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6" firstSheet="37" activeTab="49"/>
  </bookViews>
  <sheets>
    <sheet name="1 الميزانية" sheetId="1" r:id="rId1"/>
    <sheet name="2 الوظائف" sheetId="2" r:id="rId2"/>
    <sheet name="3 أ مستشفيات قطاعات" sheetId="3" r:id="rId3"/>
    <sheet name="3 ب مستشفيات قطاعات ومناطق" sheetId="4" r:id="rId4"/>
    <sheet name="4 قوى عاملة قطاعات" sheetId="5" r:id="rId5"/>
    <sheet name="5 أطباء قطاعات" sheetId="6" r:id="rId6"/>
    <sheet name="6 مرافق وزارة" sheetId="7" r:id="rId7"/>
    <sheet name="7 قوى عاملة إجمالي وزارة" sheetId="8" r:id="rId8"/>
    <sheet name="8 قوى عاملة وزارة خمس سنوات" sheetId="9" r:id="rId9"/>
    <sheet name="9 فئات وزارة" sheetId="10" r:id="rId10"/>
    <sheet name="9 ب القبالة" sheetId="53" r:id="rId11"/>
    <sheet name="10 إداريون وزارة" sheetId="11" r:id="rId12"/>
    <sheet name="11 قوى عاملة مديريات" sheetId="12" r:id="rId13"/>
    <sheet name="12 مستشفيات وزارة خمس سنوات" sheetId="13" r:id="rId14"/>
    <sheet name="13 أ مستشفيات وزارة تخصصات" sheetId="14" r:id="rId15"/>
    <sheet name="13 ب مستشفيات وزارة سعة سري" sheetId="15" r:id="rId16"/>
    <sheet name="14 مستشفيات وزارة أسرة " sheetId="16" r:id="rId17"/>
    <sheet name="14 اسرة العناية المركزة" sheetId="17" r:id="rId18"/>
    <sheet name="15 قوى عاملة مستشفيات وزارة 5سن" sheetId="18" r:id="rId19"/>
    <sheet name="16 قوى عاملة مستشفيات وزارة" sheetId="19" r:id="rId20"/>
    <sheet name="17 أطباء مستشفيات وزارة تخصصات " sheetId="20" r:id="rId21"/>
    <sheet name="18 مراكز خمس سنوات" sheetId="21" r:id="rId22"/>
    <sheet name="19 قوى عاملة مراكز خمس سنوات" sheetId="22" r:id="rId23"/>
    <sheet name="20 أطباء مراكز خمس سنوات" sheetId="23" r:id="rId24"/>
    <sheet name="21 قوى عاملة مراكز" sheetId="24" r:id="rId25"/>
    <sheet name="22 أطباء مراكز تخصصات" sheetId="25" r:id="rId26"/>
    <sheet name="23 أسرة جهات" sheetId="26" r:id="rId27"/>
    <sheet name="24 قوى عاملة جهات" sheetId="27" r:id="rId28"/>
    <sheet name="25 أطباء جهات" sheetId="28" r:id="rId29"/>
    <sheet name="26 مرافق خاص" sheetId="29" r:id="rId30"/>
    <sheet name="27 مرافق خاص خمس سنوات" sheetId="30" r:id="rId31"/>
    <sheet name="28 أسرة قطاع خاص" sheetId="31" r:id="rId32"/>
    <sheet name="29 عيادات خاص" sheetId="32" r:id="rId33"/>
    <sheet name="30 قوى عاملة خاص خمس سنوات" sheetId="33" r:id="rId34"/>
    <sheet name="31 قوى عاملة خاص إجمالي" sheetId="34" r:id="rId35"/>
    <sheet name="32 قوى عاملة خاص مستشفيات" sheetId="35" r:id="rId36"/>
    <sheet name="33 قوى عاملة خاص مجمعات" sheetId="36" r:id="rId37"/>
    <sheet name="34 أطباء خاص" sheetId="37" r:id="rId38"/>
    <sheet name="35 قوى عاملة مرافق خاص" sheetId="38" r:id="rId39"/>
    <sheet name="36 ابتعاث" sheetId="48" r:id="rId40"/>
    <sheet name="37 تدريب" sheetId="40" r:id="rId41"/>
    <sheet name="38 ملتحقون" sheetId="41" state="hidden" r:id="rId42"/>
    <sheet name="39 خريجون" sheetId="42" state="hidden" r:id="rId43"/>
    <sheet name="38 مقيدون" sheetId="49" r:id="rId44"/>
    <sheet name="39 خريج" sheetId="50" r:id="rId45"/>
    <sheet name="خريج 2019" sheetId="51" state="hidden" r:id="rId46"/>
    <sheet name="40 اعتماد وزارة" sheetId="43" r:id="rId47"/>
    <sheet name="41 اعتماد خاص" sheetId="44" r:id="rId48"/>
    <sheet name="42 اعتماد جهات" sheetId="45" r:id="rId49"/>
    <sheet name="43 الاسكان" sheetId="46" r:id="rId50"/>
  </sheets>
  <definedNames>
    <definedName name="_xlnm.Print_Area" localSheetId="0">'1 الميزانية'!$B$1:$H$3</definedName>
    <definedName name="_xlnm.Print_Area" localSheetId="11">'10 إداريون وزارة'!$A$1:$G$3</definedName>
    <definedName name="_xlnm.Print_Area" localSheetId="12">'11 قوى عاملة مديريات'!$A$1:$N$100</definedName>
    <definedName name="_xlnm.Print_Area" localSheetId="13">'12 مستشفيات وزارة خمس سنوات'!$A$5:$L$31</definedName>
    <definedName name="_xlnm.Print_Area" localSheetId="14">'13 أ مستشفيات وزارة تخصصات'!$A$6:$V$35</definedName>
    <definedName name="_xlnm.Print_Area" localSheetId="15">'13 ب مستشفيات وزارة سعة سري'!$A$5:$J$30</definedName>
    <definedName name="_xlnm.Print_Area" localSheetId="17">'14 اسرة العناية المركزة'!$A$6:$N$33</definedName>
    <definedName name="_xlnm.Print_Area" localSheetId="16">'14 مستشفيات وزارة أسرة '!$A$4:$AJ$28</definedName>
    <definedName name="_xlnm.Print_Area" localSheetId="18">'15 قوى عاملة مستشفيات وزارة 5سن'!$A$6:$G$27</definedName>
    <definedName name="_xlnm.Print_Area" localSheetId="19">'16 قوى عاملة مستشفيات وزارة'!$A$3:$N$101</definedName>
    <definedName name="_xlnm.Print_Area" localSheetId="20">'17 أطباء مستشفيات وزارة تخصصات '!#REF!</definedName>
    <definedName name="_xlnm.Print_Area" localSheetId="22">'19 قوى عاملة مراكز خمس سنوات'!$A$6:$G$32</definedName>
    <definedName name="_xlnm.Print_Area" localSheetId="23">'20 أطباء مراكز خمس سنوات'!$A$6:$G$32</definedName>
    <definedName name="_xlnm.Print_Area" localSheetId="24">'21 قوى عاملة مراكز'!$A$3:$N$101</definedName>
    <definedName name="_xlnm.Print_Area" localSheetId="26">'23 أسرة جهات'!$A$4:$AK$23</definedName>
    <definedName name="_xlnm.Print_Area" localSheetId="27">'24 قوى عاملة جهات'!$A$4:$N$75</definedName>
    <definedName name="_xlnm.Print_Area" localSheetId="28">'25 أطباء جهات'!$A$7:$Q$136</definedName>
    <definedName name="_xlnm.Print_Area" localSheetId="29">'26 مرافق خاص'!$A$7:$L$33</definedName>
    <definedName name="_xlnm.Print_Area" localSheetId="30">'27 مرافق خاص خمس سنوات'!$A$5:$Q$31</definedName>
    <definedName name="_xlnm.Print_Area" localSheetId="31">'28 أسرة قطاع خاص'!$A$4:$AL$23</definedName>
    <definedName name="_xlnm.Print_Area" localSheetId="32">'29 عيادات خاص'!$A$4:$AF$16</definedName>
    <definedName name="_xlnm.Print_Area" localSheetId="2">'3 أ مستشفيات قطاعات'!$A$1:$V$16</definedName>
    <definedName name="_xlnm.Print_Area" localSheetId="33">'30 قوى عاملة خاص خمس سنوات'!$A$4:$G$25</definedName>
    <definedName name="_xlnm.Print_Area" localSheetId="34">'31 قوى عاملة خاص إجمالي'!$A$3:$N$101</definedName>
    <definedName name="_xlnm.Print_Area" localSheetId="35">'32 قوى عاملة خاص مستشفيات'!$A$3:$N$69</definedName>
    <definedName name="_xlnm.Print_Area" localSheetId="36">'33 قوى عاملة خاص مجمعات'!$B$3:$O$101</definedName>
    <definedName name="_xlnm.Print_Area" localSheetId="37">'34 أطباء خاص'!$A$5:$AD$131</definedName>
    <definedName name="_xlnm.Print_Area" localSheetId="38">'35 قوى عاملة مرافق خاص'!$A$3:$AF$23</definedName>
    <definedName name="_xlnm.Print_Area" localSheetId="39">'36 ابتعاث'!$A$5:$E$117</definedName>
    <definedName name="_xlnm.Print_Area" localSheetId="40">'37 تدريب'!$A$3:$C$20</definedName>
    <definedName name="_xlnm.Print_Area" localSheetId="41">'38 ملتحقون'!$A$1:$K$126</definedName>
    <definedName name="_xlnm.Print_Area" localSheetId="42">'39 خريجون'!$A$1:$K$121</definedName>
    <definedName name="_xlnm.Print_Area" localSheetId="4">'4 قوى عاملة قطاعات'!$A$4:$M$33</definedName>
    <definedName name="_xlnm.Print_Area" localSheetId="46">'40 اعتماد وزارة'!$A$3:$E$86</definedName>
    <definedName name="_xlnm.Print_Area" localSheetId="47">'41 اعتماد خاص'!$A$4:$E$116</definedName>
    <definedName name="_xlnm.Print_Area" localSheetId="48">'42 اعتماد جهات'!$A$4:$E$35</definedName>
    <definedName name="_xlnm.Print_Area" localSheetId="49">'43 الاسكان'!$A$4:$N$31</definedName>
    <definedName name="_xlnm.Print_Area" localSheetId="5">'5 أطباء قطاعات'!$A$5:$R$47</definedName>
    <definedName name="_xlnm.Print_Area" localSheetId="6">'6 مرافق وزارة'!$A$1:$N$4</definedName>
    <definedName name="_xlnm.Print_Area" localSheetId="7">'7 قوى عاملة إجمالي وزارة'!$A$1:$N$101</definedName>
    <definedName name="_xlnm.Print_Area" localSheetId="8">'8 قوى عاملة وزارة خمس سنوات'!$A$4:$G$21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5" i="20" l="1"/>
  <c r="X135" i="20"/>
  <c r="W135" i="20"/>
  <c r="U135" i="20"/>
  <c r="T135" i="20"/>
  <c r="S135" i="20"/>
  <c r="Q135" i="20"/>
  <c r="P135" i="20"/>
  <c r="O135" i="20"/>
  <c r="M135" i="20"/>
  <c r="L135" i="20"/>
  <c r="K135" i="20"/>
  <c r="I135" i="20"/>
  <c r="H135" i="20"/>
  <c r="G135" i="20"/>
  <c r="E135" i="20"/>
  <c r="D135" i="20"/>
  <c r="C135" i="20"/>
  <c r="AC134" i="20"/>
  <c r="AB134" i="20"/>
  <c r="AA134" i="20"/>
  <c r="Z134" i="20"/>
  <c r="V134" i="20"/>
  <c r="R134" i="20"/>
  <c r="N134" i="20"/>
  <c r="J134" i="20"/>
  <c r="F134" i="20"/>
  <c r="AC133" i="20"/>
  <c r="AB133" i="20"/>
  <c r="AA133" i="20"/>
  <c r="Z133" i="20"/>
  <c r="V133" i="20"/>
  <c r="R133" i="20"/>
  <c r="N133" i="20"/>
  <c r="J133" i="20"/>
  <c r="F133" i="20"/>
  <c r="AC132" i="20"/>
  <c r="AB132" i="20"/>
  <c r="AA132" i="20"/>
  <c r="Z132" i="20"/>
  <c r="V132" i="20"/>
  <c r="R132" i="20"/>
  <c r="N132" i="20"/>
  <c r="J132" i="20"/>
  <c r="F132" i="20"/>
  <c r="AC131" i="20"/>
  <c r="AB131" i="20"/>
  <c r="AA131" i="20"/>
  <c r="AD131" i="20" s="1"/>
  <c r="Z131" i="20"/>
  <c r="V131" i="20"/>
  <c r="R131" i="20"/>
  <c r="N131" i="20"/>
  <c r="J131" i="20"/>
  <c r="F131" i="20"/>
  <c r="AC130" i="20"/>
  <c r="AB130" i="20"/>
  <c r="AA130" i="20"/>
  <c r="AD130" i="20" s="1"/>
  <c r="Z130" i="20"/>
  <c r="V130" i="20"/>
  <c r="R130" i="20"/>
  <c r="N130" i="20"/>
  <c r="J130" i="20"/>
  <c r="F130" i="20"/>
  <c r="AC129" i="20"/>
  <c r="AB129" i="20"/>
  <c r="AA129" i="20"/>
  <c r="AD129" i="20" s="1"/>
  <c r="Z129" i="20"/>
  <c r="V129" i="20"/>
  <c r="R129" i="20"/>
  <c r="N129" i="20"/>
  <c r="J129" i="20"/>
  <c r="F129" i="20"/>
  <c r="AC128" i="20"/>
  <c r="AB128" i="20"/>
  <c r="AA128" i="20"/>
  <c r="Z128" i="20"/>
  <c r="V128" i="20"/>
  <c r="R128" i="20"/>
  <c r="N128" i="20"/>
  <c r="J128" i="20"/>
  <c r="F128" i="20"/>
  <c r="AC127" i="20"/>
  <c r="AB127" i="20"/>
  <c r="AA127" i="20"/>
  <c r="AD127" i="20" s="1"/>
  <c r="Z127" i="20"/>
  <c r="V127" i="20"/>
  <c r="R127" i="20"/>
  <c r="N127" i="20"/>
  <c r="J127" i="20"/>
  <c r="F127" i="20"/>
  <c r="AC126" i="20"/>
  <c r="AB126" i="20"/>
  <c r="AA126" i="20"/>
  <c r="Z126" i="20"/>
  <c r="V126" i="20"/>
  <c r="R126" i="20"/>
  <c r="N126" i="20"/>
  <c r="J126" i="20"/>
  <c r="F126" i="20"/>
  <c r="AC125" i="20"/>
  <c r="AB125" i="20"/>
  <c r="AA125" i="20"/>
  <c r="AD125" i="20" s="1"/>
  <c r="Z125" i="20"/>
  <c r="V125" i="20"/>
  <c r="R125" i="20"/>
  <c r="N125" i="20"/>
  <c r="J125" i="20"/>
  <c r="F125" i="20"/>
  <c r="AC124" i="20"/>
  <c r="AB124" i="20"/>
  <c r="AA124" i="20"/>
  <c r="Z124" i="20"/>
  <c r="V124" i="20"/>
  <c r="R124" i="20"/>
  <c r="N124" i="20"/>
  <c r="J124" i="20"/>
  <c r="F124" i="20"/>
  <c r="AC123" i="20"/>
  <c r="AB123" i="20"/>
  <c r="AA123" i="20"/>
  <c r="AD123" i="20" s="1"/>
  <c r="Z123" i="20"/>
  <c r="V123" i="20"/>
  <c r="R123" i="20"/>
  <c r="N123" i="20"/>
  <c r="J123" i="20"/>
  <c r="F123" i="20"/>
  <c r="AC122" i="20"/>
  <c r="AB122" i="20"/>
  <c r="AA122" i="20"/>
  <c r="Z122" i="20"/>
  <c r="V122" i="20"/>
  <c r="R122" i="20"/>
  <c r="N122" i="20"/>
  <c r="J122" i="20"/>
  <c r="F122" i="20"/>
  <c r="AC121" i="20"/>
  <c r="AB121" i="20"/>
  <c r="AA121" i="20"/>
  <c r="Z121" i="20"/>
  <c r="V121" i="20"/>
  <c r="R121" i="20"/>
  <c r="N121" i="20"/>
  <c r="J121" i="20"/>
  <c r="F121" i="20"/>
  <c r="AC120" i="20"/>
  <c r="AB120" i="20"/>
  <c r="AA120" i="20"/>
  <c r="Z120" i="20"/>
  <c r="V120" i="20"/>
  <c r="R120" i="20"/>
  <c r="N120" i="20"/>
  <c r="J120" i="20"/>
  <c r="F120" i="20"/>
  <c r="AC119" i="20"/>
  <c r="AB119" i="20"/>
  <c r="AA119" i="20"/>
  <c r="AD119" i="20" s="1"/>
  <c r="Z119" i="20"/>
  <c r="V119" i="20"/>
  <c r="R119" i="20"/>
  <c r="N119" i="20"/>
  <c r="J119" i="20"/>
  <c r="F119" i="20"/>
  <c r="AC118" i="20"/>
  <c r="AB118" i="20"/>
  <c r="AA118" i="20"/>
  <c r="AD118" i="20" s="1"/>
  <c r="Z118" i="20"/>
  <c r="V118" i="20"/>
  <c r="R118" i="20"/>
  <c r="N118" i="20"/>
  <c r="J118" i="20"/>
  <c r="F118" i="20"/>
  <c r="AC117" i="20"/>
  <c r="AB117" i="20"/>
  <c r="AA117" i="20"/>
  <c r="AD117" i="20" s="1"/>
  <c r="Z117" i="20"/>
  <c r="V117" i="20"/>
  <c r="R117" i="20"/>
  <c r="N117" i="20"/>
  <c r="J117" i="20"/>
  <c r="F117" i="20"/>
  <c r="AC116" i="20"/>
  <c r="AB116" i="20"/>
  <c r="AA116" i="20"/>
  <c r="Z116" i="20"/>
  <c r="V116" i="20"/>
  <c r="R116" i="20"/>
  <c r="N116" i="20"/>
  <c r="J116" i="20"/>
  <c r="F116" i="20"/>
  <c r="AC115" i="20"/>
  <c r="AB115" i="20"/>
  <c r="AA115" i="20"/>
  <c r="Z115" i="20"/>
  <c r="V115" i="20"/>
  <c r="R115" i="20"/>
  <c r="N115" i="20"/>
  <c r="J115" i="20"/>
  <c r="F115" i="20"/>
  <c r="AC114" i="20"/>
  <c r="AB114" i="20"/>
  <c r="AA114" i="20"/>
  <c r="AD114" i="20" s="1"/>
  <c r="Z114" i="20"/>
  <c r="V114" i="20"/>
  <c r="R114" i="20"/>
  <c r="N114" i="20"/>
  <c r="J114" i="20"/>
  <c r="F114" i="20"/>
  <c r="AC113" i="20"/>
  <c r="AB113" i="20"/>
  <c r="AA113" i="20"/>
  <c r="Z113" i="20"/>
  <c r="V113" i="20"/>
  <c r="R113" i="20"/>
  <c r="N113" i="20"/>
  <c r="J113" i="20"/>
  <c r="F113" i="20"/>
  <c r="AC112" i="20"/>
  <c r="AB112" i="20"/>
  <c r="AA112" i="20"/>
  <c r="AD112" i="20" s="1"/>
  <c r="Z112" i="20"/>
  <c r="V112" i="20"/>
  <c r="R112" i="20"/>
  <c r="N112" i="20"/>
  <c r="J112" i="20"/>
  <c r="F112" i="20"/>
  <c r="AC111" i="20"/>
  <c r="AB111" i="20"/>
  <c r="AA111" i="20"/>
  <c r="Z111" i="20"/>
  <c r="V111" i="20"/>
  <c r="R111" i="20"/>
  <c r="N111" i="20"/>
  <c r="J111" i="20"/>
  <c r="F111" i="20"/>
  <c r="AC110" i="20"/>
  <c r="AB110" i="20"/>
  <c r="AA110" i="20"/>
  <c r="Z110" i="20"/>
  <c r="V110" i="20"/>
  <c r="R110" i="20"/>
  <c r="N110" i="20"/>
  <c r="J110" i="20"/>
  <c r="F110" i="20"/>
  <c r="AC109" i="20"/>
  <c r="AB109" i="20"/>
  <c r="AA109" i="20"/>
  <c r="Z109" i="20"/>
  <c r="V109" i="20"/>
  <c r="R109" i="20"/>
  <c r="N109" i="20"/>
  <c r="J109" i="20"/>
  <c r="F109" i="20"/>
  <c r="AC108" i="20"/>
  <c r="AB108" i="20"/>
  <c r="AA108" i="20"/>
  <c r="Z108" i="20"/>
  <c r="V108" i="20"/>
  <c r="R108" i="20"/>
  <c r="N108" i="20"/>
  <c r="J108" i="20"/>
  <c r="F108" i="20"/>
  <c r="AC107" i="20"/>
  <c r="AB107" i="20"/>
  <c r="AA107" i="20"/>
  <c r="AD107" i="20" s="1"/>
  <c r="Z107" i="20"/>
  <c r="V107" i="20"/>
  <c r="R107" i="20"/>
  <c r="N107" i="20"/>
  <c r="J107" i="20"/>
  <c r="F107" i="20"/>
  <c r="AC106" i="20"/>
  <c r="AB106" i="20"/>
  <c r="AA106" i="20"/>
  <c r="Z106" i="20"/>
  <c r="V106" i="20"/>
  <c r="R106" i="20"/>
  <c r="N106" i="20"/>
  <c r="J106" i="20"/>
  <c r="F106" i="20"/>
  <c r="AC105" i="20"/>
  <c r="AB105" i="20"/>
  <c r="AA105" i="20"/>
  <c r="Z105" i="20"/>
  <c r="V105" i="20"/>
  <c r="R105" i="20"/>
  <c r="N105" i="20"/>
  <c r="J105" i="20"/>
  <c r="F105" i="20"/>
  <c r="AC104" i="20"/>
  <c r="AB104" i="20"/>
  <c r="AA104" i="20"/>
  <c r="Z104" i="20"/>
  <c r="V104" i="20"/>
  <c r="R104" i="20"/>
  <c r="N104" i="20"/>
  <c r="J104" i="20"/>
  <c r="F104" i="20"/>
  <c r="AC103" i="20"/>
  <c r="AB103" i="20"/>
  <c r="AA103" i="20"/>
  <c r="Z103" i="20"/>
  <c r="V103" i="20"/>
  <c r="R103" i="20"/>
  <c r="N103" i="20"/>
  <c r="J103" i="20"/>
  <c r="F103" i="20"/>
  <c r="AC102" i="20"/>
  <c r="AB102" i="20"/>
  <c r="AA102" i="20"/>
  <c r="Z102" i="20"/>
  <c r="V102" i="20"/>
  <c r="R102" i="20"/>
  <c r="N102" i="20"/>
  <c r="J102" i="20"/>
  <c r="F102" i="20"/>
  <c r="AC101" i="20"/>
  <c r="AB101" i="20"/>
  <c r="AA101" i="20"/>
  <c r="Z101" i="20"/>
  <c r="V101" i="20"/>
  <c r="R101" i="20"/>
  <c r="N101" i="20"/>
  <c r="J101" i="20"/>
  <c r="F101" i="20"/>
  <c r="AC100" i="20"/>
  <c r="AB100" i="20"/>
  <c r="AA100" i="20"/>
  <c r="Z100" i="20"/>
  <c r="V100" i="20"/>
  <c r="R100" i="20"/>
  <c r="N100" i="20"/>
  <c r="J100" i="20"/>
  <c r="F100" i="20"/>
  <c r="AC99" i="20"/>
  <c r="AB99" i="20"/>
  <c r="AA99" i="20"/>
  <c r="Z99" i="20"/>
  <c r="V99" i="20"/>
  <c r="R99" i="20"/>
  <c r="N99" i="20"/>
  <c r="J99" i="20"/>
  <c r="F99" i="20"/>
  <c r="AC93" i="20"/>
  <c r="AB93" i="20"/>
  <c r="AA93" i="20"/>
  <c r="Y93" i="20"/>
  <c r="X93" i="20"/>
  <c r="W93" i="20"/>
  <c r="U93" i="20"/>
  <c r="T93" i="20"/>
  <c r="S93" i="20"/>
  <c r="Q93" i="20"/>
  <c r="P93" i="20"/>
  <c r="O93" i="20"/>
  <c r="M93" i="20"/>
  <c r="L93" i="20"/>
  <c r="K93" i="20"/>
  <c r="I93" i="20"/>
  <c r="H93" i="20"/>
  <c r="G93" i="20"/>
  <c r="E93" i="20"/>
  <c r="D93" i="20"/>
  <c r="C93" i="20"/>
  <c r="AD92" i="20"/>
  <c r="Z92" i="20"/>
  <c r="V92" i="20"/>
  <c r="R92" i="20"/>
  <c r="N92" i="20"/>
  <c r="J92" i="20"/>
  <c r="F92" i="20"/>
  <c r="AD91" i="20"/>
  <c r="Z91" i="20"/>
  <c r="V91" i="20"/>
  <c r="R91" i="20"/>
  <c r="N91" i="20"/>
  <c r="J91" i="20"/>
  <c r="F91" i="20"/>
  <c r="AD90" i="20"/>
  <c r="Z90" i="20"/>
  <c r="V90" i="20"/>
  <c r="R90" i="20"/>
  <c r="N90" i="20"/>
  <c r="J90" i="20"/>
  <c r="F90" i="20"/>
  <c r="AD89" i="20"/>
  <c r="Z89" i="20"/>
  <c r="V89" i="20"/>
  <c r="R89" i="20"/>
  <c r="N89" i="20"/>
  <c r="J89" i="20"/>
  <c r="F89" i="20"/>
  <c r="AD88" i="20"/>
  <c r="Z88" i="20"/>
  <c r="V88" i="20"/>
  <c r="R88" i="20"/>
  <c r="N88" i="20"/>
  <c r="J88" i="20"/>
  <c r="F88" i="20"/>
  <c r="AD87" i="20"/>
  <c r="Z87" i="20"/>
  <c r="V87" i="20"/>
  <c r="R87" i="20"/>
  <c r="N87" i="20"/>
  <c r="J87" i="20"/>
  <c r="F87" i="20"/>
  <c r="AD86" i="20"/>
  <c r="Z86" i="20"/>
  <c r="V86" i="20"/>
  <c r="R86" i="20"/>
  <c r="N86" i="20"/>
  <c r="J86" i="20"/>
  <c r="F86" i="20"/>
  <c r="AD85" i="20"/>
  <c r="Z85" i="20"/>
  <c r="V85" i="20"/>
  <c r="R85" i="20"/>
  <c r="N85" i="20"/>
  <c r="J85" i="20"/>
  <c r="F85" i="20"/>
  <c r="AD84" i="20"/>
  <c r="Z84" i="20"/>
  <c r="V84" i="20"/>
  <c r="R84" i="20"/>
  <c r="N84" i="20"/>
  <c r="J84" i="20"/>
  <c r="F84" i="20"/>
  <c r="AD83" i="20"/>
  <c r="Z83" i="20"/>
  <c r="V83" i="20"/>
  <c r="R83" i="20"/>
  <c r="N83" i="20"/>
  <c r="J83" i="20"/>
  <c r="F83" i="20"/>
  <c r="AD82" i="20"/>
  <c r="Z82" i="20"/>
  <c r="V82" i="20"/>
  <c r="R82" i="20"/>
  <c r="N82" i="20"/>
  <c r="J82" i="20"/>
  <c r="F82" i="20"/>
  <c r="AD81" i="20"/>
  <c r="Z81" i="20"/>
  <c r="V81" i="20"/>
  <c r="R81" i="20"/>
  <c r="N81" i="20"/>
  <c r="J81" i="20"/>
  <c r="F81" i="20"/>
  <c r="AD80" i="20"/>
  <c r="Z80" i="20"/>
  <c r="V80" i="20"/>
  <c r="R80" i="20"/>
  <c r="N80" i="20"/>
  <c r="J80" i="20"/>
  <c r="F80" i="20"/>
  <c r="AD79" i="20"/>
  <c r="Z79" i="20"/>
  <c r="V79" i="20"/>
  <c r="R79" i="20"/>
  <c r="N79" i="20"/>
  <c r="J79" i="20"/>
  <c r="F79" i="20"/>
  <c r="AD78" i="20"/>
  <c r="Z78" i="20"/>
  <c r="V78" i="20"/>
  <c r="R78" i="20"/>
  <c r="N78" i="20"/>
  <c r="J78" i="20"/>
  <c r="F78" i="20"/>
  <c r="AD77" i="20"/>
  <c r="Z77" i="20"/>
  <c r="V77" i="20"/>
  <c r="R77" i="20"/>
  <c r="N77" i="20"/>
  <c r="J77" i="20"/>
  <c r="F77" i="20"/>
  <c r="AD76" i="20"/>
  <c r="Z76" i="20"/>
  <c r="V76" i="20"/>
  <c r="R76" i="20"/>
  <c r="N76" i="20"/>
  <c r="J76" i="20"/>
  <c r="F76" i="20"/>
  <c r="AD75" i="20"/>
  <c r="Z75" i="20"/>
  <c r="V75" i="20"/>
  <c r="R75" i="20"/>
  <c r="N75" i="20"/>
  <c r="J75" i="20"/>
  <c r="F75" i="20"/>
  <c r="AD74" i="20"/>
  <c r="Z74" i="20"/>
  <c r="V74" i="20"/>
  <c r="R74" i="20"/>
  <c r="N74" i="20"/>
  <c r="J74" i="20"/>
  <c r="F74" i="20"/>
  <c r="AD73" i="20"/>
  <c r="Z73" i="20"/>
  <c r="V73" i="20"/>
  <c r="R73" i="20"/>
  <c r="N73" i="20"/>
  <c r="J73" i="20"/>
  <c r="F73" i="20"/>
  <c r="AD72" i="20"/>
  <c r="Z72" i="20"/>
  <c r="V72" i="20"/>
  <c r="R72" i="20"/>
  <c r="N72" i="20"/>
  <c r="J72" i="20"/>
  <c r="F72" i="20"/>
  <c r="AD71" i="20"/>
  <c r="Z71" i="20"/>
  <c r="V71" i="20"/>
  <c r="R71" i="20"/>
  <c r="N71" i="20"/>
  <c r="J71" i="20"/>
  <c r="F71" i="20"/>
  <c r="AD70" i="20"/>
  <c r="Z70" i="20"/>
  <c r="V70" i="20"/>
  <c r="R70" i="20"/>
  <c r="N70" i="20"/>
  <c r="J70" i="20"/>
  <c r="F70" i="20"/>
  <c r="AD69" i="20"/>
  <c r="Z69" i="20"/>
  <c r="V69" i="20"/>
  <c r="R69" i="20"/>
  <c r="N69" i="20"/>
  <c r="J69" i="20"/>
  <c r="F69" i="20"/>
  <c r="AD68" i="20"/>
  <c r="Z68" i="20"/>
  <c r="V68" i="20"/>
  <c r="R68" i="20"/>
  <c r="N68" i="20"/>
  <c r="J68" i="20"/>
  <c r="F68" i="20"/>
  <c r="AD67" i="20"/>
  <c r="Z67" i="20"/>
  <c r="V67" i="20"/>
  <c r="R67" i="20"/>
  <c r="N67" i="20"/>
  <c r="J67" i="20"/>
  <c r="F67" i="20"/>
  <c r="AD66" i="20"/>
  <c r="Z66" i="20"/>
  <c r="V66" i="20"/>
  <c r="R66" i="20"/>
  <c r="N66" i="20"/>
  <c r="J66" i="20"/>
  <c r="F66" i="20"/>
  <c r="AD65" i="20"/>
  <c r="Z65" i="20"/>
  <c r="V65" i="20"/>
  <c r="R65" i="20"/>
  <c r="N65" i="20"/>
  <c r="J65" i="20"/>
  <c r="F65" i="20"/>
  <c r="AD64" i="20"/>
  <c r="Z64" i="20"/>
  <c r="V64" i="20"/>
  <c r="R64" i="20"/>
  <c r="N64" i="20"/>
  <c r="J64" i="20"/>
  <c r="F64" i="20"/>
  <c r="AD63" i="20"/>
  <c r="Z63" i="20"/>
  <c r="V63" i="20"/>
  <c r="R63" i="20"/>
  <c r="N63" i="20"/>
  <c r="J63" i="20"/>
  <c r="F63" i="20"/>
  <c r="AD62" i="20"/>
  <c r="Z62" i="20"/>
  <c r="V62" i="20"/>
  <c r="R62" i="20"/>
  <c r="N62" i="20"/>
  <c r="J62" i="20"/>
  <c r="F62" i="20"/>
  <c r="AD61" i="20"/>
  <c r="Z61" i="20"/>
  <c r="V61" i="20"/>
  <c r="R61" i="20"/>
  <c r="N61" i="20"/>
  <c r="J61" i="20"/>
  <c r="F61" i="20"/>
  <c r="AD60" i="20"/>
  <c r="Z60" i="20"/>
  <c r="V60" i="20"/>
  <c r="R60" i="20"/>
  <c r="N60" i="20"/>
  <c r="J60" i="20"/>
  <c r="F60" i="20"/>
  <c r="AD59" i="20"/>
  <c r="Z59" i="20"/>
  <c r="V59" i="20"/>
  <c r="R59" i="20"/>
  <c r="N59" i="20"/>
  <c r="J59" i="20"/>
  <c r="F59" i="20"/>
  <c r="AD58" i="20"/>
  <c r="Z58" i="20"/>
  <c r="V58" i="20"/>
  <c r="R58" i="20"/>
  <c r="N58" i="20"/>
  <c r="J58" i="20"/>
  <c r="F58" i="20"/>
  <c r="AD57" i="20"/>
  <c r="Z57" i="20"/>
  <c r="V57" i="20"/>
  <c r="R57" i="20"/>
  <c r="N57" i="20"/>
  <c r="J57" i="20"/>
  <c r="F57" i="20"/>
  <c r="AC51" i="20"/>
  <c r="AB51" i="20"/>
  <c r="AA51" i="20"/>
  <c r="Y51" i="20"/>
  <c r="X51" i="20"/>
  <c r="W51" i="20"/>
  <c r="U51" i="20"/>
  <c r="T51" i="20"/>
  <c r="S51" i="20"/>
  <c r="Q51" i="20"/>
  <c r="P51" i="20"/>
  <c r="O51" i="20"/>
  <c r="M51" i="20"/>
  <c r="L51" i="20"/>
  <c r="K51" i="20"/>
  <c r="I51" i="20"/>
  <c r="H51" i="20"/>
  <c r="G51" i="20"/>
  <c r="E51" i="20"/>
  <c r="D51" i="20"/>
  <c r="C51" i="20"/>
  <c r="AD50" i="20"/>
  <c r="Z50" i="20"/>
  <c r="V50" i="20"/>
  <c r="R50" i="20"/>
  <c r="N50" i="20"/>
  <c r="J50" i="20"/>
  <c r="F50" i="20"/>
  <c r="AD49" i="20"/>
  <c r="Z49" i="20"/>
  <c r="V49" i="20"/>
  <c r="R49" i="20"/>
  <c r="N49" i="20"/>
  <c r="J49" i="20"/>
  <c r="F49" i="20"/>
  <c r="AD48" i="20"/>
  <c r="Z48" i="20"/>
  <c r="V48" i="20"/>
  <c r="R48" i="20"/>
  <c r="N48" i="20"/>
  <c r="J48" i="20"/>
  <c r="F48" i="20"/>
  <c r="AD47" i="20"/>
  <c r="Z47" i="20"/>
  <c r="V47" i="20"/>
  <c r="R47" i="20"/>
  <c r="N47" i="20"/>
  <c r="J47" i="20"/>
  <c r="F47" i="20"/>
  <c r="AD46" i="20"/>
  <c r="Z46" i="20"/>
  <c r="V46" i="20"/>
  <c r="R46" i="20"/>
  <c r="N46" i="20"/>
  <c r="J46" i="20"/>
  <c r="F46" i="20"/>
  <c r="AD45" i="20"/>
  <c r="Z45" i="20"/>
  <c r="V45" i="20"/>
  <c r="R45" i="20"/>
  <c r="N45" i="20"/>
  <c r="J45" i="20"/>
  <c r="F45" i="20"/>
  <c r="AD44" i="20"/>
  <c r="Z44" i="20"/>
  <c r="V44" i="20"/>
  <c r="R44" i="20"/>
  <c r="N44" i="20"/>
  <c r="J44" i="20"/>
  <c r="F44" i="20"/>
  <c r="AD43" i="20"/>
  <c r="Z43" i="20"/>
  <c r="V43" i="20"/>
  <c r="R43" i="20"/>
  <c r="N43" i="20"/>
  <c r="J43" i="20"/>
  <c r="F43" i="20"/>
  <c r="AD42" i="20"/>
  <c r="Z42" i="20"/>
  <c r="V42" i="20"/>
  <c r="R42" i="20"/>
  <c r="N42" i="20"/>
  <c r="J42" i="20"/>
  <c r="F42" i="20"/>
  <c r="AD41" i="20"/>
  <c r="Z41" i="20"/>
  <c r="V41" i="20"/>
  <c r="R41" i="20"/>
  <c r="N41" i="20"/>
  <c r="J41" i="20"/>
  <c r="F41" i="20"/>
  <c r="AD40" i="20"/>
  <c r="Z40" i="20"/>
  <c r="V40" i="20"/>
  <c r="R40" i="20"/>
  <c r="N40" i="20"/>
  <c r="J40" i="20"/>
  <c r="F40" i="20"/>
  <c r="AD39" i="20"/>
  <c r="Z39" i="20"/>
  <c r="V39" i="20"/>
  <c r="R39" i="20"/>
  <c r="N39" i="20"/>
  <c r="J39" i="20"/>
  <c r="F39" i="20"/>
  <c r="AD38" i="20"/>
  <c r="Z38" i="20"/>
  <c r="V38" i="20"/>
  <c r="R38" i="20"/>
  <c r="N38" i="20"/>
  <c r="J38" i="20"/>
  <c r="F38" i="20"/>
  <c r="AD37" i="20"/>
  <c r="Z37" i="20"/>
  <c r="V37" i="20"/>
  <c r="R37" i="20"/>
  <c r="N37" i="20"/>
  <c r="J37" i="20"/>
  <c r="F37" i="20"/>
  <c r="AD36" i="20"/>
  <c r="Z36" i="20"/>
  <c r="V36" i="20"/>
  <c r="R36" i="20"/>
  <c r="N36" i="20"/>
  <c r="J36" i="20"/>
  <c r="F36" i="20"/>
  <c r="AD35" i="20"/>
  <c r="Z35" i="20"/>
  <c r="V35" i="20"/>
  <c r="R35" i="20"/>
  <c r="N35" i="20"/>
  <c r="J35" i="20"/>
  <c r="F35" i="20"/>
  <c r="AD34" i="20"/>
  <c r="Z34" i="20"/>
  <c r="V34" i="20"/>
  <c r="R34" i="20"/>
  <c r="N34" i="20"/>
  <c r="J34" i="20"/>
  <c r="F34" i="20"/>
  <c r="AD33" i="20"/>
  <c r="Z33" i="20"/>
  <c r="V33" i="20"/>
  <c r="R33" i="20"/>
  <c r="N33" i="20"/>
  <c r="J33" i="20"/>
  <c r="F33" i="20"/>
  <c r="AD32" i="20"/>
  <c r="Z32" i="20"/>
  <c r="V32" i="20"/>
  <c r="R32" i="20"/>
  <c r="N32" i="20"/>
  <c r="J32" i="20"/>
  <c r="F32" i="20"/>
  <c r="AD31" i="20"/>
  <c r="Z31" i="20"/>
  <c r="V31" i="20"/>
  <c r="R31" i="20"/>
  <c r="N31" i="20"/>
  <c r="J31" i="20"/>
  <c r="F31" i="20"/>
  <c r="AD30" i="20"/>
  <c r="Z30" i="20"/>
  <c r="V30" i="20"/>
  <c r="R30" i="20"/>
  <c r="N30" i="20"/>
  <c r="J30" i="20"/>
  <c r="F30" i="20"/>
  <c r="AD29" i="20"/>
  <c r="Z29" i="20"/>
  <c r="V29" i="20"/>
  <c r="R29" i="20"/>
  <c r="N29" i="20"/>
  <c r="J29" i="20"/>
  <c r="F29" i="20"/>
  <c r="AD28" i="20"/>
  <c r="Z28" i="20"/>
  <c r="V28" i="20"/>
  <c r="R28" i="20"/>
  <c r="N28" i="20"/>
  <c r="J28" i="20"/>
  <c r="F28" i="20"/>
  <c r="AD27" i="20"/>
  <c r="Z27" i="20"/>
  <c r="V27" i="20"/>
  <c r="R27" i="20"/>
  <c r="N27" i="20"/>
  <c r="J27" i="20"/>
  <c r="F27" i="20"/>
  <c r="AD26" i="20"/>
  <c r="Z26" i="20"/>
  <c r="V26" i="20"/>
  <c r="R26" i="20"/>
  <c r="N26" i="20"/>
  <c r="J26" i="20"/>
  <c r="F26" i="20"/>
  <c r="AD25" i="20"/>
  <c r="Z25" i="20"/>
  <c r="V25" i="20"/>
  <c r="R25" i="20"/>
  <c r="N25" i="20"/>
  <c r="J25" i="20"/>
  <c r="F25" i="20"/>
  <c r="AD24" i="20"/>
  <c r="Z24" i="20"/>
  <c r="V24" i="20"/>
  <c r="R24" i="20"/>
  <c r="N24" i="20"/>
  <c r="J24" i="20"/>
  <c r="F24" i="20"/>
  <c r="AD23" i="20"/>
  <c r="Z23" i="20"/>
  <c r="V23" i="20"/>
  <c r="R23" i="20"/>
  <c r="N23" i="20"/>
  <c r="J23" i="20"/>
  <c r="F23" i="20"/>
  <c r="AD22" i="20"/>
  <c r="Z22" i="20"/>
  <c r="V22" i="20"/>
  <c r="R22" i="20"/>
  <c r="N22" i="20"/>
  <c r="J22" i="20"/>
  <c r="F22" i="20"/>
  <c r="AD21" i="20"/>
  <c r="Z21" i="20"/>
  <c r="V21" i="20"/>
  <c r="R21" i="20"/>
  <c r="N21" i="20"/>
  <c r="J21" i="20"/>
  <c r="F21" i="20"/>
  <c r="AD20" i="20"/>
  <c r="Z20" i="20"/>
  <c r="V20" i="20"/>
  <c r="R20" i="20"/>
  <c r="N20" i="20"/>
  <c r="J20" i="20"/>
  <c r="F20" i="20"/>
  <c r="AD19" i="20"/>
  <c r="Z19" i="20"/>
  <c r="V19" i="20"/>
  <c r="R19" i="20"/>
  <c r="N19" i="20"/>
  <c r="J19" i="20"/>
  <c r="F19" i="20"/>
  <c r="AD18" i="20"/>
  <c r="Z18" i="20"/>
  <c r="V18" i="20"/>
  <c r="R18" i="20"/>
  <c r="N18" i="20"/>
  <c r="J18" i="20"/>
  <c r="F18" i="20"/>
  <c r="AD17" i="20"/>
  <c r="Z17" i="20"/>
  <c r="V17" i="20"/>
  <c r="R17" i="20"/>
  <c r="N17" i="20"/>
  <c r="J17" i="20"/>
  <c r="F17" i="20"/>
  <c r="AD16" i="20"/>
  <c r="Z16" i="20"/>
  <c r="V16" i="20"/>
  <c r="R16" i="20"/>
  <c r="N16" i="20"/>
  <c r="J16" i="20"/>
  <c r="F16" i="20"/>
  <c r="AD15" i="20"/>
  <c r="Z15" i="20"/>
  <c r="V15" i="20"/>
  <c r="R15" i="20"/>
  <c r="N15" i="20"/>
  <c r="J15" i="20"/>
  <c r="F15" i="20"/>
  <c r="AD115" i="20" l="1"/>
  <c r="AD104" i="20"/>
  <c r="AD106" i="20"/>
  <c r="AD111" i="20"/>
  <c r="AB135" i="20"/>
  <c r="N93" i="20"/>
  <c r="Z135" i="20"/>
  <c r="AD124" i="20"/>
  <c r="Z51" i="20"/>
  <c r="AD99" i="20"/>
  <c r="AD101" i="20"/>
  <c r="AD103" i="20"/>
  <c r="AD105" i="20"/>
  <c r="AD132" i="20"/>
  <c r="AD134" i="20"/>
  <c r="R51" i="20"/>
  <c r="F93" i="20"/>
  <c r="AD93" i="20"/>
  <c r="R135" i="20"/>
  <c r="AD109" i="20"/>
  <c r="AD116" i="20"/>
  <c r="AD122" i="20"/>
  <c r="AD133" i="20"/>
  <c r="J51" i="20"/>
  <c r="V93" i="20"/>
  <c r="J135" i="20"/>
  <c r="V51" i="20"/>
  <c r="J93" i="20"/>
  <c r="V135" i="20"/>
  <c r="AD100" i="20"/>
  <c r="AD102" i="20"/>
  <c r="AD113" i="20"/>
  <c r="AD120" i="20"/>
  <c r="AD126" i="20"/>
  <c r="F51" i="20"/>
  <c r="AD51" i="20"/>
  <c r="R93" i="20"/>
  <c r="F135" i="20"/>
  <c r="AA135" i="20"/>
  <c r="AD108" i="20"/>
  <c r="AD110" i="20"/>
  <c r="AD121" i="20"/>
  <c r="AD128" i="20"/>
  <c r="N51" i="20"/>
  <c r="Z93" i="20"/>
  <c r="N135" i="20"/>
  <c r="AC135" i="20"/>
  <c r="AD135" i="20" l="1"/>
  <c r="N9" i="34"/>
  <c r="N10" i="34"/>
  <c r="M11" i="34"/>
  <c r="N12" i="34"/>
  <c r="N13" i="34"/>
  <c r="M14" i="34"/>
  <c r="N15" i="34"/>
  <c r="N16" i="34"/>
  <c r="M17" i="34"/>
  <c r="N18" i="34"/>
  <c r="N19" i="34"/>
  <c r="M20" i="34"/>
  <c r="N26" i="34"/>
  <c r="N27" i="34"/>
  <c r="M28" i="34"/>
  <c r="N29" i="34"/>
  <c r="N30" i="34"/>
  <c r="M31" i="34"/>
  <c r="N32" i="34"/>
  <c r="N33" i="34"/>
  <c r="M34" i="34"/>
  <c r="N35" i="34"/>
  <c r="N36" i="34"/>
  <c r="M37" i="34"/>
  <c r="N42" i="34"/>
  <c r="N43" i="34"/>
  <c r="M44" i="34"/>
  <c r="N45" i="34"/>
  <c r="N46" i="34"/>
  <c r="M47" i="34"/>
  <c r="N48" i="34"/>
  <c r="N49" i="34"/>
  <c r="M50" i="34"/>
  <c r="N51" i="34"/>
  <c r="N52" i="34"/>
  <c r="M53" i="34"/>
  <c r="N58" i="34"/>
  <c r="N59" i="34"/>
  <c r="M60" i="34"/>
  <c r="N61" i="34"/>
  <c r="N62" i="34"/>
  <c r="M63" i="34"/>
  <c r="N64" i="34"/>
  <c r="N65" i="34"/>
  <c r="M66" i="34"/>
  <c r="N67" i="34"/>
  <c r="N68" i="34"/>
  <c r="M69" i="34"/>
  <c r="N74" i="34"/>
  <c r="N75" i="34"/>
  <c r="M76" i="34"/>
  <c r="N77" i="34"/>
  <c r="N78" i="34"/>
  <c r="M79" i="34"/>
  <c r="N80" i="34"/>
  <c r="N81" i="34"/>
  <c r="M82" i="34"/>
  <c r="N83" i="34"/>
  <c r="N84" i="34"/>
  <c r="M85" i="34"/>
  <c r="N34" i="34" l="1"/>
  <c r="N37" i="34"/>
  <c r="N31" i="34"/>
  <c r="AE28" i="16" l="1"/>
  <c r="I13" i="53" l="1"/>
  <c r="J13" i="53"/>
  <c r="I14" i="53"/>
  <c r="J14" i="53"/>
  <c r="I15" i="53"/>
  <c r="J15" i="53"/>
  <c r="I16" i="53"/>
  <c r="J16" i="53"/>
  <c r="I17" i="53"/>
  <c r="J17" i="53"/>
  <c r="I18" i="53"/>
  <c r="J18" i="53"/>
  <c r="I19" i="53"/>
  <c r="J19" i="53"/>
  <c r="I20" i="53"/>
  <c r="J20" i="53"/>
  <c r="I21" i="53"/>
  <c r="J21" i="53"/>
  <c r="I22" i="53"/>
  <c r="J22" i="53"/>
  <c r="I23" i="53"/>
  <c r="J23" i="53"/>
  <c r="I24" i="53"/>
  <c r="J24" i="53"/>
  <c r="I25" i="53"/>
  <c r="J25" i="53"/>
  <c r="I26" i="53"/>
  <c r="J26" i="53"/>
  <c r="I27" i="53"/>
  <c r="J27" i="53"/>
  <c r="I28" i="53"/>
  <c r="J28" i="53"/>
  <c r="I29" i="53"/>
  <c r="J29" i="53"/>
  <c r="I30" i="53"/>
  <c r="J30" i="53"/>
  <c r="I31" i="53"/>
  <c r="J31" i="53"/>
  <c r="J12" i="53"/>
  <c r="I12" i="53"/>
  <c r="G32" i="53"/>
  <c r="F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E13" i="53"/>
  <c r="E14" i="53"/>
  <c r="E15" i="53"/>
  <c r="K15" i="53" s="1"/>
  <c r="E16" i="53"/>
  <c r="E17" i="53"/>
  <c r="E18" i="53"/>
  <c r="E19" i="53"/>
  <c r="E20" i="53"/>
  <c r="E21" i="53"/>
  <c r="K21" i="53" s="1"/>
  <c r="E22" i="53"/>
  <c r="E23" i="53"/>
  <c r="E24" i="53"/>
  <c r="E25" i="53"/>
  <c r="E26" i="53"/>
  <c r="E27" i="53"/>
  <c r="K27" i="53" s="1"/>
  <c r="E28" i="53"/>
  <c r="E29" i="53"/>
  <c r="E30" i="53"/>
  <c r="E31" i="53"/>
  <c r="E12" i="53"/>
  <c r="D32" i="53"/>
  <c r="J32" i="53" s="1"/>
  <c r="C32" i="53"/>
  <c r="J100" i="28"/>
  <c r="K29" i="53" l="1"/>
  <c r="K23" i="53"/>
  <c r="K17" i="53"/>
  <c r="E32" i="53"/>
  <c r="K31" i="53"/>
  <c r="K25" i="53"/>
  <c r="K19" i="53"/>
  <c r="K13" i="53"/>
  <c r="H32" i="53"/>
  <c r="K14" i="53"/>
  <c r="K16" i="53"/>
  <c r="K18" i="53"/>
  <c r="K20" i="53"/>
  <c r="K22" i="53"/>
  <c r="K24" i="53"/>
  <c r="K26" i="53"/>
  <c r="K28" i="53"/>
  <c r="K30" i="53"/>
  <c r="I32" i="53"/>
  <c r="K12" i="53"/>
  <c r="K32" i="53" l="1"/>
  <c r="L28" i="5"/>
  <c r="L30" i="5"/>
  <c r="L31" i="5"/>
  <c r="L32" i="5"/>
  <c r="L27" i="5"/>
  <c r="L23" i="5"/>
  <c r="L17" i="5"/>
  <c r="L29" i="5" l="1"/>
  <c r="L33" i="29"/>
  <c r="Q31" i="30"/>
  <c r="F33" i="29"/>
  <c r="E33" i="29"/>
  <c r="D32" i="26" l="1"/>
  <c r="F32" i="26"/>
  <c r="H32" i="26"/>
  <c r="J32" i="26"/>
  <c r="L32" i="26"/>
  <c r="N32" i="26"/>
  <c r="P32" i="26"/>
  <c r="R32" i="26"/>
  <c r="T32" i="26"/>
  <c r="V32" i="26"/>
  <c r="X32" i="26"/>
  <c r="Z32" i="26"/>
  <c r="AB32" i="26"/>
  <c r="AD32" i="26"/>
  <c r="AF32" i="26"/>
  <c r="AH32" i="26"/>
  <c r="B32" i="26"/>
  <c r="AJ30" i="26"/>
  <c r="AJ28" i="26"/>
  <c r="AJ32" i="26" l="1"/>
  <c r="F23" i="33"/>
  <c r="E23" i="33"/>
  <c r="D23" i="33"/>
  <c r="C23" i="33"/>
  <c r="F19" i="33"/>
  <c r="E19" i="33"/>
  <c r="D19" i="33"/>
  <c r="C19" i="33"/>
  <c r="F15" i="33"/>
  <c r="E15" i="33"/>
  <c r="D15" i="33"/>
  <c r="C15" i="33"/>
  <c r="F11" i="33"/>
  <c r="E11" i="33"/>
  <c r="D11" i="33"/>
  <c r="C11" i="33"/>
  <c r="E59" i="41" l="1"/>
  <c r="H59" i="41"/>
  <c r="N33" i="27" l="1"/>
  <c r="J38" i="42" l="1"/>
  <c r="I38" i="42"/>
  <c r="H38" i="42"/>
  <c r="E38" i="42"/>
  <c r="K38" i="42" l="1"/>
  <c r="L146" i="51"/>
  <c r="K146" i="51"/>
  <c r="J146" i="51"/>
  <c r="L145" i="51"/>
  <c r="K145" i="51"/>
  <c r="J145" i="51"/>
  <c r="L144" i="51"/>
  <c r="K144" i="51"/>
  <c r="J144" i="51"/>
  <c r="L143" i="51"/>
  <c r="K143" i="51"/>
  <c r="J143" i="51"/>
  <c r="L142" i="51"/>
  <c r="K142" i="51"/>
  <c r="J142" i="51"/>
  <c r="L141" i="51"/>
  <c r="K141" i="51"/>
  <c r="J141" i="51"/>
  <c r="L140" i="51"/>
  <c r="K140" i="51"/>
  <c r="J140" i="51"/>
  <c r="L139" i="51"/>
  <c r="K139" i="51"/>
  <c r="J139" i="51"/>
  <c r="L138" i="51"/>
  <c r="K138" i="51"/>
  <c r="J138" i="51"/>
  <c r="L137" i="51"/>
  <c r="K137" i="51"/>
  <c r="J137" i="51"/>
  <c r="L136" i="51"/>
  <c r="K136" i="51"/>
  <c r="J136" i="51"/>
  <c r="L135" i="51"/>
  <c r="K135" i="51"/>
  <c r="J135" i="51"/>
  <c r="L134" i="51"/>
  <c r="K134" i="51"/>
  <c r="J134" i="51"/>
  <c r="L133" i="51"/>
  <c r="K133" i="51"/>
  <c r="J133" i="51"/>
  <c r="L132" i="51"/>
  <c r="K132" i="51"/>
  <c r="J132" i="51"/>
  <c r="L131" i="51"/>
  <c r="K131" i="51"/>
  <c r="J131" i="51"/>
  <c r="L130" i="51"/>
  <c r="K130" i="51"/>
  <c r="J130" i="51"/>
  <c r="L129" i="51"/>
  <c r="K129" i="51"/>
  <c r="J129" i="51"/>
  <c r="L128" i="51"/>
  <c r="K128" i="51"/>
  <c r="J128" i="51"/>
  <c r="L127" i="51"/>
  <c r="K127" i="51"/>
  <c r="J127" i="51"/>
  <c r="L126" i="51"/>
  <c r="K126" i="51"/>
  <c r="J126" i="51"/>
  <c r="L125" i="51"/>
  <c r="K125" i="51"/>
  <c r="J125" i="51"/>
  <c r="L124" i="51"/>
  <c r="K124" i="51"/>
  <c r="J124" i="51"/>
  <c r="L123" i="51"/>
  <c r="K123" i="51"/>
  <c r="J123" i="51"/>
  <c r="L122" i="51"/>
  <c r="K122" i="51"/>
  <c r="J122" i="51"/>
  <c r="L121" i="51"/>
  <c r="K121" i="51"/>
  <c r="J121" i="51"/>
  <c r="L120" i="51"/>
  <c r="K120" i="51"/>
  <c r="J120" i="51"/>
  <c r="L119" i="51"/>
  <c r="K119" i="51"/>
  <c r="J119" i="51"/>
  <c r="L118" i="51"/>
  <c r="K118" i="51"/>
  <c r="J118" i="51"/>
  <c r="L117" i="51"/>
  <c r="K117" i="51"/>
  <c r="J117" i="51"/>
  <c r="L116" i="51"/>
  <c r="K116" i="51"/>
  <c r="J116" i="51"/>
  <c r="L115" i="51"/>
  <c r="K115" i="51"/>
  <c r="J115" i="51"/>
  <c r="L114" i="51"/>
  <c r="K114" i="51"/>
  <c r="J114" i="51"/>
  <c r="L113" i="51"/>
  <c r="K113" i="51"/>
  <c r="J113" i="51"/>
  <c r="L112" i="51"/>
  <c r="K112" i="51"/>
  <c r="J112" i="51"/>
  <c r="L111" i="51"/>
  <c r="K111" i="51"/>
  <c r="J111" i="51"/>
  <c r="L110" i="51"/>
  <c r="K110" i="51"/>
  <c r="J110" i="51"/>
  <c r="L109" i="51"/>
  <c r="K109" i="51"/>
  <c r="J109" i="51"/>
  <c r="L108" i="51"/>
  <c r="K108" i="51"/>
  <c r="J108" i="51"/>
  <c r="L107" i="51"/>
  <c r="K107" i="51"/>
  <c r="J107" i="51"/>
  <c r="L106" i="51"/>
  <c r="K106" i="51"/>
  <c r="J106" i="51"/>
  <c r="L105" i="51"/>
  <c r="K105" i="51"/>
  <c r="J105" i="51"/>
  <c r="L104" i="51"/>
  <c r="K104" i="51"/>
  <c r="J104" i="51"/>
  <c r="L103" i="51"/>
  <c r="K103" i="51"/>
  <c r="J103" i="51"/>
  <c r="L102" i="51"/>
  <c r="K102" i="51"/>
  <c r="J102" i="51"/>
  <c r="L101" i="51"/>
  <c r="K101" i="51"/>
  <c r="J101" i="51"/>
  <c r="L100" i="51"/>
  <c r="K100" i="51"/>
  <c r="J100" i="51"/>
  <c r="L99" i="51"/>
  <c r="K99" i="51"/>
  <c r="J99" i="51"/>
  <c r="L98" i="51"/>
  <c r="K98" i="51"/>
  <c r="J98" i="51"/>
  <c r="L97" i="51"/>
  <c r="K97" i="51"/>
  <c r="J97" i="51"/>
  <c r="L96" i="51"/>
  <c r="K96" i="51"/>
  <c r="J96" i="51"/>
  <c r="L95" i="51"/>
  <c r="K95" i="51"/>
  <c r="J95" i="51"/>
  <c r="L94" i="51"/>
  <c r="K94" i="51"/>
  <c r="J94" i="51"/>
  <c r="L93" i="51"/>
  <c r="K93" i="51"/>
  <c r="J93" i="51"/>
  <c r="L92" i="51"/>
  <c r="K92" i="51"/>
  <c r="J92" i="51"/>
  <c r="L91" i="51"/>
  <c r="K91" i="51"/>
  <c r="J91" i="51"/>
  <c r="L90" i="51"/>
  <c r="K90" i="51"/>
  <c r="J90" i="51"/>
  <c r="L89" i="51"/>
  <c r="K89" i="51"/>
  <c r="J89" i="51"/>
  <c r="L88" i="51"/>
  <c r="K88" i="51"/>
  <c r="J88" i="51"/>
  <c r="L87" i="51"/>
  <c r="K87" i="51"/>
  <c r="J87" i="51"/>
  <c r="L86" i="51"/>
  <c r="K86" i="51"/>
  <c r="J86" i="51"/>
  <c r="L85" i="51"/>
  <c r="K85" i="51"/>
  <c r="J85" i="51"/>
  <c r="L84" i="51"/>
  <c r="K84" i="51"/>
  <c r="J84" i="51"/>
  <c r="L83" i="51"/>
  <c r="K83" i="51"/>
  <c r="J83" i="51"/>
  <c r="L82" i="51"/>
  <c r="K82" i="51"/>
  <c r="J82" i="51"/>
  <c r="L81" i="51"/>
  <c r="K81" i="51"/>
  <c r="J81" i="51"/>
  <c r="L80" i="51"/>
  <c r="K80" i="51"/>
  <c r="J80" i="51"/>
  <c r="L79" i="51"/>
  <c r="K79" i="51"/>
  <c r="J79" i="51"/>
  <c r="L78" i="51"/>
  <c r="K78" i="51"/>
  <c r="J78" i="51"/>
  <c r="L77" i="51"/>
  <c r="K77" i="51"/>
  <c r="J77" i="51"/>
  <c r="L76" i="51"/>
  <c r="K76" i="51"/>
  <c r="J76" i="51"/>
  <c r="L75" i="51"/>
  <c r="K75" i="51"/>
  <c r="J75" i="51"/>
  <c r="L74" i="51"/>
  <c r="K74" i="51"/>
  <c r="J74" i="51"/>
  <c r="L73" i="51"/>
  <c r="K73" i="51"/>
  <c r="J73" i="51"/>
  <c r="L72" i="51"/>
  <c r="K72" i="51"/>
  <c r="J72" i="51"/>
  <c r="L71" i="51"/>
  <c r="K71" i="51"/>
  <c r="J71" i="51"/>
  <c r="L70" i="51"/>
  <c r="K70" i="51"/>
  <c r="J70" i="51"/>
  <c r="L69" i="51"/>
  <c r="K69" i="51"/>
  <c r="J69" i="51"/>
  <c r="L68" i="51"/>
  <c r="K68" i="51"/>
  <c r="J68" i="51"/>
  <c r="L67" i="51"/>
  <c r="K67" i="51"/>
  <c r="J67" i="51"/>
  <c r="L66" i="51"/>
  <c r="K66" i="51"/>
  <c r="J66" i="51"/>
  <c r="L65" i="51"/>
  <c r="K65" i="51"/>
  <c r="J65" i="51"/>
  <c r="L64" i="51"/>
  <c r="K64" i="51"/>
  <c r="J64" i="51"/>
  <c r="L63" i="51"/>
  <c r="K63" i="51"/>
  <c r="J63" i="51"/>
  <c r="L62" i="51"/>
  <c r="K62" i="51"/>
  <c r="J62" i="51"/>
  <c r="L61" i="51"/>
  <c r="K61" i="51"/>
  <c r="J61" i="51"/>
  <c r="L60" i="51"/>
  <c r="K60" i="51"/>
  <c r="J60" i="51"/>
  <c r="L59" i="51"/>
  <c r="K59" i="51"/>
  <c r="J59" i="51"/>
  <c r="L58" i="51"/>
  <c r="K58" i="51"/>
  <c r="J58" i="51"/>
  <c r="L57" i="51"/>
  <c r="K57" i="51"/>
  <c r="J57" i="51"/>
  <c r="L56" i="51"/>
  <c r="K56" i="51"/>
  <c r="J56" i="51"/>
  <c r="L55" i="51"/>
  <c r="K55" i="51"/>
  <c r="J55" i="51"/>
  <c r="L54" i="51"/>
  <c r="K54" i="51"/>
  <c r="J54" i="51"/>
  <c r="L53" i="51"/>
  <c r="K53" i="51"/>
  <c r="J53" i="51"/>
  <c r="L52" i="51"/>
  <c r="K52" i="51"/>
  <c r="J52" i="51"/>
  <c r="L51" i="51"/>
  <c r="K51" i="51"/>
  <c r="J51" i="51"/>
  <c r="L50" i="51"/>
  <c r="K50" i="51"/>
  <c r="J50" i="51"/>
  <c r="L49" i="51"/>
  <c r="K49" i="51"/>
  <c r="J49" i="51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K41" i="51"/>
  <c r="J41" i="51"/>
  <c r="L40" i="51"/>
  <c r="K40" i="51"/>
  <c r="J40" i="51"/>
  <c r="L39" i="51"/>
  <c r="K39" i="51"/>
  <c r="J39" i="51"/>
  <c r="L38" i="51"/>
  <c r="K38" i="51"/>
  <c r="J38" i="51"/>
  <c r="L37" i="51"/>
  <c r="K37" i="51"/>
  <c r="J37" i="51"/>
  <c r="L36" i="51"/>
  <c r="K36" i="51"/>
  <c r="J36" i="51"/>
  <c r="L35" i="51"/>
  <c r="K35" i="51"/>
  <c r="J35" i="51"/>
  <c r="L34" i="51"/>
  <c r="K34" i="51"/>
  <c r="J34" i="51"/>
  <c r="L33" i="51"/>
  <c r="K33" i="51"/>
  <c r="J33" i="51"/>
  <c r="L32" i="51"/>
  <c r="K32" i="51"/>
  <c r="J32" i="51"/>
  <c r="L31" i="51"/>
  <c r="K31" i="51"/>
  <c r="J31" i="51"/>
  <c r="L30" i="51"/>
  <c r="K30" i="51"/>
  <c r="J30" i="51"/>
  <c r="L29" i="51"/>
  <c r="K29" i="51"/>
  <c r="J29" i="51"/>
  <c r="L28" i="51"/>
  <c r="K28" i="51"/>
  <c r="J28" i="51"/>
  <c r="L27" i="51"/>
  <c r="K27" i="51"/>
  <c r="J27" i="51"/>
  <c r="L26" i="51"/>
  <c r="K26" i="51"/>
  <c r="J26" i="51"/>
  <c r="L25" i="51"/>
  <c r="K25" i="51"/>
  <c r="J25" i="51"/>
  <c r="L24" i="51"/>
  <c r="K24" i="51"/>
  <c r="J24" i="51"/>
  <c r="L23" i="51"/>
  <c r="K23" i="51"/>
  <c r="J23" i="51"/>
  <c r="L22" i="51"/>
  <c r="K22" i="51"/>
  <c r="J22" i="51"/>
  <c r="L21" i="51"/>
  <c r="K21" i="51"/>
  <c r="J21" i="51"/>
  <c r="L20" i="51"/>
  <c r="K20" i="51"/>
  <c r="J20" i="51"/>
  <c r="L19" i="51"/>
  <c r="K19" i="51"/>
  <c r="J19" i="51"/>
  <c r="L18" i="51"/>
  <c r="K18" i="51"/>
  <c r="J18" i="51"/>
  <c r="L17" i="51"/>
  <c r="K17" i="51"/>
  <c r="J17" i="51"/>
  <c r="L16" i="51"/>
  <c r="K16" i="51"/>
  <c r="J16" i="51"/>
  <c r="L15" i="51"/>
  <c r="K15" i="51"/>
  <c r="J15" i="51"/>
  <c r="L14" i="51"/>
  <c r="K14" i="51"/>
  <c r="J14" i="51"/>
  <c r="L13" i="51"/>
  <c r="K13" i="51"/>
  <c r="J13" i="51"/>
  <c r="L12" i="51"/>
  <c r="K12" i="51"/>
  <c r="J12" i="51"/>
  <c r="L11" i="51"/>
  <c r="K11" i="51"/>
  <c r="J11" i="51"/>
  <c r="L10" i="51"/>
  <c r="K10" i="51"/>
  <c r="J10" i="51"/>
  <c r="L9" i="51"/>
  <c r="K9" i="51"/>
  <c r="J9" i="51"/>
  <c r="L8" i="51"/>
  <c r="K8" i="51"/>
  <c r="J8" i="51"/>
  <c r="L7" i="51"/>
  <c r="K7" i="51"/>
  <c r="J7" i="51"/>
  <c r="L6" i="51"/>
  <c r="K6" i="51"/>
  <c r="J6" i="51"/>
  <c r="L5" i="51"/>
  <c r="K5" i="51"/>
  <c r="J5" i="51"/>
  <c r="L4" i="51"/>
  <c r="K4" i="51"/>
  <c r="J4" i="51"/>
  <c r="L174" i="50"/>
  <c r="K174" i="50"/>
  <c r="J174" i="50"/>
  <c r="L173" i="50"/>
  <c r="K173" i="50"/>
  <c r="J173" i="50"/>
  <c r="L172" i="50"/>
  <c r="K172" i="50"/>
  <c r="J172" i="50"/>
  <c r="L171" i="50"/>
  <c r="K171" i="50"/>
  <c r="J171" i="50"/>
  <c r="L170" i="50"/>
  <c r="K170" i="50"/>
  <c r="J170" i="50"/>
  <c r="L169" i="50"/>
  <c r="K169" i="50"/>
  <c r="J169" i="50"/>
  <c r="L168" i="50"/>
  <c r="K168" i="50"/>
  <c r="J168" i="50"/>
  <c r="L167" i="50"/>
  <c r="K167" i="50"/>
  <c r="J167" i="50"/>
  <c r="L166" i="50"/>
  <c r="K166" i="50"/>
  <c r="J166" i="50"/>
  <c r="L165" i="50"/>
  <c r="K165" i="50"/>
  <c r="J165" i="50"/>
  <c r="L164" i="50"/>
  <c r="K164" i="50"/>
  <c r="J164" i="50"/>
  <c r="L163" i="50"/>
  <c r="K163" i="50"/>
  <c r="J163" i="50"/>
  <c r="L162" i="50"/>
  <c r="K162" i="50"/>
  <c r="J162" i="50"/>
  <c r="L161" i="50"/>
  <c r="K161" i="50"/>
  <c r="J161" i="50"/>
  <c r="L160" i="50"/>
  <c r="K160" i="50"/>
  <c r="J160" i="50"/>
  <c r="L159" i="50"/>
  <c r="K159" i="50"/>
  <c r="J159" i="50"/>
  <c r="L158" i="50"/>
  <c r="K158" i="50"/>
  <c r="J158" i="50"/>
  <c r="L157" i="50"/>
  <c r="K157" i="50"/>
  <c r="J157" i="50"/>
  <c r="L156" i="50"/>
  <c r="K156" i="50"/>
  <c r="J156" i="50"/>
  <c r="L155" i="50"/>
  <c r="K155" i="50"/>
  <c r="J155" i="50"/>
  <c r="L154" i="50"/>
  <c r="K154" i="50"/>
  <c r="J154" i="50"/>
  <c r="L153" i="50"/>
  <c r="K153" i="50"/>
  <c r="J153" i="50"/>
  <c r="L152" i="50"/>
  <c r="K152" i="50"/>
  <c r="J152" i="50"/>
  <c r="L151" i="50"/>
  <c r="K151" i="50"/>
  <c r="J151" i="50"/>
  <c r="L150" i="50"/>
  <c r="K150" i="50"/>
  <c r="J150" i="50"/>
  <c r="L149" i="50"/>
  <c r="K149" i="50"/>
  <c r="J149" i="50"/>
  <c r="L148" i="50"/>
  <c r="K148" i="50"/>
  <c r="J148" i="50"/>
  <c r="L147" i="50"/>
  <c r="K147" i="50"/>
  <c r="J147" i="50"/>
  <c r="L146" i="50"/>
  <c r="K146" i="50"/>
  <c r="J146" i="50"/>
  <c r="L145" i="50"/>
  <c r="K145" i="50"/>
  <c r="J145" i="50"/>
  <c r="L144" i="50"/>
  <c r="K144" i="50"/>
  <c r="J144" i="50"/>
  <c r="L143" i="50"/>
  <c r="K143" i="50"/>
  <c r="J143" i="50"/>
  <c r="L142" i="50"/>
  <c r="K142" i="50"/>
  <c r="J142" i="50"/>
  <c r="L141" i="50"/>
  <c r="K141" i="50"/>
  <c r="J141" i="50"/>
  <c r="L140" i="50"/>
  <c r="K140" i="50"/>
  <c r="J140" i="50"/>
  <c r="L139" i="50"/>
  <c r="K139" i="50"/>
  <c r="J139" i="50"/>
  <c r="L138" i="50"/>
  <c r="K138" i="50"/>
  <c r="J138" i="50"/>
  <c r="L137" i="50"/>
  <c r="K137" i="50"/>
  <c r="J137" i="50"/>
  <c r="L136" i="50"/>
  <c r="K136" i="50"/>
  <c r="J136" i="50"/>
  <c r="L135" i="50"/>
  <c r="K135" i="50"/>
  <c r="J135" i="50"/>
  <c r="L134" i="50"/>
  <c r="K134" i="50"/>
  <c r="J134" i="50"/>
  <c r="L133" i="50"/>
  <c r="K133" i="50"/>
  <c r="J133" i="50"/>
  <c r="L132" i="50"/>
  <c r="K132" i="50"/>
  <c r="J132" i="50"/>
  <c r="L131" i="50"/>
  <c r="K131" i="50"/>
  <c r="J131" i="50"/>
  <c r="L130" i="50"/>
  <c r="K130" i="50"/>
  <c r="J130" i="50"/>
  <c r="L129" i="50"/>
  <c r="K129" i="50"/>
  <c r="J129" i="50"/>
  <c r="L128" i="50"/>
  <c r="K128" i="50"/>
  <c r="J128" i="50"/>
  <c r="L127" i="50"/>
  <c r="K127" i="50"/>
  <c r="J127" i="50"/>
  <c r="L126" i="50"/>
  <c r="K126" i="50"/>
  <c r="J126" i="50"/>
  <c r="L125" i="50"/>
  <c r="K125" i="50"/>
  <c r="J125" i="50"/>
  <c r="L124" i="50"/>
  <c r="K124" i="50"/>
  <c r="J124" i="50"/>
  <c r="L123" i="50"/>
  <c r="K123" i="50"/>
  <c r="J123" i="50"/>
  <c r="L122" i="50"/>
  <c r="K122" i="50"/>
  <c r="J122" i="50"/>
  <c r="L121" i="50"/>
  <c r="K121" i="50"/>
  <c r="J121" i="50"/>
  <c r="L120" i="50"/>
  <c r="K120" i="50"/>
  <c r="J120" i="50"/>
  <c r="L119" i="50"/>
  <c r="K119" i="50"/>
  <c r="J119" i="50"/>
  <c r="L118" i="50"/>
  <c r="K118" i="50"/>
  <c r="J118" i="50"/>
  <c r="L117" i="50"/>
  <c r="K117" i="50"/>
  <c r="J117" i="50"/>
  <c r="L116" i="50"/>
  <c r="K116" i="50"/>
  <c r="J116" i="50"/>
  <c r="L115" i="50"/>
  <c r="K115" i="50"/>
  <c r="J115" i="50"/>
  <c r="L114" i="50"/>
  <c r="K114" i="50"/>
  <c r="J114" i="50"/>
  <c r="L113" i="50"/>
  <c r="K113" i="50"/>
  <c r="J113" i="50"/>
  <c r="L112" i="50"/>
  <c r="K112" i="50"/>
  <c r="J112" i="50"/>
  <c r="L111" i="50"/>
  <c r="K111" i="50"/>
  <c r="J111" i="50"/>
  <c r="L110" i="50"/>
  <c r="K110" i="50"/>
  <c r="J110" i="50"/>
  <c r="L109" i="50"/>
  <c r="K109" i="50"/>
  <c r="J109" i="50"/>
  <c r="L108" i="50"/>
  <c r="K108" i="50"/>
  <c r="J108" i="50"/>
  <c r="L107" i="50"/>
  <c r="K107" i="50"/>
  <c r="J107" i="50"/>
  <c r="L106" i="50"/>
  <c r="K106" i="50"/>
  <c r="J106" i="50"/>
  <c r="L105" i="50"/>
  <c r="K105" i="50"/>
  <c r="J105" i="50"/>
  <c r="L104" i="50"/>
  <c r="K104" i="50"/>
  <c r="J104" i="50"/>
  <c r="L103" i="50"/>
  <c r="K103" i="50"/>
  <c r="J103" i="50"/>
  <c r="L102" i="50"/>
  <c r="K102" i="50"/>
  <c r="J102" i="50"/>
  <c r="L101" i="50"/>
  <c r="K101" i="50"/>
  <c r="J101" i="50"/>
  <c r="L100" i="50"/>
  <c r="K100" i="50"/>
  <c r="J100" i="50"/>
  <c r="L99" i="50"/>
  <c r="K99" i="50"/>
  <c r="J99" i="50"/>
  <c r="L98" i="50"/>
  <c r="K98" i="50"/>
  <c r="J98" i="50"/>
  <c r="L97" i="50"/>
  <c r="K97" i="50"/>
  <c r="J97" i="50"/>
  <c r="L96" i="50"/>
  <c r="K96" i="50"/>
  <c r="J96" i="50"/>
  <c r="L95" i="50"/>
  <c r="K95" i="50"/>
  <c r="J95" i="50"/>
  <c r="L94" i="50"/>
  <c r="K94" i="50"/>
  <c r="J94" i="50"/>
  <c r="L93" i="50"/>
  <c r="K93" i="50"/>
  <c r="J93" i="50"/>
  <c r="L92" i="50"/>
  <c r="K92" i="50"/>
  <c r="J92" i="50"/>
  <c r="L91" i="50"/>
  <c r="K91" i="50"/>
  <c r="J91" i="50"/>
  <c r="L90" i="50"/>
  <c r="K90" i="50"/>
  <c r="J90" i="50"/>
  <c r="L89" i="50"/>
  <c r="K89" i="50"/>
  <c r="J89" i="50"/>
  <c r="L88" i="50"/>
  <c r="K88" i="50"/>
  <c r="J88" i="50"/>
  <c r="L87" i="50"/>
  <c r="K87" i="50"/>
  <c r="J87" i="50"/>
  <c r="L86" i="50"/>
  <c r="K86" i="50"/>
  <c r="J86" i="50"/>
  <c r="L85" i="50"/>
  <c r="K85" i="50"/>
  <c r="J85" i="50"/>
  <c r="L84" i="50"/>
  <c r="K84" i="50"/>
  <c r="J84" i="50"/>
  <c r="L83" i="50"/>
  <c r="K83" i="50"/>
  <c r="J83" i="50"/>
  <c r="L82" i="50"/>
  <c r="K82" i="50"/>
  <c r="J82" i="50"/>
  <c r="L81" i="50"/>
  <c r="K81" i="50"/>
  <c r="J81" i="50"/>
  <c r="L80" i="50"/>
  <c r="K80" i="50"/>
  <c r="J80" i="50"/>
  <c r="L79" i="50"/>
  <c r="K79" i="50"/>
  <c r="J79" i="50"/>
  <c r="L78" i="50"/>
  <c r="K78" i="50"/>
  <c r="J78" i="50"/>
  <c r="L77" i="50"/>
  <c r="K77" i="50"/>
  <c r="J77" i="50"/>
  <c r="L76" i="50"/>
  <c r="K76" i="50"/>
  <c r="J76" i="50"/>
  <c r="L75" i="50"/>
  <c r="K75" i="50"/>
  <c r="J75" i="50"/>
  <c r="L74" i="50"/>
  <c r="K74" i="50"/>
  <c r="J74" i="50"/>
  <c r="L73" i="50"/>
  <c r="K73" i="50"/>
  <c r="J73" i="50"/>
  <c r="L72" i="50"/>
  <c r="K72" i="50"/>
  <c r="J72" i="50"/>
  <c r="L71" i="50"/>
  <c r="K71" i="50"/>
  <c r="J71" i="50"/>
  <c r="L70" i="50"/>
  <c r="K70" i="50"/>
  <c r="J70" i="50"/>
  <c r="L69" i="50"/>
  <c r="K69" i="50"/>
  <c r="J69" i="50"/>
  <c r="L68" i="50"/>
  <c r="K68" i="50"/>
  <c r="J68" i="50"/>
  <c r="L67" i="50"/>
  <c r="K67" i="50"/>
  <c r="J67" i="50"/>
  <c r="L66" i="50"/>
  <c r="K66" i="50"/>
  <c r="J66" i="50"/>
  <c r="L65" i="50"/>
  <c r="K65" i="50"/>
  <c r="J65" i="50"/>
  <c r="L64" i="50"/>
  <c r="K64" i="50"/>
  <c r="J64" i="50"/>
  <c r="L63" i="50"/>
  <c r="K63" i="50"/>
  <c r="J63" i="50"/>
  <c r="L62" i="50"/>
  <c r="K62" i="50"/>
  <c r="J62" i="50"/>
  <c r="L61" i="50"/>
  <c r="K61" i="50"/>
  <c r="J61" i="50"/>
  <c r="L60" i="50"/>
  <c r="K60" i="50"/>
  <c r="J60" i="50"/>
  <c r="L59" i="50"/>
  <c r="K59" i="50"/>
  <c r="J59" i="50"/>
  <c r="L58" i="50"/>
  <c r="K58" i="50"/>
  <c r="J58" i="50"/>
  <c r="L57" i="50"/>
  <c r="K57" i="50"/>
  <c r="J57" i="50"/>
  <c r="L56" i="50"/>
  <c r="K56" i="50"/>
  <c r="J56" i="50"/>
  <c r="L55" i="50"/>
  <c r="K55" i="50"/>
  <c r="J55" i="50"/>
  <c r="L54" i="50"/>
  <c r="K54" i="50"/>
  <c r="J54" i="50"/>
  <c r="L53" i="50"/>
  <c r="K53" i="50"/>
  <c r="J53" i="50"/>
  <c r="L52" i="50"/>
  <c r="K52" i="50"/>
  <c r="J52" i="50"/>
  <c r="L51" i="50"/>
  <c r="K51" i="50"/>
  <c r="J51" i="50"/>
  <c r="L50" i="50"/>
  <c r="K50" i="50"/>
  <c r="J50" i="50"/>
  <c r="L49" i="50"/>
  <c r="K49" i="50"/>
  <c r="J49" i="50"/>
  <c r="L48" i="50"/>
  <c r="K48" i="50"/>
  <c r="J48" i="50"/>
  <c r="L47" i="50"/>
  <c r="K47" i="50"/>
  <c r="J47" i="50"/>
  <c r="L46" i="50"/>
  <c r="K46" i="50"/>
  <c r="J46" i="50"/>
  <c r="L45" i="50"/>
  <c r="K45" i="50"/>
  <c r="J45" i="50"/>
  <c r="L44" i="50"/>
  <c r="K44" i="50"/>
  <c r="J44" i="50"/>
  <c r="L43" i="50"/>
  <c r="K43" i="50"/>
  <c r="J43" i="50"/>
  <c r="L42" i="50"/>
  <c r="K42" i="50"/>
  <c r="J42" i="50"/>
  <c r="L41" i="50"/>
  <c r="K41" i="50"/>
  <c r="J41" i="50"/>
  <c r="L40" i="50"/>
  <c r="K40" i="50"/>
  <c r="J40" i="50"/>
  <c r="L39" i="50"/>
  <c r="K39" i="50"/>
  <c r="J39" i="50"/>
  <c r="L38" i="50"/>
  <c r="K38" i="50"/>
  <c r="J38" i="50"/>
  <c r="L37" i="50"/>
  <c r="K37" i="50"/>
  <c r="J37" i="50"/>
  <c r="L36" i="50"/>
  <c r="K36" i="50"/>
  <c r="J36" i="50"/>
  <c r="L35" i="50"/>
  <c r="K35" i="50"/>
  <c r="J35" i="50"/>
  <c r="L34" i="50"/>
  <c r="K34" i="50"/>
  <c r="J34" i="50"/>
  <c r="L33" i="50"/>
  <c r="K33" i="50"/>
  <c r="J33" i="50"/>
  <c r="L32" i="50"/>
  <c r="K32" i="50"/>
  <c r="J32" i="50"/>
  <c r="L31" i="50"/>
  <c r="K31" i="50"/>
  <c r="J31" i="50"/>
  <c r="L30" i="50"/>
  <c r="K30" i="50"/>
  <c r="J30" i="50"/>
  <c r="L29" i="50"/>
  <c r="K29" i="50"/>
  <c r="J29" i="50"/>
  <c r="L28" i="50"/>
  <c r="K28" i="50"/>
  <c r="J28" i="50"/>
  <c r="L27" i="50"/>
  <c r="K27" i="50"/>
  <c r="J27" i="50"/>
  <c r="L26" i="50"/>
  <c r="K26" i="50"/>
  <c r="J26" i="50"/>
  <c r="L25" i="50"/>
  <c r="K25" i="50"/>
  <c r="J25" i="50"/>
  <c r="L24" i="50"/>
  <c r="K24" i="50"/>
  <c r="J24" i="50"/>
  <c r="L23" i="50"/>
  <c r="K23" i="50"/>
  <c r="J23" i="50"/>
  <c r="L22" i="50"/>
  <c r="K22" i="50"/>
  <c r="J22" i="50"/>
  <c r="L21" i="50"/>
  <c r="K21" i="50"/>
  <c r="J21" i="50"/>
  <c r="L20" i="50"/>
  <c r="K20" i="50"/>
  <c r="J20" i="50"/>
  <c r="L19" i="50"/>
  <c r="K19" i="50"/>
  <c r="J19" i="50"/>
  <c r="L18" i="50"/>
  <c r="K18" i="50"/>
  <c r="J18" i="50"/>
  <c r="L17" i="50"/>
  <c r="K17" i="50"/>
  <c r="J17" i="50"/>
  <c r="L16" i="50"/>
  <c r="K16" i="50"/>
  <c r="J16" i="50"/>
  <c r="L15" i="50"/>
  <c r="K15" i="50"/>
  <c r="J15" i="50"/>
  <c r="L14" i="50"/>
  <c r="K14" i="50"/>
  <c r="J14" i="50"/>
  <c r="L13" i="50"/>
  <c r="K13" i="50"/>
  <c r="J13" i="50"/>
  <c r="L12" i="50"/>
  <c r="K12" i="50"/>
  <c r="J12" i="50"/>
  <c r="L11" i="50"/>
  <c r="K11" i="50"/>
  <c r="J11" i="50"/>
  <c r="L10" i="50"/>
  <c r="K10" i="50"/>
  <c r="J10" i="50"/>
  <c r="L9" i="50"/>
  <c r="K9" i="50"/>
  <c r="J9" i="50"/>
  <c r="L8" i="50"/>
  <c r="K8" i="50"/>
  <c r="J8" i="50"/>
  <c r="L7" i="50"/>
  <c r="K7" i="50"/>
  <c r="J7" i="50"/>
  <c r="K238" i="49"/>
  <c r="J238" i="49"/>
  <c r="I238" i="49"/>
  <c r="L238" i="49" s="1"/>
  <c r="K237" i="49"/>
  <c r="J237" i="49"/>
  <c r="I237" i="49"/>
  <c r="L237" i="49" s="1"/>
  <c r="K236" i="49"/>
  <c r="J236" i="49"/>
  <c r="I236" i="49"/>
  <c r="L236" i="49" s="1"/>
  <c r="K235" i="49"/>
  <c r="J235" i="49"/>
  <c r="I235" i="49"/>
  <c r="L235" i="49" s="1"/>
  <c r="K234" i="49"/>
  <c r="J234" i="49"/>
  <c r="I234" i="49"/>
  <c r="L234" i="49" s="1"/>
  <c r="K233" i="49"/>
  <c r="J233" i="49"/>
  <c r="I233" i="49"/>
  <c r="L233" i="49" s="1"/>
  <c r="K232" i="49"/>
  <c r="J232" i="49"/>
  <c r="I232" i="49"/>
  <c r="L232" i="49" s="1"/>
  <c r="K231" i="49"/>
  <c r="J231" i="49"/>
  <c r="I231" i="49"/>
  <c r="L231" i="49" s="1"/>
  <c r="K230" i="49"/>
  <c r="J230" i="49"/>
  <c r="I230" i="49"/>
  <c r="L230" i="49" s="1"/>
  <c r="K229" i="49"/>
  <c r="J229" i="49"/>
  <c r="I229" i="49"/>
  <c r="L229" i="49" s="1"/>
  <c r="K228" i="49"/>
  <c r="J228" i="49"/>
  <c r="I228" i="49"/>
  <c r="L228" i="49" s="1"/>
  <c r="K227" i="49"/>
  <c r="J227" i="49"/>
  <c r="I227" i="49"/>
  <c r="L227" i="49" s="1"/>
  <c r="K226" i="49"/>
  <c r="J226" i="49"/>
  <c r="I226" i="49"/>
  <c r="L226" i="49" s="1"/>
  <c r="K225" i="49"/>
  <c r="J225" i="49"/>
  <c r="I225" i="49"/>
  <c r="L225" i="49" s="1"/>
  <c r="K224" i="49"/>
  <c r="J224" i="49"/>
  <c r="I224" i="49"/>
  <c r="L224" i="49" s="1"/>
  <c r="K223" i="49"/>
  <c r="J223" i="49"/>
  <c r="I223" i="49"/>
  <c r="L223" i="49" s="1"/>
  <c r="K222" i="49"/>
  <c r="J222" i="49"/>
  <c r="I222" i="49"/>
  <c r="L222" i="49" s="1"/>
  <c r="K221" i="49"/>
  <c r="J221" i="49"/>
  <c r="I221" i="49"/>
  <c r="L221" i="49" s="1"/>
  <c r="K220" i="49"/>
  <c r="J220" i="49"/>
  <c r="I220" i="49"/>
  <c r="L220" i="49" s="1"/>
  <c r="K219" i="49"/>
  <c r="J219" i="49"/>
  <c r="I219" i="49"/>
  <c r="L219" i="49" s="1"/>
  <c r="K218" i="49"/>
  <c r="J218" i="49"/>
  <c r="I218" i="49"/>
  <c r="L218" i="49" s="1"/>
  <c r="K217" i="49"/>
  <c r="J217" i="49"/>
  <c r="I217" i="49"/>
  <c r="L217" i="49" s="1"/>
  <c r="K216" i="49"/>
  <c r="J216" i="49"/>
  <c r="I216" i="49"/>
  <c r="L216" i="49" s="1"/>
  <c r="K215" i="49"/>
  <c r="J215" i="49"/>
  <c r="I215" i="49"/>
  <c r="L215" i="49" s="1"/>
  <c r="K214" i="49"/>
  <c r="J214" i="49"/>
  <c r="I214" i="49"/>
  <c r="L214" i="49" s="1"/>
  <c r="K213" i="49"/>
  <c r="J213" i="49"/>
  <c r="I213" i="49"/>
  <c r="L213" i="49" s="1"/>
  <c r="K212" i="49"/>
  <c r="J212" i="49"/>
  <c r="I212" i="49"/>
  <c r="L212" i="49" s="1"/>
  <c r="K211" i="49"/>
  <c r="J211" i="49"/>
  <c r="I211" i="49"/>
  <c r="L211" i="49" s="1"/>
  <c r="K210" i="49"/>
  <c r="J210" i="49"/>
  <c r="I210" i="49"/>
  <c r="L210" i="49" s="1"/>
  <c r="K209" i="49"/>
  <c r="J209" i="49"/>
  <c r="I209" i="49"/>
  <c r="L209" i="49" s="1"/>
  <c r="K208" i="49"/>
  <c r="J208" i="49"/>
  <c r="I208" i="49"/>
  <c r="L208" i="49" s="1"/>
  <c r="K207" i="49"/>
  <c r="J207" i="49"/>
  <c r="I207" i="49"/>
  <c r="L207" i="49" s="1"/>
  <c r="K206" i="49"/>
  <c r="J206" i="49"/>
  <c r="I206" i="49"/>
  <c r="L206" i="49" s="1"/>
  <c r="K205" i="49"/>
  <c r="J205" i="49"/>
  <c r="I205" i="49"/>
  <c r="L205" i="49" s="1"/>
  <c r="K204" i="49"/>
  <c r="J204" i="49"/>
  <c r="I204" i="49"/>
  <c r="L204" i="49" s="1"/>
  <c r="K203" i="49"/>
  <c r="J203" i="49"/>
  <c r="I203" i="49"/>
  <c r="L203" i="49" s="1"/>
  <c r="K202" i="49"/>
  <c r="J202" i="49"/>
  <c r="I202" i="49"/>
  <c r="L202" i="49" s="1"/>
  <c r="K201" i="49"/>
  <c r="J201" i="49"/>
  <c r="I201" i="49"/>
  <c r="L201" i="49" s="1"/>
  <c r="K200" i="49"/>
  <c r="J200" i="49"/>
  <c r="I200" i="49"/>
  <c r="L200" i="49" s="1"/>
  <c r="K199" i="49"/>
  <c r="J199" i="49"/>
  <c r="I199" i="49"/>
  <c r="L199" i="49" s="1"/>
  <c r="K198" i="49"/>
  <c r="J198" i="49"/>
  <c r="I198" i="49"/>
  <c r="L198" i="49" s="1"/>
  <c r="K197" i="49"/>
  <c r="J197" i="49"/>
  <c r="I197" i="49"/>
  <c r="L197" i="49" s="1"/>
  <c r="K196" i="49"/>
  <c r="J196" i="49"/>
  <c r="I196" i="49"/>
  <c r="L196" i="49" s="1"/>
  <c r="K195" i="49"/>
  <c r="J195" i="49"/>
  <c r="I195" i="49"/>
  <c r="L195" i="49" s="1"/>
  <c r="K194" i="49"/>
  <c r="J194" i="49"/>
  <c r="I194" i="49"/>
  <c r="L194" i="49" s="1"/>
  <c r="K193" i="49"/>
  <c r="J193" i="49"/>
  <c r="I193" i="49"/>
  <c r="L193" i="49" s="1"/>
  <c r="K192" i="49"/>
  <c r="J192" i="49"/>
  <c r="I192" i="49"/>
  <c r="L192" i="49" s="1"/>
  <c r="K191" i="49"/>
  <c r="J191" i="49"/>
  <c r="I191" i="49"/>
  <c r="L191" i="49" s="1"/>
  <c r="K190" i="49"/>
  <c r="J190" i="49"/>
  <c r="I190" i="49"/>
  <c r="L190" i="49" s="1"/>
  <c r="K189" i="49"/>
  <c r="J189" i="49"/>
  <c r="I189" i="49"/>
  <c r="L189" i="49" s="1"/>
  <c r="K188" i="49"/>
  <c r="J188" i="49"/>
  <c r="I188" i="49"/>
  <c r="L188" i="49" s="1"/>
  <c r="K187" i="49"/>
  <c r="J187" i="49"/>
  <c r="I187" i="49"/>
  <c r="L187" i="49" s="1"/>
  <c r="K186" i="49"/>
  <c r="J186" i="49"/>
  <c r="I186" i="49"/>
  <c r="L186" i="49" s="1"/>
  <c r="K185" i="49"/>
  <c r="J185" i="49"/>
  <c r="I185" i="49"/>
  <c r="L185" i="49" s="1"/>
  <c r="K184" i="49"/>
  <c r="J184" i="49"/>
  <c r="I184" i="49"/>
  <c r="L184" i="49" s="1"/>
  <c r="K183" i="49"/>
  <c r="J183" i="49"/>
  <c r="I183" i="49"/>
  <c r="L183" i="49" s="1"/>
  <c r="K182" i="49"/>
  <c r="J182" i="49"/>
  <c r="I182" i="49"/>
  <c r="L182" i="49" s="1"/>
  <c r="K181" i="49"/>
  <c r="J181" i="49"/>
  <c r="I181" i="49"/>
  <c r="L181" i="49" s="1"/>
  <c r="K180" i="49"/>
  <c r="J180" i="49"/>
  <c r="I180" i="49"/>
  <c r="L180" i="49" s="1"/>
  <c r="K179" i="49"/>
  <c r="J179" i="49"/>
  <c r="I179" i="49"/>
  <c r="L179" i="49" s="1"/>
  <c r="K178" i="49"/>
  <c r="J178" i="49"/>
  <c r="I178" i="49"/>
  <c r="L178" i="49" s="1"/>
  <c r="K177" i="49"/>
  <c r="J177" i="49"/>
  <c r="I177" i="49"/>
  <c r="L177" i="49" s="1"/>
  <c r="K176" i="49"/>
  <c r="J176" i="49"/>
  <c r="I176" i="49"/>
  <c r="L176" i="49" s="1"/>
  <c r="K175" i="49"/>
  <c r="J175" i="49"/>
  <c r="I175" i="49"/>
  <c r="L175" i="49" s="1"/>
  <c r="K174" i="49"/>
  <c r="J174" i="49"/>
  <c r="I174" i="49"/>
  <c r="L174" i="49" s="1"/>
  <c r="K173" i="49"/>
  <c r="J173" i="49"/>
  <c r="I173" i="49"/>
  <c r="L173" i="49" s="1"/>
  <c r="K172" i="49"/>
  <c r="J172" i="49"/>
  <c r="I172" i="49"/>
  <c r="L172" i="49" s="1"/>
  <c r="K171" i="49"/>
  <c r="J171" i="49"/>
  <c r="I171" i="49"/>
  <c r="L171" i="49" s="1"/>
  <c r="K170" i="49"/>
  <c r="J170" i="49"/>
  <c r="I170" i="49"/>
  <c r="L170" i="49" s="1"/>
  <c r="K169" i="49"/>
  <c r="J169" i="49"/>
  <c r="I169" i="49"/>
  <c r="L169" i="49" s="1"/>
  <c r="K168" i="49"/>
  <c r="J168" i="49"/>
  <c r="I168" i="49"/>
  <c r="L168" i="49" s="1"/>
  <c r="K167" i="49"/>
  <c r="J167" i="49"/>
  <c r="I167" i="49"/>
  <c r="L167" i="49" s="1"/>
  <c r="K166" i="49"/>
  <c r="J166" i="49"/>
  <c r="I166" i="49"/>
  <c r="L166" i="49" s="1"/>
  <c r="K165" i="49"/>
  <c r="J165" i="49"/>
  <c r="I165" i="49"/>
  <c r="L165" i="49" s="1"/>
  <c r="K164" i="49"/>
  <c r="J164" i="49"/>
  <c r="I164" i="49"/>
  <c r="L164" i="49" s="1"/>
  <c r="K163" i="49"/>
  <c r="J163" i="49"/>
  <c r="I163" i="49"/>
  <c r="L163" i="49" s="1"/>
  <c r="K162" i="49"/>
  <c r="J162" i="49"/>
  <c r="I162" i="49"/>
  <c r="L162" i="49" s="1"/>
  <c r="K161" i="49"/>
  <c r="J161" i="49"/>
  <c r="I161" i="49"/>
  <c r="L161" i="49" s="1"/>
  <c r="K160" i="49"/>
  <c r="J160" i="49"/>
  <c r="I160" i="49"/>
  <c r="L160" i="49" s="1"/>
  <c r="K159" i="49"/>
  <c r="J159" i="49"/>
  <c r="I159" i="49"/>
  <c r="L159" i="49" s="1"/>
  <c r="K158" i="49"/>
  <c r="J158" i="49"/>
  <c r="I158" i="49"/>
  <c r="L158" i="49" s="1"/>
  <c r="K157" i="49"/>
  <c r="J157" i="49"/>
  <c r="I157" i="49"/>
  <c r="L157" i="49" s="1"/>
  <c r="K156" i="49"/>
  <c r="J156" i="49"/>
  <c r="I156" i="49"/>
  <c r="L156" i="49" s="1"/>
  <c r="K155" i="49"/>
  <c r="J155" i="49"/>
  <c r="I155" i="49"/>
  <c r="L155" i="49" s="1"/>
  <c r="K154" i="49"/>
  <c r="J154" i="49"/>
  <c r="I154" i="49"/>
  <c r="L154" i="49" s="1"/>
  <c r="K153" i="49"/>
  <c r="J153" i="49"/>
  <c r="I153" i="49"/>
  <c r="L153" i="49" s="1"/>
  <c r="L152" i="49"/>
  <c r="K152" i="49"/>
  <c r="J152" i="49"/>
  <c r="I152" i="49"/>
  <c r="K151" i="49"/>
  <c r="J151" i="49"/>
  <c r="I151" i="49"/>
  <c r="L151" i="49" s="1"/>
  <c r="K150" i="49"/>
  <c r="J150" i="49"/>
  <c r="I150" i="49"/>
  <c r="L150" i="49" s="1"/>
  <c r="K149" i="49"/>
  <c r="J149" i="49"/>
  <c r="I149" i="49"/>
  <c r="L149" i="49" s="1"/>
  <c r="K148" i="49"/>
  <c r="J148" i="49"/>
  <c r="I148" i="49"/>
  <c r="L148" i="49" s="1"/>
  <c r="K147" i="49"/>
  <c r="J147" i="49"/>
  <c r="I147" i="49"/>
  <c r="L147" i="49" s="1"/>
  <c r="L146" i="49"/>
  <c r="K146" i="49"/>
  <c r="J146" i="49"/>
  <c r="I146" i="49"/>
  <c r="K145" i="49"/>
  <c r="J145" i="49"/>
  <c r="I145" i="49"/>
  <c r="L145" i="49" s="1"/>
  <c r="K144" i="49"/>
  <c r="J144" i="49"/>
  <c r="I144" i="49"/>
  <c r="L144" i="49" s="1"/>
  <c r="K143" i="49"/>
  <c r="J143" i="49"/>
  <c r="I143" i="49"/>
  <c r="L143" i="49" s="1"/>
  <c r="K142" i="49"/>
  <c r="J142" i="49"/>
  <c r="I142" i="49"/>
  <c r="L142" i="49" s="1"/>
  <c r="K141" i="49"/>
  <c r="J141" i="49"/>
  <c r="I141" i="49"/>
  <c r="L141" i="49" s="1"/>
  <c r="K140" i="49"/>
  <c r="J140" i="49"/>
  <c r="I140" i="49"/>
  <c r="L140" i="49" s="1"/>
  <c r="K139" i="49"/>
  <c r="J139" i="49"/>
  <c r="I139" i="49"/>
  <c r="L139" i="49" s="1"/>
  <c r="K138" i="49"/>
  <c r="J138" i="49"/>
  <c r="I138" i="49"/>
  <c r="L138" i="49" s="1"/>
  <c r="L137" i="49"/>
  <c r="K137" i="49"/>
  <c r="J137" i="49"/>
  <c r="I137" i="49"/>
  <c r="K136" i="49"/>
  <c r="J136" i="49"/>
  <c r="I136" i="49"/>
  <c r="L136" i="49" s="1"/>
  <c r="K135" i="49"/>
  <c r="J135" i="49"/>
  <c r="I135" i="49"/>
  <c r="L135" i="49" s="1"/>
  <c r="K134" i="49"/>
  <c r="J134" i="49"/>
  <c r="I134" i="49"/>
  <c r="L134" i="49" s="1"/>
  <c r="K133" i="49"/>
  <c r="J133" i="49"/>
  <c r="I133" i="49"/>
  <c r="L133" i="49" s="1"/>
  <c r="K132" i="49"/>
  <c r="J132" i="49"/>
  <c r="I132" i="49"/>
  <c r="L132" i="49" s="1"/>
  <c r="K131" i="49"/>
  <c r="J131" i="49"/>
  <c r="I131" i="49"/>
  <c r="L131" i="49" s="1"/>
  <c r="K130" i="49"/>
  <c r="J130" i="49"/>
  <c r="I130" i="49"/>
  <c r="L130" i="49" s="1"/>
  <c r="K129" i="49"/>
  <c r="J129" i="49"/>
  <c r="I129" i="49"/>
  <c r="L129" i="49" s="1"/>
  <c r="L128" i="49"/>
  <c r="K128" i="49"/>
  <c r="J128" i="49"/>
  <c r="I128" i="49"/>
  <c r="K127" i="49"/>
  <c r="J127" i="49"/>
  <c r="I127" i="49"/>
  <c r="L127" i="49" s="1"/>
  <c r="K126" i="49"/>
  <c r="J126" i="49"/>
  <c r="I126" i="49"/>
  <c r="L126" i="49" s="1"/>
  <c r="K125" i="49"/>
  <c r="J125" i="49"/>
  <c r="I125" i="49"/>
  <c r="L125" i="49" s="1"/>
  <c r="K124" i="49"/>
  <c r="J124" i="49"/>
  <c r="I124" i="49"/>
  <c r="L124" i="49" s="1"/>
  <c r="K123" i="49"/>
  <c r="J123" i="49"/>
  <c r="I123" i="49"/>
  <c r="L123" i="49" s="1"/>
  <c r="K122" i="49"/>
  <c r="J122" i="49"/>
  <c r="I122" i="49"/>
  <c r="L122" i="49" s="1"/>
  <c r="K121" i="49"/>
  <c r="J121" i="49"/>
  <c r="I121" i="49"/>
  <c r="L121" i="49" s="1"/>
  <c r="K120" i="49"/>
  <c r="J120" i="49"/>
  <c r="I120" i="49"/>
  <c r="L120" i="49" s="1"/>
  <c r="K119" i="49"/>
  <c r="J119" i="49"/>
  <c r="I119" i="49"/>
  <c r="L119" i="49" s="1"/>
  <c r="K118" i="49"/>
  <c r="J118" i="49"/>
  <c r="I118" i="49"/>
  <c r="L118" i="49" s="1"/>
  <c r="K117" i="49"/>
  <c r="J117" i="49"/>
  <c r="I117" i="49"/>
  <c r="L117" i="49" s="1"/>
  <c r="K116" i="49"/>
  <c r="J116" i="49"/>
  <c r="I116" i="49"/>
  <c r="L116" i="49" s="1"/>
  <c r="K115" i="49"/>
  <c r="J115" i="49"/>
  <c r="I115" i="49"/>
  <c r="L115" i="49" s="1"/>
  <c r="K114" i="49"/>
  <c r="J114" i="49"/>
  <c r="I114" i="49"/>
  <c r="L114" i="49" s="1"/>
  <c r="L113" i="49"/>
  <c r="K113" i="49"/>
  <c r="J113" i="49"/>
  <c r="I113" i="49"/>
  <c r="K112" i="49"/>
  <c r="J112" i="49"/>
  <c r="I112" i="49"/>
  <c r="L112" i="49" s="1"/>
  <c r="L111" i="49"/>
  <c r="K111" i="49"/>
  <c r="J111" i="49"/>
  <c r="I111" i="49"/>
  <c r="K110" i="49"/>
  <c r="J110" i="49"/>
  <c r="I110" i="49"/>
  <c r="L110" i="49" s="1"/>
  <c r="K109" i="49"/>
  <c r="J109" i="49"/>
  <c r="I109" i="49"/>
  <c r="L109" i="49" s="1"/>
  <c r="L108" i="49"/>
  <c r="K108" i="49"/>
  <c r="J108" i="49"/>
  <c r="I108" i="49"/>
  <c r="K107" i="49"/>
  <c r="J107" i="49"/>
  <c r="I107" i="49"/>
  <c r="L107" i="49" s="1"/>
  <c r="K106" i="49"/>
  <c r="J106" i="49"/>
  <c r="I106" i="49"/>
  <c r="L106" i="49" s="1"/>
  <c r="K105" i="49"/>
  <c r="J105" i="49"/>
  <c r="I105" i="49"/>
  <c r="L105" i="49" s="1"/>
  <c r="K104" i="49"/>
  <c r="J104" i="49"/>
  <c r="I104" i="49"/>
  <c r="L104" i="49" s="1"/>
  <c r="K103" i="49"/>
  <c r="J103" i="49"/>
  <c r="I103" i="49"/>
  <c r="L103" i="49" s="1"/>
  <c r="K102" i="49"/>
  <c r="J102" i="49"/>
  <c r="I102" i="49"/>
  <c r="L102" i="49" s="1"/>
  <c r="K101" i="49"/>
  <c r="J101" i="49"/>
  <c r="I101" i="49"/>
  <c r="L101" i="49" s="1"/>
  <c r="K100" i="49"/>
  <c r="J100" i="49"/>
  <c r="I100" i="49"/>
  <c r="L100" i="49" s="1"/>
  <c r="K99" i="49"/>
  <c r="J99" i="49"/>
  <c r="I99" i="49"/>
  <c r="L99" i="49" s="1"/>
  <c r="L98" i="49"/>
  <c r="K98" i="49"/>
  <c r="J98" i="49"/>
  <c r="I98" i="49"/>
  <c r="K97" i="49"/>
  <c r="J97" i="49"/>
  <c r="I97" i="49"/>
  <c r="L97" i="49" s="1"/>
  <c r="K96" i="49"/>
  <c r="J96" i="49"/>
  <c r="I96" i="49"/>
  <c r="L96" i="49" s="1"/>
  <c r="L95" i="49"/>
  <c r="K95" i="49"/>
  <c r="J95" i="49"/>
  <c r="I95" i="49"/>
  <c r="K94" i="49"/>
  <c r="J94" i="49"/>
  <c r="I94" i="49"/>
  <c r="L94" i="49" s="1"/>
  <c r="L93" i="49"/>
  <c r="K93" i="49"/>
  <c r="J93" i="49"/>
  <c r="I93" i="49"/>
  <c r="K92" i="49"/>
  <c r="J92" i="49"/>
  <c r="I92" i="49"/>
  <c r="L92" i="49" s="1"/>
  <c r="K91" i="49"/>
  <c r="J91" i="49"/>
  <c r="I91" i="49"/>
  <c r="L91" i="49" s="1"/>
  <c r="L90" i="49"/>
  <c r="K90" i="49"/>
  <c r="J90" i="49"/>
  <c r="I90" i="49"/>
  <c r="K89" i="49"/>
  <c r="J89" i="49"/>
  <c r="I89" i="49"/>
  <c r="L89" i="49" s="1"/>
  <c r="K88" i="49"/>
  <c r="J88" i="49"/>
  <c r="I88" i="49"/>
  <c r="L88" i="49" s="1"/>
  <c r="K87" i="49"/>
  <c r="J87" i="49"/>
  <c r="I87" i="49"/>
  <c r="L87" i="49" s="1"/>
  <c r="K86" i="49"/>
  <c r="J86" i="49"/>
  <c r="I86" i="49"/>
  <c r="L86" i="49" s="1"/>
  <c r="K85" i="49"/>
  <c r="J85" i="49"/>
  <c r="I85" i="49"/>
  <c r="L85" i="49" s="1"/>
  <c r="K84" i="49"/>
  <c r="J84" i="49"/>
  <c r="I84" i="49"/>
  <c r="L84" i="49" s="1"/>
  <c r="K83" i="49"/>
  <c r="J83" i="49"/>
  <c r="I83" i="49"/>
  <c r="L83" i="49" s="1"/>
  <c r="K82" i="49"/>
  <c r="J82" i="49"/>
  <c r="I82" i="49"/>
  <c r="L82" i="49" s="1"/>
  <c r="K81" i="49"/>
  <c r="J81" i="49"/>
  <c r="I81" i="49"/>
  <c r="L81" i="49" s="1"/>
  <c r="K80" i="49"/>
  <c r="J80" i="49"/>
  <c r="I80" i="49"/>
  <c r="L80" i="49" s="1"/>
  <c r="K79" i="49"/>
  <c r="J79" i="49"/>
  <c r="I79" i="49"/>
  <c r="L79" i="49" s="1"/>
  <c r="K78" i="49"/>
  <c r="J78" i="49"/>
  <c r="I78" i="49"/>
  <c r="L78" i="49" s="1"/>
  <c r="K77" i="49"/>
  <c r="J77" i="49"/>
  <c r="I77" i="49"/>
  <c r="L77" i="49" s="1"/>
  <c r="K76" i="49"/>
  <c r="J76" i="49"/>
  <c r="I76" i="49"/>
  <c r="L76" i="49" s="1"/>
  <c r="L75" i="49"/>
  <c r="K75" i="49"/>
  <c r="J75" i="49"/>
  <c r="I75" i="49"/>
  <c r="K74" i="49"/>
  <c r="J74" i="49"/>
  <c r="I74" i="49"/>
  <c r="L74" i="49" s="1"/>
  <c r="K73" i="49"/>
  <c r="J73" i="49"/>
  <c r="I73" i="49"/>
  <c r="L73" i="49" s="1"/>
  <c r="K72" i="49"/>
  <c r="J72" i="49"/>
  <c r="I72" i="49"/>
  <c r="L72" i="49" s="1"/>
  <c r="K71" i="49"/>
  <c r="J71" i="49"/>
  <c r="I71" i="49"/>
  <c r="L71" i="49" s="1"/>
  <c r="K70" i="49"/>
  <c r="J70" i="49"/>
  <c r="I70" i="49"/>
  <c r="L70" i="49" s="1"/>
  <c r="K69" i="49"/>
  <c r="J69" i="49"/>
  <c r="I69" i="49"/>
  <c r="L69" i="49" s="1"/>
  <c r="L68" i="49"/>
  <c r="K68" i="49"/>
  <c r="J68" i="49"/>
  <c r="I68" i="49"/>
  <c r="K67" i="49"/>
  <c r="J67" i="49"/>
  <c r="I67" i="49"/>
  <c r="L67" i="49" s="1"/>
  <c r="K66" i="49"/>
  <c r="J66" i="49"/>
  <c r="I66" i="49"/>
  <c r="L66" i="49" s="1"/>
  <c r="K65" i="49"/>
  <c r="J65" i="49"/>
  <c r="I65" i="49"/>
  <c r="L65" i="49" s="1"/>
  <c r="K64" i="49"/>
  <c r="J64" i="49"/>
  <c r="I64" i="49"/>
  <c r="L64" i="49" s="1"/>
  <c r="K63" i="49"/>
  <c r="J63" i="49"/>
  <c r="I63" i="49"/>
  <c r="L63" i="49" s="1"/>
  <c r="K62" i="49"/>
  <c r="J62" i="49"/>
  <c r="I62" i="49"/>
  <c r="L62" i="49" s="1"/>
  <c r="K61" i="49"/>
  <c r="J61" i="49"/>
  <c r="I61" i="49"/>
  <c r="L61" i="49" s="1"/>
  <c r="K60" i="49"/>
  <c r="J60" i="49"/>
  <c r="I60" i="49"/>
  <c r="L60" i="49" s="1"/>
  <c r="K59" i="49"/>
  <c r="J59" i="49"/>
  <c r="I59" i="49"/>
  <c r="L59" i="49" s="1"/>
  <c r="K58" i="49"/>
  <c r="J58" i="49"/>
  <c r="I58" i="49"/>
  <c r="L58" i="49" s="1"/>
  <c r="L57" i="49"/>
  <c r="K57" i="49"/>
  <c r="J57" i="49"/>
  <c r="I57" i="49"/>
  <c r="K56" i="49"/>
  <c r="J56" i="49"/>
  <c r="I56" i="49"/>
  <c r="L56" i="49" s="1"/>
  <c r="K55" i="49"/>
  <c r="J55" i="49"/>
  <c r="I55" i="49"/>
  <c r="L55" i="49" s="1"/>
  <c r="K54" i="49"/>
  <c r="J54" i="49"/>
  <c r="I54" i="49"/>
  <c r="L54" i="49" s="1"/>
  <c r="K53" i="49"/>
  <c r="J53" i="49"/>
  <c r="I53" i="49"/>
  <c r="L53" i="49" s="1"/>
  <c r="K52" i="49"/>
  <c r="J52" i="49"/>
  <c r="I52" i="49"/>
  <c r="L52" i="49" s="1"/>
  <c r="K51" i="49"/>
  <c r="J51" i="49"/>
  <c r="I51" i="49"/>
  <c r="L51" i="49" s="1"/>
  <c r="L50" i="49"/>
  <c r="K50" i="49"/>
  <c r="J50" i="49"/>
  <c r="I50" i="49"/>
  <c r="K49" i="49"/>
  <c r="J49" i="49"/>
  <c r="I49" i="49"/>
  <c r="L49" i="49" s="1"/>
  <c r="K48" i="49"/>
  <c r="J48" i="49"/>
  <c r="I48" i="49"/>
  <c r="L48" i="49" s="1"/>
  <c r="K47" i="49"/>
  <c r="J47" i="49"/>
  <c r="I47" i="49"/>
  <c r="L47" i="49" s="1"/>
  <c r="K46" i="49"/>
  <c r="J46" i="49"/>
  <c r="I46" i="49"/>
  <c r="L46" i="49" s="1"/>
  <c r="K45" i="49"/>
  <c r="J45" i="49"/>
  <c r="I45" i="49"/>
  <c r="L45" i="49" s="1"/>
  <c r="K44" i="49"/>
  <c r="J44" i="49"/>
  <c r="I44" i="49"/>
  <c r="L44" i="49" s="1"/>
  <c r="K43" i="49"/>
  <c r="J43" i="49"/>
  <c r="I43" i="49"/>
  <c r="L43" i="49" s="1"/>
  <c r="K42" i="49"/>
  <c r="J42" i="49"/>
  <c r="I42" i="49"/>
  <c r="L42" i="49" s="1"/>
  <c r="K41" i="49"/>
  <c r="J41" i="49"/>
  <c r="I41" i="49"/>
  <c r="L41" i="49" s="1"/>
  <c r="K40" i="49"/>
  <c r="J40" i="49"/>
  <c r="I40" i="49"/>
  <c r="L40" i="49" s="1"/>
  <c r="L39" i="49"/>
  <c r="K39" i="49"/>
  <c r="J39" i="49"/>
  <c r="I39" i="49"/>
  <c r="K38" i="49"/>
  <c r="J38" i="49"/>
  <c r="I38" i="49"/>
  <c r="L38" i="49" s="1"/>
  <c r="K37" i="49"/>
  <c r="J37" i="49"/>
  <c r="I37" i="49"/>
  <c r="L37" i="49" s="1"/>
  <c r="K36" i="49"/>
  <c r="J36" i="49"/>
  <c r="I36" i="49"/>
  <c r="L36" i="49" s="1"/>
  <c r="K35" i="49"/>
  <c r="J35" i="49"/>
  <c r="I35" i="49"/>
  <c r="L35" i="49" s="1"/>
  <c r="K34" i="49"/>
  <c r="J34" i="49"/>
  <c r="I34" i="49"/>
  <c r="L34" i="49" s="1"/>
  <c r="K33" i="49"/>
  <c r="J33" i="49"/>
  <c r="I33" i="49"/>
  <c r="L33" i="49" s="1"/>
  <c r="L32" i="49"/>
  <c r="K32" i="49"/>
  <c r="J32" i="49"/>
  <c r="I32" i="49"/>
  <c r="K31" i="49"/>
  <c r="J31" i="49"/>
  <c r="I31" i="49"/>
  <c r="L31" i="49" s="1"/>
  <c r="K30" i="49"/>
  <c r="J30" i="49"/>
  <c r="I30" i="49"/>
  <c r="L30" i="49" s="1"/>
  <c r="K29" i="49"/>
  <c r="J29" i="49"/>
  <c r="I29" i="49"/>
  <c r="L29" i="49" s="1"/>
  <c r="K28" i="49"/>
  <c r="J28" i="49"/>
  <c r="I28" i="49"/>
  <c r="L28" i="49" s="1"/>
  <c r="K27" i="49"/>
  <c r="J27" i="49"/>
  <c r="I27" i="49"/>
  <c r="L27" i="49" s="1"/>
  <c r="K26" i="49"/>
  <c r="J26" i="49"/>
  <c r="I26" i="49"/>
  <c r="L26" i="49" s="1"/>
  <c r="K25" i="49"/>
  <c r="J25" i="49"/>
  <c r="I25" i="49"/>
  <c r="L25" i="49" s="1"/>
  <c r="K24" i="49"/>
  <c r="J24" i="49"/>
  <c r="I24" i="49"/>
  <c r="L24" i="49" s="1"/>
  <c r="K23" i="49"/>
  <c r="J23" i="49"/>
  <c r="I23" i="49"/>
  <c r="L23" i="49" s="1"/>
  <c r="K22" i="49"/>
  <c r="J22" i="49"/>
  <c r="I22" i="49"/>
  <c r="L22" i="49" s="1"/>
  <c r="L21" i="49"/>
  <c r="K21" i="49"/>
  <c r="J21" i="49"/>
  <c r="I21" i="49"/>
  <c r="K20" i="49"/>
  <c r="J20" i="49"/>
  <c r="I20" i="49"/>
  <c r="L20" i="49" s="1"/>
  <c r="K19" i="49"/>
  <c r="J19" i="49"/>
  <c r="I19" i="49"/>
  <c r="L19" i="49" s="1"/>
  <c r="K18" i="49"/>
  <c r="J18" i="49"/>
  <c r="I18" i="49"/>
  <c r="L18" i="49" s="1"/>
  <c r="K17" i="49"/>
  <c r="J17" i="49"/>
  <c r="I17" i="49"/>
  <c r="L17" i="49" s="1"/>
  <c r="K16" i="49"/>
  <c r="J16" i="49"/>
  <c r="I16" i="49"/>
  <c r="L16" i="49" s="1"/>
  <c r="K15" i="49"/>
  <c r="J15" i="49"/>
  <c r="I15" i="49"/>
  <c r="L15" i="49" s="1"/>
  <c r="L14" i="49"/>
  <c r="K14" i="49"/>
  <c r="J14" i="49"/>
  <c r="I14" i="49"/>
  <c r="K13" i="49"/>
  <c r="J13" i="49"/>
  <c r="I13" i="49"/>
  <c r="L13" i="49" s="1"/>
  <c r="K12" i="49"/>
  <c r="J12" i="49"/>
  <c r="I12" i="49"/>
  <c r="L12" i="49" s="1"/>
  <c r="K11" i="49"/>
  <c r="J11" i="49"/>
  <c r="I11" i="49"/>
  <c r="L11" i="49" s="1"/>
  <c r="K10" i="49"/>
  <c r="J10" i="49"/>
  <c r="I10" i="49"/>
  <c r="L10" i="49" s="1"/>
  <c r="Q14" i="3" l="1"/>
  <c r="M14" i="3"/>
  <c r="I14" i="3"/>
  <c r="E14" i="3"/>
  <c r="C14" i="3"/>
  <c r="G14" i="3"/>
  <c r="K14" i="3"/>
  <c r="O14" i="3"/>
  <c r="J87" i="42" l="1"/>
  <c r="I87" i="42"/>
  <c r="H87" i="42"/>
  <c r="E87" i="42"/>
  <c r="J87" i="41"/>
  <c r="I87" i="41"/>
  <c r="H87" i="41"/>
  <c r="E87" i="41"/>
  <c r="K87" i="41" s="1"/>
  <c r="K87" i="42" l="1"/>
  <c r="J110" i="42"/>
  <c r="I110" i="42"/>
  <c r="H110" i="42"/>
  <c r="E110" i="42"/>
  <c r="K110" i="42" l="1"/>
  <c r="B28" i="21"/>
  <c r="C28" i="21"/>
  <c r="D28" i="21"/>
  <c r="E28" i="21"/>
  <c r="O93" i="28" l="1"/>
  <c r="E117" i="48" l="1"/>
  <c r="D117" i="48"/>
  <c r="C117" i="48"/>
  <c r="J31" i="13" l="1"/>
  <c r="I31" i="13"/>
  <c r="H31" i="13"/>
  <c r="G31" i="13"/>
  <c r="F31" i="13"/>
  <c r="E31" i="13"/>
  <c r="D31" i="13"/>
  <c r="C31" i="13"/>
  <c r="D15" i="1" l="1"/>
  <c r="B15" i="1"/>
  <c r="G13" i="2"/>
  <c r="J30" i="42" l="1"/>
  <c r="I30" i="42"/>
  <c r="H30" i="42"/>
  <c r="E30" i="42"/>
  <c r="J95" i="41"/>
  <c r="I95" i="41"/>
  <c r="H95" i="41"/>
  <c r="E95" i="41"/>
  <c r="K30" i="42" l="1"/>
  <c r="K95" i="41"/>
  <c r="J45" i="42"/>
  <c r="I45" i="42"/>
  <c r="H45" i="42"/>
  <c r="E45" i="42"/>
  <c r="K45" i="42" s="1"/>
  <c r="H47" i="42"/>
  <c r="J47" i="42"/>
  <c r="I47" i="42"/>
  <c r="E47" i="42"/>
  <c r="K47" i="42" l="1"/>
  <c r="J120" i="42"/>
  <c r="I120" i="42"/>
  <c r="K120" i="42" s="1"/>
  <c r="H120" i="42"/>
  <c r="E120" i="42"/>
  <c r="J125" i="41" l="1"/>
  <c r="I125" i="41"/>
  <c r="K125" i="41" s="1"/>
  <c r="H125" i="41"/>
  <c r="E125" i="41"/>
  <c r="AI42" i="31" l="1"/>
  <c r="AG42" i="31"/>
  <c r="AE42" i="31"/>
  <c r="AC42" i="31"/>
  <c r="AA42" i="31"/>
  <c r="Y42" i="31"/>
  <c r="W42" i="31"/>
  <c r="U42" i="31"/>
  <c r="S42" i="31"/>
  <c r="Q42" i="31"/>
  <c r="O42" i="31"/>
  <c r="M42" i="31"/>
  <c r="K42" i="31"/>
  <c r="I42" i="31"/>
  <c r="G42" i="31"/>
  <c r="E42" i="31"/>
  <c r="C42" i="31"/>
  <c r="AK41" i="31"/>
  <c r="AL41" i="31" s="1"/>
  <c r="AK40" i="31"/>
  <c r="AL40" i="31" s="1"/>
  <c r="AK39" i="31"/>
  <c r="AL39" i="31" s="1"/>
  <c r="AK38" i="31"/>
  <c r="AL38" i="31" s="1"/>
  <c r="AK37" i="31"/>
  <c r="AL37" i="31" s="1"/>
  <c r="AK36" i="31"/>
  <c r="AL36" i="31" s="1"/>
  <c r="AK35" i="31"/>
  <c r="AL35" i="31" s="1"/>
  <c r="AK34" i="31"/>
  <c r="AL34" i="31" s="1"/>
  <c r="AK33" i="31"/>
  <c r="AL33" i="31" s="1"/>
  <c r="AK32" i="31"/>
  <c r="AL32" i="31" s="1"/>
  <c r="AK31" i="31"/>
  <c r="AL31" i="31" s="1"/>
  <c r="AK30" i="31"/>
  <c r="AL30" i="31" s="1"/>
  <c r="AK29" i="31"/>
  <c r="AL29" i="31" s="1"/>
  <c r="AK28" i="31"/>
  <c r="AL28" i="31" s="1"/>
  <c r="AK27" i="31"/>
  <c r="AL27" i="31" s="1"/>
  <c r="AK42" i="31" l="1"/>
  <c r="AL42" i="31" s="1"/>
  <c r="F31" i="23" l="1"/>
  <c r="E31" i="23"/>
  <c r="D31" i="23"/>
  <c r="C31" i="23"/>
  <c r="F30" i="23"/>
  <c r="F32" i="23" s="1"/>
  <c r="E30" i="23"/>
  <c r="E32" i="23" s="1"/>
  <c r="D30" i="23"/>
  <c r="C30" i="23"/>
  <c r="F29" i="23"/>
  <c r="E29" i="23"/>
  <c r="D29" i="23"/>
  <c r="C29" i="23"/>
  <c r="F26" i="23"/>
  <c r="E26" i="23"/>
  <c r="D26" i="23"/>
  <c r="C26" i="23"/>
  <c r="F23" i="23"/>
  <c r="E23" i="23"/>
  <c r="D23" i="23"/>
  <c r="C23" i="23"/>
  <c r="F20" i="23"/>
  <c r="E20" i="23"/>
  <c r="D20" i="23"/>
  <c r="C20" i="23"/>
  <c r="F17" i="23"/>
  <c r="E17" i="23"/>
  <c r="D17" i="23"/>
  <c r="C17" i="23"/>
  <c r="F14" i="23"/>
  <c r="E14" i="23"/>
  <c r="D14" i="23"/>
  <c r="C14" i="23"/>
  <c r="C32" i="23" l="1"/>
  <c r="D32" i="23"/>
  <c r="J32" i="5" l="1"/>
  <c r="H32" i="5"/>
  <c r="F32" i="5"/>
  <c r="D32" i="5"/>
  <c r="J31" i="5"/>
  <c r="H31" i="5"/>
  <c r="F31" i="5"/>
  <c r="D31" i="5"/>
  <c r="J30" i="5"/>
  <c r="H30" i="5"/>
  <c r="F30" i="5"/>
  <c r="D30" i="5"/>
  <c r="J29" i="5"/>
  <c r="H29" i="5"/>
  <c r="F29" i="5"/>
  <c r="D29" i="5"/>
  <c r="J28" i="5"/>
  <c r="F28" i="5"/>
  <c r="D28" i="5"/>
  <c r="H27" i="5"/>
  <c r="F27" i="5"/>
  <c r="D27" i="5"/>
  <c r="J21" i="5"/>
  <c r="F29" i="22" l="1"/>
  <c r="E29" i="22"/>
  <c r="D29" i="22"/>
  <c r="C29" i="22"/>
  <c r="F24" i="22"/>
  <c r="E24" i="22"/>
  <c r="D24" i="22"/>
  <c r="C24" i="22"/>
  <c r="F19" i="22"/>
  <c r="E19" i="22"/>
  <c r="D19" i="22"/>
  <c r="C19" i="22"/>
  <c r="F14" i="22"/>
  <c r="E14" i="22"/>
  <c r="D14" i="22"/>
  <c r="C14" i="22"/>
  <c r="F25" i="18"/>
  <c r="E25" i="18"/>
  <c r="D25" i="18"/>
  <c r="C25" i="18"/>
  <c r="F21" i="18"/>
  <c r="E21" i="18"/>
  <c r="D21" i="18"/>
  <c r="C21" i="18"/>
  <c r="F17" i="18"/>
  <c r="E17" i="18"/>
  <c r="D17" i="18"/>
  <c r="C17" i="18"/>
  <c r="F13" i="18"/>
  <c r="E13" i="18"/>
  <c r="D13" i="18"/>
  <c r="C13" i="18"/>
  <c r="F20" i="9"/>
  <c r="E20" i="9"/>
  <c r="D20" i="9"/>
  <c r="C20" i="9"/>
  <c r="F17" i="9"/>
  <c r="E17" i="9"/>
  <c r="D17" i="9"/>
  <c r="C17" i="9"/>
  <c r="F14" i="9"/>
  <c r="E14" i="9"/>
  <c r="D14" i="9"/>
  <c r="C14" i="9"/>
  <c r="F11" i="9"/>
  <c r="E11" i="9"/>
  <c r="D11" i="9"/>
  <c r="C11" i="9"/>
  <c r="C31" i="46" l="1"/>
  <c r="D31" i="46"/>
  <c r="E31" i="46"/>
  <c r="F31" i="46"/>
  <c r="G31" i="46"/>
  <c r="H31" i="46"/>
  <c r="I31" i="46"/>
  <c r="J31" i="46"/>
  <c r="K31" i="46"/>
  <c r="L31" i="46"/>
  <c r="M31" i="46"/>
  <c r="N31" i="46"/>
  <c r="E8" i="42"/>
  <c r="H8" i="42"/>
  <c r="I8" i="42"/>
  <c r="J8" i="42"/>
  <c r="E9" i="42"/>
  <c r="H9" i="42"/>
  <c r="I9" i="42"/>
  <c r="J9" i="42"/>
  <c r="E11" i="42"/>
  <c r="H11" i="42"/>
  <c r="I11" i="42"/>
  <c r="J11" i="42"/>
  <c r="E12" i="42"/>
  <c r="H12" i="42"/>
  <c r="I12" i="42"/>
  <c r="J12" i="42"/>
  <c r="E13" i="42"/>
  <c r="H13" i="42"/>
  <c r="I13" i="42"/>
  <c r="J13" i="42"/>
  <c r="E14" i="42"/>
  <c r="H14" i="42"/>
  <c r="I14" i="42"/>
  <c r="J14" i="42"/>
  <c r="E15" i="42"/>
  <c r="H15" i="42"/>
  <c r="I15" i="42"/>
  <c r="J15" i="42"/>
  <c r="E16" i="42"/>
  <c r="H16" i="42"/>
  <c r="I16" i="42"/>
  <c r="J16" i="42"/>
  <c r="E10" i="42"/>
  <c r="H10" i="42"/>
  <c r="I10" i="42"/>
  <c r="J10" i="42"/>
  <c r="E17" i="42"/>
  <c r="H17" i="42"/>
  <c r="I17" i="42"/>
  <c r="J17" i="42"/>
  <c r="E18" i="42"/>
  <c r="H18" i="42"/>
  <c r="I18" i="42"/>
  <c r="J18" i="42"/>
  <c r="E19" i="42"/>
  <c r="H19" i="42"/>
  <c r="I19" i="42"/>
  <c r="J19" i="42"/>
  <c r="E20" i="42"/>
  <c r="H20" i="42"/>
  <c r="I20" i="42"/>
  <c r="J20" i="42"/>
  <c r="E21" i="42"/>
  <c r="H21" i="42"/>
  <c r="I21" i="42"/>
  <c r="J21" i="42"/>
  <c r="E22" i="42"/>
  <c r="H22" i="42"/>
  <c r="I22" i="42"/>
  <c r="J22" i="42"/>
  <c r="E23" i="42"/>
  <c r="H23" i="42"/>
  <c r="I23" i="42"/>
  <c r="J23" i="42"/>
  <c r="E24" i="42"/>
  <c r="H24" i="42"/>
  <c r="I24" i="42"/>
  <c r="J24" i="42"/>
  <c r="E25" i="42"/>
  <c r="H25" i="42"/>
  <c r="I25" i="42"/>
  <c r="J25" i="42"/>
  <c r="E26" i="42"/>
  <c r="H26" i="42"/>
  <c r="I26" i="42"/>
  <c r="J26" i="42"/>
  <c r="E27" i="42"/>
  <c r="H27" i="42"/>
  <c r="I27" i="42"/>
  <c r="J27" i="42"/>
  <c r="E28" i="42"/>
  <c r="H28" i="42"/>
  <c r="I28" i="42"/>
  <c r="J28" i="42"/>
  <c r="E29" i="42"/>
  <c r="H29" i="42"/>
  <c r="I29" i="42"/>
  <c r="J29" i="42"/>
  <c r="E31" i="42"/>
  <c r="H31" i="42"/>
  <c r="I31" i="42"/>
  <c r="J31" i="42"/>
  <c r="C32" i="42"/>
  <c r="D32" i="42"/>
  <c r="F32" i="42"/>
  <c r="G32" i="42"/>
  <c r="E33" i="42"/>
  <c r="H33" i="42"/>
  <c r="I33" i="42"/>
  <c r="J33" i="42"/>
  <c r="E34" i="42"/>
  <c r="H34" i="42"/>
  <c r="I34" i="42"/>
  <c r="J34" i="42"/>
  <c r="E35" i="42"/>
  <c r="H35" i="42"/>
  <c r="I35" i="42"/>
  <c r="J35" i="42"/>
  <c r="E36" i="42"/>
  <c r="H36" i="42"/>
  <c r="I36" i="42"/>
  <c r="J36" i="42"/>
  <c r="E37" i="42"/>
  <c r="H37" i="42"/>
  <c r="I37" i="42"/>
  <c r="J37" i="42"/>
  <c r="E39" i="42"/>
  <c r="H39" i="42"/>
  <c r="I39" i="42"/>
  <c r="J39" i="42"/>
  <c r="E40" i="42"/>
  <c r="H40" i="42"/>
  <c r="I40" i="42"/>
  <c r="J40" i="42"/>
  <c r="E41" i="42"/>
  <c r="H41" i="42"/>
  <c r="I41" i="42"/>
  <c r="J41" i="42"/>
  <c r="E42" i="42"/>
  <c r="H42" i="42"/>
  <c r="I42" i="42"/>
  <c r="J42" i="42"/>
  <c r="E43" i="42"/>
  <c r="H43" i="42"/>
  <c r="I43" i="42"/>
  <c r="J43" i="42"/>
  <c r="E44" i="42"/>
  <c r="H44" i="42"/>
  <c r="I44" i="42"/>
  <c r="J44" i="42"/>
  <c r="E46" i="42"/>
  <c r="H46" i="42"/>
  <c r="I46" i="42"/>
  <c r="J46" i="42"/>
  <c r="E48" i="42"/>
  <c r="H48" i="42"/>
  <c r="I48" i="42"/>
  <c r="J48" i="42"/>
  <c r="C49" i="42"/>
  <c r="D49" i="42"/>
  <c r="F49" i="42"/>
  <c r="G49" i="42"/>
  <c r="E50" i="42"/>
  <c r="H50" i="42"/>
  <c r="I50" i="42"/>
  <c r="J50" i="42"/>
  <c r="E51" i="42"/>
  <c r="H51" i="42"/>
  <c r="I51" i="42"/>
  <c r="J51" i="42"/>
  <c r="E52" i="42"/>
  <c r="H52" i="42"/>
  <c r="I52" i="42"/>
  <c r="J52" i="42"/>
  <c r="E53" i="42"/>
  <c r="H53" i="42"/>
  <c r="I53" i="42"/>
  <c r="J53" i="42"/>
  <c r="E54" i="42"/>
  <c r="H54" i="42"/>
  <c r="I54" i="42"/>
  <c r="J54" i="42"/>
  <c r="E55" i="42"/>
  <c r="H55" i="42"/>
  <c r="I55" i="42"/>
  <c r="J55" i="42"/>
  <c r="E56" i="42"/>
  <c r="H56" i="42"/>
  <c r="I56" i="42"/>
  <c r="J56" i="42"/>
  <c r="E57" i="42"/>
  <c r="H57" i="42"/>
  <c r="I57" i="42"/>
  <c r="J57" i="42"/>
  <c r="E58" i="42"/>
  <c r="H58" i="42"/>
  <c r="I58" i="42"/>
  <c r="J58" i="42"/>
  <c r="E59" i="42"/>
  <c r="H59" i="42"/>
  <c r="I59" i="42"/>
  <c r="J59" i="42"/>
  <c r="E60" i="42"/>
  <c r="H60" i="42"/>
  <c r="I60" i="42"/>
  <c r="J60" i="42"/>
  <c r="E61" i="42"/>
  <c r="H61" i="42"/>
  <c r="I61" i="42"/>
  <c r="J61" i="42"/>
  <c r="E62" i="42"/>
  <c r="H62" i="42"/>
  <c r="I62" i="42"/>
  <c r="J62" i="42"/>
  <c r="E63" i="42"/>
  <c r="H63" i="42"/>
  <c r="I63" i="42"/>
  <c r="J63" i="42"/>
  <c r="E64" i="42"/>
  <c r="H64" i="42"/>
  <c r="I64" i="42"/>
  <c r="J64" i="42"/>
  <c r="E65" i="42"/>
  <c r="H65" i="42"/>
  <c r="I65" i="42"/>
  <c r="J65" i="42"/>
  <c r="E66" i="42"/>
  <c r="H66" i="42"/>
  <c r="I66" i="42"/>
  <c r="J66" i="42"/>
  <c r="E67" i="42"/>
  <c r="H67" i="42"/>
  <c r="I67" i="42"/>
  <c r="J67" i="42"/>
  <c r="E68" i="42"/>
  <c r="H68" i="42"/>
  <c r="I68" i="42"/>
  <c r="J68" i="42"/>
  <c r="E69" i="42"/>
  <c r="H69" i="42"/>
  <c r="I69" i="42"/>
  <c r="J69" i="42"/>
  <c r="C70" i="42"/>
  <c r="D70" i="42"/>
  <c r="F70" i="42"/>
  <c r="G70" i="42"/>
  <c r="E71" i="42"/>
  <c r="H71" i="42"/>
  <c r="I71" i="42"/>
  <c r="J71" i="42"/>
  <c r="E72" i="42"/>
  <c r="H72" i="42"/>
  <c r="I72" i="42"/>
  <c r="J72" i="42"/>
  <c r="E73" i="42"/>
  <c r="H73" i="42"/>
  <c r="I73" i="42"/>
  <c r="J73" i="42"/>
  <c r="E74" i="42"/>
  <c r="H74" i="42"/>
  <c r="I74" i="42"/>
  <c r="J74" i="42"/>
  <c r="E75" i="42"/>
  <c r="H75" i="42"/>
  <c r="I75" i="42"/>
  <c r="J75" i="42"/>
  <c r="E76" i="42"/>
  <c r="H76" i="42"/>
  <c r="I76" i="42"/>
  <c r="J76" i="42"/>
  <c r="E77" i="42"/>
  <c r="H77" i="42"/>
  <c r="I77" i="42"/>
  <c r="J77" i="42"/>
  <c r="E78" i="42"/>
  <c r="H78" i="42"/>
  <c r="I78" i="42"/>
  <c r="J78" i="42"/>
  <c r="E79" i="42"/>
  <c r="H79" i="42"/>
  <c r="I79" i="42"/>
  <c r="J79" i="42"/>
  <c r="E80" i="42"/>
  <c r="H80" i="42"/>
  <c r="I80" i="42"/>
  <c r="J80" i="42"/>
  <c r="E81" i="42"/>
  <c r="H81" i="42"/>
  <c r="I81" i="42"/>
  <c r="J81" i="42"/>
  <c r="E82" i="42"/>
  <c r="H82" i="42"/>
  <c r="I82" i="42"/>
  <c r="J82" i="42"/>
  <c r="E83" i="42"/>
  <c r="H83" i="42"/>
  <c r="I83" i="42"/>
  <c r="J83" i="42"/>
  <c r="E84" i="42"/>
  <c r="H84" i="42"/>
  <c r="I84" i="42"/>
  <c r="J84" i="42"/>
  <c r="E85" i="42"/>
  <c r="H85" i="42"/>
  <c r="I85" i="42"/>
  <c r="J85" i="42"/>
  <c r="E86" i="42"/>
  <c r="H86" i="42"/>
  <c r="I86" i="42"/>
  <c r="J86" i="42"/>
  <c r="E88" i="42"/>
  <c r="H88" i="42"/>
  <c r="I88" i="42"/>
  <c r="J88" i="42"/>
  <c r="E89" i="42"/>
  <c r="H89" i="42"/>
  <c r="I89" i="42"/>
  <c r="J89" i="42"/>
  <c r="E90" i="42"/>
  <c r="H90" i="42"/>
  <c r="I90" i="42"/>
  <c r="J90" i="42"/>
  <c r="E91" i="42"/>
  <c r="H91" i="42"/>
  <c r="I91" i="42"/>
  <c r="J91" i="42"/>
  <c r="E92" i="42"/>
  <c r="H92" i="42"/>
  <c r="I92" i="42"/>
  <c r="J92" i="42"/>
  <c r="C93" i="42"/>
  <c r="D93" i="42"/>
  <c r="F93" i="42"/>
  <c r="G93" i="42"/>
  <c r="E94" i="42"/>
  <c r="H94" i="42"/>
  <c r="I94" i="42"/>
  <c r="J94" i="42"/>
  <c r="E95" i="42"/>
  <c r="H95" i="42"/>
  <c r="I95" i="42"/>
  <c r="J95" i="42"/>
  <c r="E96" i="42"/>
  <c r="H96" i="42"/>
  <c r="I96" i="42"/>
  <c r="J96" i="42"/>
  <c r="E97" i="42"/>
  <c r="H97" i="42"/>
  <c r="I97" i="42"/>
  <c r="J97" i="42"/>
  <c r="E98" i="42"/>
  <c r="H98" i="42"/>
  <c r="I98" i="42"/>
  <c r="J98" i="42"/>
  <c r="E99" i="42"/>
  <c r="H99" i="42"/>
  <c r="I99" i="42"/>
  <c r="J99" i="42"/>
  <c r="E100" i="42"/>
  <c r="H100" i="42"/>
  <c r="I100" i="42"/>
  <c r="J100" i="42"/>
  <c r="E101" i="42"/>
  <c r="H101" i="42"/>
  <c r="I101" i="42"/>
  <c r="J101" i="42"/>
  <c r="E102" i="42"/>
  <c r="H102" i="42"/>
  <c r="I102" i="42"/>
  <c r="J102" i="42"/>
  <c r="E103" i="42"/>
  <c r="H103" i="42"/>
  <c r="I103" i="42"/>
  <c r="J103" i="42"/>
  <c r="E104" i="42"/>
  <c r="H104" i="42"/>
  <c r="I104" i="42"/>
  <c r="J104" i="42"/>
  <c r="E105" i="42"/>
  <c r="H105" i="42"/>
  <c r="I105" i="42"/>
  <c r="J105" i="42"/>
  <c r="E106" i="42"/>
  <c r="H106" i="42"/>
  <c r="I106" i="42"/>
  <c r="J106" i="42"/>
  <c r="C107" i="42"/>
  <c r="D107" i="42"/>
  <c r="F107" i="42"/>
  <c r="G107" i="42"/>
  <c r="E108" i="42"/>
  <c r="H108" i="42"/>
  <c r="I108" i="42"/>
  <c r="J108" i="42"/>
  <c r="E109" i="42"/>
  <c r="H109" i="42"/>
  <c r="I109" i="42"/>
  <c r="J109" i="42"/>
  <c r="E111" i="42"/>
  <c r="H111" i="42"/>
  <c r="I111" i="42"/>
  <c r="J111" i="42"/>
  <c r="E112" i="42"/>
  <c r="H112" i="42"/>
  <c r="I112" i="42"/>
  <c r="J112" i="42"/>
  <c r="E113" i="42"/>
  <c r="H113" i="42"/>
  <c r="I113" i="42"/>
  <c r="J113" i="42"/>
  <c r="E114" i="42"/>
  <c r="H114" i="42"/>
  <c r="I114" i="42"/>
  <c r="J114" i="42"/>
  <c r="C115" i="42"/>
  <c r="D115" i="42"/>
  <c r="F115" i="42"/>
  <c r="G115" i="42"/>
  <c r="E116" i="42"/>
  <c r="H116" i="42"/>
  <c r="I116" i="42"/>
  <c r="J116" i="42"/>
  <c r="E117" i="42"/>
  <c r="H117" i="42"/>
  <c r="I117" i="42"/>
  <c r="J117" i="42"/>
  <c r="E118" i="42"/>
  <c r="H118" i="42"/>
  <c r="I118" i="42"/>
  <c r="J118" i="42"/>
  <c r="C119" i="42"/>
  <c r="D119" i="42"/>
  <c r="F119" i="42"/>
  <c r="G119" i="42"/>
  <c r="E8" i="41"/>
  <c r="H8" i="41"/>
  <c r="I8" i="41"/>
  <c r="J8" i="41"/>
  <c r="E9" i="41"/>
  <c r="H9" i="41"/>
  <c r="I9" i="41"/>
  <c r="J9" i="41"/>
  <c r="E11" i="41"/>
  <c r="H11" i="41"/>
  <c r="I11" i="41"/>
  <c r="J11" i="41"/>
  <c r="E12" i="41"/>
  <c r="H12" i="41"/>
  <c r="I12" i="41"/>
  <c r="J12" i="41"/>
  <c r="E13" i="41"/>
  <c r="H13" i="41"/>
  <c r="I13" i="41"/>
  <c r="J13" i="41"/>
  <c r="E14" i="41"/>
  <c r="H14" i="41"/>
  <c r="I14" i="41"/>
  <c r="J14" i="41"/>
  <c r="E15" i="41"/>
  <c r="H15" i="41"/>
  <c r="I15" i="41"/>
  <c r="J15" i="41"/>
  <c r="E16" i="41"/>
  <c r="H16" i="41"/>
  <c r="I16" i="41"/>
  <c r="J16" i="41"/>
  <c r="E10" i="41"/>
  <c r="H10" i="41"/>
  <c r="I10" i="41"/>
  <c r="J10" i="41"/>
  <c r="E17" i="41"/>
  <c r="H17" i="41"/>
  <c r="I17" i="41"/>
  <c r="J17" i="41"/>
  <c r="E18" i="41"/>
  <c r="H18" i="41"/>
  <c r="I18" i="41"/>
  <c r="J18" i="41"/>
  <c r="E19" i="41"/>
  <c r="H19" i="41"/>
  <c r="I19" i="41"/>
  <c r="J19" i="41"/>
  <c r="E20" i="41"/>
  <c r="H20" i="41"/>
  <c r="I20" i="41"/>
  <c r="J20" i="41"/>
  <c r="E21" i="41"/>
  <c r="H21" i="41"/>
  <c r="I21" i="41"/>
  <c r="J21" i="41"/>
  <c r="E22" i="41"/>
  <c r="H22" i="41"/>
  <c r="I22" i="41"/>
  <c r="J22" i="41"/>
  <c r="E23" i="41"/>
  <c r="H23" i="41"/>
  <c r="I23" i="41"/>
  <c r="J23" i="41"/>
  <c r="E24" i="41"/>
  <c r="H24" i="41"/>
  <c r="K24" i="41" s="1"/>
  <c r="I24" i="41"/>
  <c r="J24" i="41"/>
  <c r="E25" i="41"/>
  <c r="H25" i="41"/>
  <c r="I25" i="41"/>
  <c r="J25" i="41"/>
  <c r="E26" i="41"/>
  <c r="H26" i="41"/>
  <c r="I26" i="41"/>
  <c r="J26" i="41"/>
  <c r="E27" i="41"/>
  <c r="H27" i="41"/>
  <c r="I27" i="41"/>
  <c r="J27" i="41"/>
  <c r="E28" i="41"/>
  <c r="H28" i="41"/>
  <c r="I28" i="41"/>
  <c r="J28" i="41"/>
  <c r="E29" i="41"/>
  <c r="H29" i="41"/>
  <c r="K29" i="41" s="1"/>
  <c r="I29" i="41"/>
  <c r="J29" i="41"/>
  <c r="E30" i="41"/>
  <c r="H30" i="41"/>
  <c r="K30" i="41" s="1"/>
  <c r="I30" i="41"/>
  <c r="J30" i="41"/>
  <c r="E31" i="41"/>
  <c r="H31" i="41"/>
  <c r="I31" i="41"/>
  <c r="J31" i="41"/>
  <c r="E32" i="41"/>
  <c r="H32" i="41"/>
  <c r="K32" i="41" s="1"/>
  <c r="I32" i="41"/>
  <c r="J32" i="41"/>
  <c r="E33" i="41"/>
  <c r="H33" i="41"/>
  <c r="I33" i="41"/>
  <c r="J33" i="41"/>
  <c r="C34" i="41"/>
  <c r="D34" i="41"/>
  <c r="F34" i="41"/>
  <c r="G34" i="41"/>
  <c r="E35" i="41"/>
  <c r="H35" i="41"/>
  <c r="I35" i="41"/>
  <c r="J35" i="41"/>
  <c r="E36" i="41"/>
  <c r="H36" i="41"/>
  <c r="I36" i="41"/>
  <c r="J36" i="41"/>
  <c r="E37" i="41"/>
  <c r="H37" i="41"/>
  <c r="I37" i="41"/>
  <c r="J37" i="41"/>
  <c r="E38" i="41"/>
  <c r="H38" i="41"/>
  <c r="I38" i="41"/>
  <c r="J38" i="41"/>
  <c r="E39" i="41"/>
  <c r="H39" i="41"/>
  <c r="I39" i="41"/>
  <c r="J39" i="41"/>
  <c r="E40" i="41"/>
  <c r="H40" i="41"/>
  <c r="I40" i="41"/>
  <c r="J40" i="41"/>
  <c r="E41" i="41"/>
  <c r="H41" i="41"/>
  <c r="I41" i="41"/>
  <c r="J41" i="41"/>
  <c r="E42" i="41"/>
  <c r="H42" i="41"/>
  <c r="I42" i="41"/>
  <c r="J42" i="41"/>
  <c r="E43" i="41"/>
  <c r="H43" i="41"/>
  <c r="I43" i="41"/>
  <c r="J43" i="41"/>
  <c r="E44" i="41"/>
  <c r="H44" i="41"/>
  <c r="I44" i="41"/>
  <c r="J44" i="41"/>
  <c r="E45" i="41"/>
  <c r="H45" i="41"/>
  <c r="I45" i="41"/>
  <c r="J45" i="41"/>
  <c r="E46" i="41"/>
  <c r="H46" i="41"/>
  <c r="I46" i="41"/>
  <c r="J46" i="41"/>
  <c r="E47" i="41"/>
  <c r="H47" i="41"/>
  <c r="K47" i="41" s="1"/>
  <c r="I47" i="41"/>
  <c r="J47" i="41"/>
  <c r="E48" i="41"/>
  <c r="H48" i="41"/>
  <c r="I48" i="41"/>
  <c r="J48" i="41"/>
  <c r="E49" i="41"/>
  <c r="H49" i="41"/>
  <c r="I49" i="41"/>
  <c r="J49" i="41"/>
  <c r="E50" i="41"/>
  <c r="H50" i="41"/>
  <c r="I50" i="41"/>
  <c r="J50" i="41"/>
  <c r="E51" i="41"/>
  <c r="H51" i="41"/>
  <c r="K51" i="41" s="1"/>
  <c r="I51" i="41"/>
  <c r="J51" i="41"/>
  <c r="E52" i="41"/>
  <c r="H52" i="41"/>
  <c r="I52" i="41"/>
  <c r="J52" i="41"/>
  <c r="C53" i="41"/>
  <c r="D53" i="41"/>
  <c r="F53" i="41"/>
  <c r="G53" i="41"/>
  <c r="E54" i="41"/>
  <c r="H54" i="41"/>
  <c r="I54" i="41"/>
  <c r="J54" i="41"/>
  <c r="E55" i="41"/>
  <c r="H55" i="41"/>
  <c r="I55" i="41"/>
  <c r="J55" i="41"/>
  <c r="E56" i="41"/>
  <c r="H56" i="41"/>
  <c r="K56" i="41" s="1"/>
  <c r="I56" i="41"/>
  <c r="J56" i="41"/>
  <c r="E57" i="41"/>
  <c r="H57" i="41"/>
  <c r="K57" i="41" s="1"/>
  <c r="I57" i="41"/>
  <c r="J57" i="41"/>
  <c r="E58" i="41"/>
  <c r="H58" i="41"/>
  <c r="K58" i="41" s="1"/>
  <c r="I58" i="41"/>
  <c r="J58" i="41"/>
  <c r="K59" i="41"/>
  <c r="I59" i="41"/>
  <c r="J59" i="41"/>
  <c r="E60" i="41"/>
  <c r="H60" i="41"/>
  <c r="I60" i="41"/>
  <c r="J60" i="41"/>
  <c r="E61" i="41"/>
  <c r="H61" i="41"/>
  <c r="I61" i="41"/>
  <c r="J61" i="41"/>
  <c r="E62" i="41"/>
  <c r="H62" i="41"/>
  <c r="I62" i="41"/>
  <c r="J62" i="41"/>
  <c r="E63" i="41"/>
  <c r="H63" i="41"/>
  <c r="I63" i="41"/>
  <c r="J63" i="41"/>
  <c r="E64" i="41"/>
  <c r="H64" i="41"/>
  <c r="I64" i="41"/>
  <c r="J64" i="41"/>
  <c r="E65" i="41"/>
  <c r="H65" i="41"/>
  <c r="I65" i="41"/>
  <c r="J65" i="41"/>
  <c r="E66" i="41"/>
  <c r="H66" i="41"/>
  <c r="I66" i="41"/>
  <c r="J66" i="41"/>
  <c r="E67" i="41"/>
  <c r="H67" i="41"/>
  <c r="I67" i="41"/>
  <c r="J67" i="41"/>
  <c r="E68" i="41"/>
  <c r="H68" i="41"/>
  <c r="I68" i="41"/>
  <c r="J68" i="41"/>
  <c r="E69" i="41"/>
  <c r="H69" i="41"/>
  <c r="I69" i="41"/>
  <c r="J69" i="41"/>
  <c r="E70" i="41"/>
  <c r="H70" i="41"/>
  <c r="I70" i="41"/>
  <c r="J70" i="41"/>
  <c r="E71" i="41"/>
  <c r="H71" i="41"/>
  <c r="I71" i="41"/>
  <c r="J71" i="41"/>
  <c r="E72" i="41"/>
  <c r="H72" i="41"/>
  <c r="I72" i="41"/>
  <c r="J72" i="41"/>
  <c r="E73" i="41"/>
  <c r="H73" i="41"/>
  <c r="I73" i="41"/>
  <c r="J73" i="41"/>
  <c r="C74" i="41"/>
  <c r="D74" i="41"/>
  <c r="F74" i="41"/>
  <c r="G74" i="41"/>
  <c r="E75" i="41"/>
  <c r="H75" i="41"/>
  <c r="I75" i="41"/>
  <c r="J75" i="41"/>
  <c r="E76" i="41"/>
  <c r="H76" i="41"/>
  <c r="I76" i="41"/>
  <c r="J76" i="41"/>
  <c r="E77" i="41"/>
  <c r="H77" i="41"/>
  <c r="I77" i="41"/>
  <c r="J77" i="41"/>
  <c r="E78" i="41"/>
  <c r="H78" i="41"/>
  <c r="I78" i="41"/>
  <c r="J78" i="41"/>
  <c r="E79" i="41"/>
  <c r="H79" i="41"/>
  <c r="I79" i="41"/>
  <c r="J79" i="41"/>
  <c r="E80" i="41"/>
  <c r="H80" i="41"/>
  <c r="I80" i="41"/>
  <c r="J80" i="41"/>
  <c r="E81" i="41"/>
  <c r="H81" i="41"/>
  <c r="I81" i="41"/>
  <c r="J81" i="41"/>
  <c r="E115" i="41"/>
  <c r="H115" i="41"/>
  <c r="I115" i="41"/>
  <c r="J115" i="41"/>
  <c r="E82" i="41"/>
  <c r="H82" i="41"/>
  <c r="I82" i="41"/>
  <c r="J82" i="41"/>
  <c r="E83" i="41"/>
  <c r="H83" i="41"/>
  <c r="I83" i="41"/>
  <c r="J83" i="41"/>
  <c r="E84" i="41"/>
  <c r="H84" i="41"/>
  <c r="I84" i="41"/>
  <c r="J84" i="41"/>
  <c r="E85" i="41"/>
  <c r="H85" i="41"/>
  <c r="I85" i="41"/>
  <c r="J85" i="41"/>
  <c r="E86" i="41"/>
  <c r="H86" i="41"/>
  <c r="I86" i="41"/>
  <c r="J86" i="41"/>
  <c r="E88" i="41"/>
  <c r="H88" i="41"/>
  <c r="I88" i="41"/>
  <c r="J88" i="41"/>
  <c r="E89" i="41"/>
  <c r="H89" i="41"/>
  <c r="I89" i="41"/>
  <c r="J89" i="41"/>
  <c r="E90" i="41"/>
  <c r="H90" i="41"/>
  <c r="I90" i="41"/>
  <c r="J90" i="41"/>
  <c r="E91" i="41"/>
  <c r="H91" i="41"/>
  <c r="I91" i="41"/>
  <c r="J91" i="41"/>
  <c r="E92" i="41"/>
  <c r="H92" i="41"/>
  <c r="I92" i="41"/>
  <c r="J92" i="41"/>
  <c r="E93" i="41"/>
  <c r="H93" i="41"/>
  <c r="I93" i="41"/>
  <c r="J93" i="41"/>
  <c r="E94" i="41"/>
  <c r="H94" i="41"/>
  <c r="I94" i="41"/>
  <c r="J94" i="41"/>
  <c r="E96" i="41"/>
  <c r="H96" i="41"/>
  <c r="I96" i="41"/>
  <c r="J96" i="41"/>
  <c r="E97" i="41"/>
  <c r="H97" i="41"/>
  <c r="I97" i="41"/>
  <c r="J97" i="41"/>
  <c r="C98" i="41"/>
  <c r="D98" i="41"/>
  <c r="F98" i="41"/>
  <c r="G98" i="41"/>
  <c r="E99" i="41"/>
  <c r="H99" i="41"/>
  <c r="I99" i="41"/>
  <c r="J99" i="41"/>
  <c r="E100" i="41"/>
  <c r="H100" i="41"/>
  <c r="I100" i="41"/>
  <c r="J100" i="41"/>
  <c r="E101" i="41"/>
  <c r="H101" i="41"/>
  <c r="I101" i="41"/>
  <c r="J101" i="41"/>
  <c r="E102" i="41"/>
  <c r="H102" i="41"/>
  <c r="I102" i="41"/>
  <c r="J102" i="41"/>
  <c r="E103" i="41"/>
  <c r="H103" i="41"/>
  <c r="I103" i="41"/>
  <c r="J103" i="41"/>
  <c r="E104" i="41"/>
  <c r="H104" i="41"/>
  <c r="I104" i="41"/>
  <c r="J104" i="41"/>
  <c r="E105" i="41"/>
  <c r="H105" i="41"/>
  <c r="I105" i="41"/>
  <c r="J105" i="41"/>
  <c r="E106" i="41"/>
  <c r="H106" i="41"/>
  <c r="I106" i="41"/>
  <c r="J106" i="41"/>
  <c r="E107" i="41"/>
  <c r="H107" i="41"/>
  <c r="I107" i="41"/>
  <c r="J107" i="41"/>
  <c r="E108" i="41"/>
  <c r="H108" i="41"/>
  <c r="I108" i="41"/>
  <c r="J108" i="41"/>
  <c r="E109" i="41"/>
  <c r="H109" i="41"/>
  <c r="I109" i="41"/>
  <c r="J109" i="41"/>
  <c r="E110" i="41"/>
  <c r="H110" i="41"/>
  <c r="I110" i="41"/>
  <c r="J110" i="41"/>
  <c r="E111" i="41"/>
  <c r="H111" i="41"/>
  <c r="I111" i="41"/>
  <c r="J111" i="41"/>
  <c r="C112" i="41"/>
  <c r="D112" i="41"/>
  <c r="F112" i="41"/>
  <c r="G112" i="41"/>
  <c r="E113" i="41"/>
  <c r="H113" i="41"/>
  <c r="I113" i="41"/>
  <c r="J113" i="41"/>
  <c r="E114" i="41"/>
  <c r="H114" i="41"/>
  <c r="I114" i="41"/>
  <c r="J114" i="41"/>
  <c r="E116" i="41"/>
  <c r="H116" i="41"/>
  <c r="I116" i="41"/>
  <c r="J116" i="41"/>
  <c r="E117" i="41"/>
  <c r="H117" i="41"/>
  <c r="I117" i="41"/>
  <c r="J117" i="41"/>
  <c r="E118" i="41"/>
  <c r="H118" i="41"/>
  <c r="I118" i="41"/>
  <c r="J118" i="41"/>
  <c r="E119" i="41"/>
  <c r="H119" i="41"/>
  <c r="I119" i="41"/>
  <c r="J119" i="41"/>
  <c r="C120" i="41"/>
  <c r="D120" i="41"/>
  <c r="F120" i="41"/>
  <c r="G120" i="41"/>
  <c r="E121" i="41"/>
  <c r="H121" i="41"/>
  <c r="I121" i="41"/>
  <c r="J121" i="41"/>
  <c r="E122" i="41"/>
  <c r="H122" i="41"/>
  <c r="I122" i="41"/>
  <c r="J122" i="41"/>
  <c r="E123" i="41"/>
  <c r="H123" i="41"/>
  <c r="I123" i="41"/>
  <c r="J123" i="41"/>
  <c r="C124" i="41"/>
  <c r="D124" i="41"/>
  <c r="F124" i="41"/>
  <c r="G124" i="41"/>
  <c r="E10" i="38"/>
  <c r="H10" i="38"/>
  <c r="K10" i="38"/>
  <c r="N10" i="38"/>
  <c r="Q10" i="38"/>
  <c r="T10" i="38"/>
  <c r="W10" i="38"/>
  <c r="Z10" i="38"/>
  <c r="AC10" i="38"/>
  <c r="AD10" i="38"/>
  <c r="AE10" i="38"/>
  <c r="E11" i="38"/>
  <c r="H11" i="38"/>
  <c r="K11" i="38"/>
  <c r="N11" i="38"/>
  <c r="Q11" i="38"/>
  <c r="T11" i="38"/>
  <c r="W11" i="38"/>
  <c r="Z11" i="38"/>
  <c r="AC11" i="38"/>
  <c r="AD11" i="38"/>
  <c r="AE11" i="38"/>
  <c r="E12" i="38"/>
  <c r="I12" i="38"/>
  <c r="J12" i="38"/>
  <c r="K12" i="38" s="1"/>
  <c r="L12" i="38"/>
  <c r="M12" i="38"/>
  <c r="N12" i="38" s="1"/>
  <c r="O12" i="38"/>
  <c r="P12" i="38"/>
  <c r="R12" i="38"/>
  <c r="S12" i="38"/>
  <c r="U12" i="38"/>
  <c r="V12" i="38"/>
  <c r="W12" i="38" s="1"/>
  <c r="X12" i="38"/>
  <c r="Y12" i="38"/>
  <c r="AA12" i="38"/>
  <c r="AB12" i="38"/>
  <c r="E13" i="38"/>
  <c r="H13" i="38"/>
  <c r="K13" i="38"/>
  <c r="N13" i="38"/>
  <c r="Q13" i="38"/>
  <c r="T13" i="38"/>
  <c r="W13" i="38"/>
  <c r="Z13" i="38"/>
  <c r="AC13" i="38"/>
  <c r="AD13" i="38"/>
  <c r="AE13" i="38"/>
  <c r="E14" i="38"/>
  <c r="H14" i="38"/>
  <c r="K14" i="38"/>
  <c r="N14" i="38"/>
  <c r="Q14" i="38"/>
  <c r="T14" i="38"/>
  <c r="W14" i="38"/>
  <c r="Z14" i="38"/>
  <c r="AC14" i="38"/>
  <c r="AD14" i="38"/>
  <c r="AE14" i="38"/>
  <c r="E15" i="38"/>
  <c r="H15" i="38"/>
  <c r="I15" i="38"/>
  <c r="J15" i="38"/>
  <c r="L15" i="38"/>
  <c r="M15" i="38"/>
  <c r="O15" i="38"/>
  <c r="P15" i="38"/>
  <c r="R15" i="38"/>
  <c r="S15" i="38"/>
  <c r="T15" i="38" s="1"/>
  <c r="U15" i="38"/>
  <c r="V15" i="38"/>
  <c r="X15" i="38"/>
  <c r="Y15" i="38"/>
  <c r="AA15" i="38"/>
  <c r="AB15" i="38"/>
  <c r="AC15" i="38" s="1"/>
  <c r="E16" i="38"/>
  <c r="H16" i="38"/>
  <c r="K16" i="38"/>
  <c r="N16" i="38"/>
  <c r="Q16" i="38"/>
  <c r="T16" i="38"/>
  <c r="W16" i="38"/>
  <c r="Z16" i="38"/>
  <c r="AC16" i="38"/>
  <c r="AD16" i="38"/>
  <c r="AE16" i="38"/>
  <c r="E17" i="38"/>
  <c r="H17" i="38"/>
  <c r="K17" i="38"/>
  <c r="N17" i="38"/>
  <c r="Q17" i="38"/>
  <c r="T17" i="38"/>
  <c r="W17" i="38"/>
  <c r="Z17" i="38"/>
  <c r="AC17" i="38"/>
  <c r="AD17" i="38"/>
  <c r="AE17" i="38"/>
  <c r="I18" i="38"/>
  <c r="J18" i="38"/>
  <c r="K18" i="38" s="1"/>
  <c r="L18" i="38"/>
  <c r="M18" i="38"/>
  <c r="O18" i="38"/>
  <c r="P18" i="38"/>
  <c r="R18" i="38"/>
  <c r="S18" i="38"/>
  <c r="U18" i="38"/>
  <c r="V18" i="38"/>
  <c r="X18" i="38"/>
  <c r="Y18" i="38"/>
  <c r="Z18" i="38" s="1"/>
  <c r="AA18" i="38"/>
  <c r="AB18" i="38"/>
  <c r="E19" i="38"/>
  <c r="H19" i="38"/>
  <c r="K19" i="38"/>
  <c r="N19" i="38"/>
  <c r="Q19" i="38"/>
  <c r="T19" i="38"/>
  <c r="W19" i="38"/>
  <c r="Z19" i="38"/>
  <c r="AC19" i="38"/>
  <c r="AD19" i="38"/>
  <c r="AE19" i="38"/>
  <c r="E20" i="38"/>
  <c r="H20" i="38"/>
  <c r="K20" i="38"/>
  <c r="N20" i="38"/>
  <c r="Q20" i="38"/>
  <c r="T20" i="38"/>
  <c r="W20" i="38"/>
  <c r="Z20" i="38"/>
  <c r="AC20" i="38"/>
  <c r="AD20" i="38"/>
  <c r="AE20" i="38"/>
  <c r="E21" i="38"/>
  <c r="H21" i="38"/>
  <c r="I21" i="38"/>
  <c r="J21" i="38"/>
  <c r="L21" i="38"/>
  <c r="M21" i="38"/>
  <c r="O21" i="38"/>
  <c r="P21" i="38"/>
  <c r="R21" i="38"/>
  <c r="S21" i="38"/>
  <c r="U21" i="38"/>
  <c r="V21" i="38"/>
  <c r="X21" i="38"/>
  <c r="Y21" i="38"/>
  <c r="AA21" i="38"/>
  <c r="AB21" i="38"/>
  <c r="F11" i="37"/>
  <c r="J11" i="37"/>
  <c r="N11" i="37"/>
  <c r="R11" i="37"/>
  <c r="V11" i="37"/>
  <c r="Z11" i="37"/>
  <c r="AD11" i="37"/>
  <c r="F12" i="37"/>
  <c r="J12" i="37"/>
  <c r="N12" i="37"/>
  <c r="R12" i="37"/>
  <c r="V12" i="37"/>
  <c r="Z12" i="37"/>
  <c r="AD12" i="37"/>
  <c r="F13" i="37"/>
  <c r="J13" i="37"/>
  <c r="N13" i="37"/>
  <c r="R13" i="37"/>
  <c r="V13" i="37"/>
  <c r="Z13" i="37"/>
  <c r="AD13" i="37"/>
  <c r="F14" i="37"/>
  <c r="J14" i="37"/>
  <c r="N14" i="37"/>
  <c r="R14" i="37"/>
  <c r="V14" i="37"/>
  <c r="Z14" i="37"/>
  <c r="AD14" i="37"/>
  <c r="F15" i="37"/>
  <c r="J15" i="37"/>
  <c r="N15" i="37"/>
  <c r="R15" i="37"/>
  <c r="V15" i="37"/>
  <c r="Z15" i="37"/>
  <c r="AD15" i="37"/>
  <c r="F16" i="37"/>
  <c r="J16" i="37"/>
  <c r="N16" i="37"/>
  <c r="R16" i="37"/>
  <c r="V16" i="37"/>
  <c r="Z16" i="37"/>
  <c r="AD16" i="37"/>
  <c r="F17" i="37"/>
  <c r="J17" i="37"/>
  <c r="N17" i="37"/>
  <c r="R17" i="37"/>
  <c r="V17" i="37"/>
  <c r="Z17" i="37"/>
  <c r="AD17" i="37"/>
  <c r="F18" i="37"/>
  <c r="J18" i="37"/>
  <c r="N18" i="37"/>
  <c r="R18" i="37"/>
  <c r="V18" i="37"/>
  <c r="Z18" i="37"/>
  <c r="AD18" i="37"/>
  <c r="F19" i="37"/>
  <c r="J19" i="37"/>
  <c r="N19" i="37"/>
  <c r="R19" i="37"/>
  <c r="V19" i="37"/>
  <c r="Z19" i="37"/>
  <c r="AD19" i="37"/>
  <c r="F20" i="37"/>
  <c r="J20" i="37"/>
  <c r="N20" i="37"/>
  <c r="R20" i="37"/>
  <c r="V20" i="37"/>
  <c r="Z20" i="37"/>
  <c r="AD20" i="37"/>
  <c r="F21" i="37"/>
  <c r="J21" i="37"/>
  <c r="N21" i="37"/>
  <c r="R21" i="37"/>
  <c r="V21" i="37"/>
  <c r="Z21" i="37"/>
  <c r="AD21" i="37"/>
  <c r="F22" i="37"/>
  <c r="J22" i="37"/>
  <c r="N22" i="37"/>
  <c r="R22" i="37"/>
  <c r="V22" i="37"/>
  <c r="Z22" i="37"/>
  <c r="AD22" i="37"/>
  <c r="F23" i="37"/>
  <c r="J23" i="37"/>
  <c r="N23" i="37"/>
  <c r="R23" i="37"/>
  <c r="V23" i="37"/>
  <c r="Z23" i="37"/>
  <c r="AD23" i="37"/>
  <c r="F24" i="37"/>
  <c r="J24" i="37"/>
  <c r="N24" i="37"/>
  <c r="R24" i="37"/>
  <c r="V24" i="37"/>
  <c r="Z24" i="37"/>
  <c r="AD24" i="37"/>
  <c r="F25" i="37"/>
  <c r="J25" i="37"/>
  <c r="N25" i="37"/>
  <c r="R25" i="37"/>
  <c r="V25" i="37"/>
  <c r="Z25" i="37"/>
  <c r="AD25" i="37"/>
  <c r="F26" i="37"/>
  <c r="J26" i="37"/>
  <c r="N26" i="37"/>
  <c r="R26" i="37"/>
  <c r="V26" i="37"/>
  <c r="Z26" i="37"/>
  <c r="AD26" i="37"/>
  <c r="F27" i="37"/>
  <c r="J27" i="37"/>
  <c r="N27" i="37"/>
  <c r="R27" i="37"/>
  <c r="V27" i="37"/>
  <c r="Z27" i="37"/>
  <c r="AD27" i="37"/>
  <c r="F28" i="37"/>
  <c r="J28" i="37"/>
  <c r="N28" i="37"/>
  <c r="R28" i="37"/>
  <c r="V28" i="37"/>
  <c r="Z28" i="37"/>
  <c r="AD28" i="37"/>
  <c r="F29" i="37"/>
  <c r="J29" i="37"/>
  <c r="N29" i="37"/>
  <c r="R29" i="37"/>
  <c r="V29" i="37"/>
  <c r="Z29" i="37"/>
  <c r="AD29" i="37"/>
  <c r="F30" i="37"/>
  <c r="J30" i="37"/>
  <c r="N30" i="37"/>
  <c r="R30" i="37"/>
  <c r="V30" i="37"/>
  <c r="Z30" i="37"/>
  <c r="AD30" i="37"/>
  <c r="F31" i="37"/>
  <c r="J31" i="37"/>
  <c r="N31" i="37"/>
  <c r="R31" i="37"/>
  <c r="V31" i="37"/>
  <c r="Z31" i="37"/>
  <c r="AD31" i="37"/>
  <c r="F32" i="37"/>
  <c r="J32" i="37"/>
  <c r="N32" i="37"/>
  <c r="R32" i="37"/>
  <c r="V32" i="37"/>
  <c r="Z32" i="37"/>
  <c r="AD32" i="37"/>
  <c r="F33" i="37"/>
  <c r="J33" i="37"/>
  <c r="N33" i="37"/>
  <c r="R33" i="37"/>
  <c r="V33" i="37"/>
  <c r="Z33" i="37"/>
  <c r="AD33" i="37"/>
  <c r="F34" i="37"/>
  <c r="J34" i="37"/>
  <c r="N34" i="37"/>
  <c r="R34" i="37"/>
  <c r="V34" i="37"/>
  <c r="Z34" i="37"/>
  <c r="AD34" i="37"/>
  <c r="F35" i="37"/>
  <c r="J35" i="37"/>
  <c r="N35" i="37"/>
  <c r="R35" i="37"/>
  <c r="V35" i="37"/>
  <c r="Z35" i="37"/>
  <c r="AD35" i="37"/>
  <c r="F36" i="37"/>
  <c r="J36" i="37"/>
  <c r="N36" i="37"/>
  <c r="R36" i="37"/>
  <c r="V36" i="37"/>
  <c r="Z36" i="37"/>
  <c r="AD36" i="37"/>
  <c r="F37" i="37"/>
  <c r="J37" i="37"/>
  <c r="N37" i="37"/>
  <c r="R37" i="37"/>
  <c r="V37" i="37"/>
  <c r="Z37" i="37"/>
  <c r="AD37" i="37"/>
  <c r="F38" i="37"/>
  <c r="J38" i="37"/>
  <c r="N38" i="37"/>
  <c r="R38" i="37"/>
  <c r="V38" i="37"/>
  <c r="Z38" i="37"/>
  <c r="AD38" i="37"/>
  <c r="F39" i="37"/>
  <c r="J39" i="37"/>
  <c r="N39" i="37"/>
  <c r="R39" i="37"/>
  <c r="V39" i="37"/>
  <c r="Z39" i="37"/>
  <c r="AD39" i="37"/>
  <c r="F40" i="37"/>
  <c r="J40" i="37"/>
  <c r="N40" i="37"/>
  <c r="R40" i="37"/>
  <c r="V40" i="37"/>
  <c r="Z40" i="37"/>
  <c r="AD40" i="37"/>
  <c r="F41" i="37"/>
  <c r="J41" i="37"/>
  <c r="N41" i="37"/>
  <c r="R41" i="37"/>
  <c r="V41" i="37"/>
  <c r="Z41" i="37"/>
  <c r="AD41" i="37"/>
  <c r="F42" i="37"/>
  <c r="J42" i="37"/>
  <c r="N42" i="37"/>
  <c r="R42" i="37"/>
  <c r="V42" i="37"/>
  <c r="Z42" i="37"/>
  <c r="AD42" i="37"/>
  <c r="F43" i="37"/>
  <c r="J43" i="37"/>
  <c r="N43" i="37"/>
  <c r="R43" i="37"/>
  <c r="V43" i="37"/>
  <c r="Z43" i="37"/>
  <c r="AD43" i="37"/>
  <c r="F44" i="37"/>
  <c r="J44" i="37"/>
  <c r="N44" i="37"/>
  <c r="R44" i="37"/>
  <c r="V44" i="37"/>
  <c r="Z44" i="37"/>
  <c r="AD44" i="37"/>
  <c r="F45" i="37"/>
  <c r="J45" i="37"/>
  <c r="N45" i="37"/>
  <c r="R45" i="37"/>
  <c r="V45" i="37"/>
  <c r="Z45" i="37"/>
  <c r="AD45" i="37"/>
  <c r="F46" i="37"/>
  <c r="J46" i="37"/>
  <c r="N46" i="37"/>
  <c r="R46" i="37"/>
  <c r="V46" i="37"/>
  <c r="Z46" i="37"/>
  <c r="AD46" i="37"/>
  <c r="C47" i="37"/>
  <c r="D47" i="37"/>
  <c r="E47" i="37"/>
  <c r="G47" i="37"/>
  <c r="H47" i="37"/>
  <c r="I47" i="37"/>
  <c r="K47" i="37"/>
  <c r="L47" i="37"/>
  <c r="M47" i="37"/>
  <c r="O47" i="37"/>
  <c r="P47" i="37"/>
  <c r="Q47" i="37"/>
  <c r="S47" i="37"/>
  <c r="T47" i="37"/>
  <c r="U47" i="37"/>
  <c r="W47" i="37"/>
  <c r="X47" i="37"/>
  <c r="Y47" i="37"/>
  <c r="AA47" i="37"/>
  <c r="AB47" i="37"/>
  <c r="AC47" i="37"/>
  <c r="F53" i="37"/>
  <c r="J53" i="37"/>
  <c r="N53" i="37"/>
  <c r="R53" i="37"/>
  <c r="V53" i="37"/>
  <c r="Z53" i="37"/>
  <c r="AD53" i="37"/>
  <c r="F54" i="37"/>
  <c r="J54" i="37"/>
  <c r="N54" i="37"/>
  <c r="R54" i="37"/>
  <c r="V54" i="37"/>
  <c r="Z54" i="37"/>
  <c r="AD54" i="37"/>
  <c r="F55" i="37"/>
  <c r="J55" i="37"/>
  <c r="N55" i="37"/>
  <c r="R55" i="37"/>
  <c r="V55" i="37"/>
  <c r="Z55" i="37"/>
  <c r="AD55" i="37"/>
  <c r="F56" i="37"/>
  <c r="J56" i="37"/>
  <c r="N56" i="37"/>
  <c r="R56" i="37"/>
  <c r="V56" i="37"/>
  <c r="Z56" i="37"/>
  <c r="AD56" i="37"/>
  <c r="F57" i="37"/>
  <c r="J57" i="37"/>
  <c r="N57" i="37"/>
  <c r="R57" i="37"/>
  <c r="V57" i="37"/>
  <c r="Z57" i="37"/>
  <c r="AD57" i="37"/>
  <c r="F58" i="37"/>
  <c r="J58" i="37"/>
  <c r="N58" i="37"/>
  <c r="R58" i="37"/>
  <c r="V58" i="37"/>
  <c r="Z58" i="37"/>
  <c r="AD58" i="37"/>
  <c r="F59" i="37"/>
  <c r="J59" i="37"/>
  <c r="N59" i="37"/>
  <c r="R59" i="37"/>
  <c r="V59" i="37"/>
  <c r="Z59" i="37"/>
  <c r="AD59" i="37"/>
  <c r="F60" i="37"/>
  <c r="J60" i="37"/>
  <c r="N60" i="37"/>
  <c r="R60" i="37"/>
  <c r="V60" i="37"/>
  <c r="Z60" i="37"/>
  <c r="AD60" i="37"/>
  <c r="F61" i="37"/>
  <c r="J61" i="37"/>
  <c r="N61" i="37"/>
  <c r="R61" i="37"/>
  <c r="V61" i="37"/>
  <c r="Z61" i="37"/>
  <c r="AD61" i="37"/>
  <c r="F62" i="37"/>
  <c r="J62" i="37"/>
  <c r="N62" i="37"/>
  <c r="R62" i="37"/>
  <c r="V62" i="37"/>
  <c r="Z62" i="37"/>
  <c r="AD62" i="37"/>
  <c r="F63" i="37"/>
  <c r="J63" i="37"/>
  <c r="N63" i="37"/>
  <c r="R63" i="37"/>
  <c r="V63" i="37"/>
  <c r="Z63" i="37"/>
  <c r="AD63" i="37"/>
  <c r="F64" i="37"/>
  <c r="J64" i="37"/>
  <c r="N64" i="37"/>
  <c r="R64" i="37"/>
  <c r="V64" i="37"/>
  <c r="Z64" i="37"/>
  <c r="AD64" i="37"/>
  <c r="F65" i="37"/>
  <c r="J65" i="37"/>
  <c r="N65" i="37"/>
  <c r="R65" i="37"/>
  <c r="V65" i="37"/>
  <c r="Z65" i="37"/>
  <c r="AD65" i="37"/>
  <c r="F66" i="37"/>
  <c r="J66" i="37"/>
  <c r="N66" i="37"/>
  <c r="R66" i="37"/>
  <c r="V66" i="37"/>
  <c r="Z66" i="37"/>
  <c r="AD66" i="37"/>
  <c r="F67" i="37"/>
  <c r="J67" i="37"/>
  <c r="N67" i="37"/>
  <c r="R67" i="37"/>
  <c r="V67" i="37"/>
  <c r="Z67" i="37"/>
  <c r="AD67" i="37"/>
  <c r="F68" i="37"/>
  <c r="J68" i="37"/>
  <c r="N68" i="37"/>
  <c r="R68" i="37"/>
  <c r="V68" i="37"/>
  <c r="Z68" i="37"/>
  <c r="AD68" i="37"/>
  <c r="F69" i="37"/>
  <c r="J69" i="37"/>
  <c r="N69" i="37"/>
  <c r="R69" i="37"/>
  <c r="V69" i="37"/>
  <c r="Z69" i="37"/>
  <c r="AD69" i="37"/>
  <c r="F70" i="37"/>
  <c r="J70" i="37"/>
  <c r="N70" i="37"/>
  <c r="R70" i="37"/>
  <c r="V70" i="37"/>
  <c r="Z70" i="37"/>
  <c r="AD70" i="37"/>
  <c r="F71" i="37"/>
  <c r="J71" i="37"/>
  <c r="N71" i="37"/>
  <c r="R71" i="37"/>
  <c r="V71" i="37"/>
  <c r="Z71" i="37"/>
  <c r="AD71" i="37"/>
  <c r="F72" i="37"/>
  <c r="J72" i="37"/>
  <c r="N72" i="37"/>
  <c r="R72" i="37"/>
  <c r="V72" i="37"/>
  <c r="Z72" i="37"/>
  <c r="AD72" i="37"/>
  <c r="F73" i="37"/>
  <c r="J73" i="37"/>
  <c r="N73" i="37"/>
  <c r="R73" i="37"/>
  <c r="V73" i="37"/>
  <c r="Z73" i="37"/>
  <c r="AD73" i="37"/>
  <c r="F74" i="37"/>
  <c r="J74" i="37"/>
  <c r="N74" i="37"/>
  <c r="R74" i="37"/>
  <c r="V74" i="37"/>
  <c r="Z74" i="37"/>
  <c r="AD74" i="37"/>
  <c r="F75" i="37"/>
  <c r="J75" i="37"/>
  <c r="N75" i="37"/>
  <c r="R75" i="37"/>
  <c r="V75" i="37"/>
  <c r="Z75" i="37"/>
  <c r="AD75" i="37"/>
  <c r="F76" i="37"/>
  <c r="J76" i="37"/>
  <c r="N76" i="37"/>
  <c r="R76" i="37"/>
  <c r="V76" i="37"/>
  <c r="Z76" i="37"/>
  <c r="AD76" i="37"/>
  <c r="F77" i="37"/>
  <c r="J77" i="37"/>
  <c r="N77" i="37"/>
  <c r="R77" i="37"/>
  <c r="V77" i="37"/>
  <c r="Z77" i="37"/>
  <c r="AD77" i="37"/>
  <c r="F78" i="37"/>
  <c r="J78" i="37"/>
  <c r="N78" i="37"/>
  <c r="R78" i="37"/>
  <c r="V78" i="37"/>
  <c r="Z78" i="37"/>
  <c r="AD78" i="37"/>
  <c r="F79" i="37"/>
  <c r="J79" i="37"/>
  <c r="N79" i="37"/>
  <c r="R79" i="37"/>
  <c r="V79" i="37"/>
  <c r="Z79" i="37"/>
  <c r="AD79" i="37"/>
  <c r="F80" i="37"/>
  <c r="J80" i="37"/>
  <c r="N80" i="37"/>
  <c r="R80" i="37"/>
  <c r="V80" i="37"/>
  <c r="Z80" i="37"/>
  <c r="AD80" i="37"/>
  <c r="F81" i="37"/>
  <c r="J81" i="37"/>
  <c r="N81" i="37"/>
  <c r="R81" i="37"/>
  <c r="V81" i="37"/>
  <c r="Z81" i="37"/>
  <c r="AD81" i="37"/>
  <c r="F82" i="37"/>
  <c r="J82" i="37"/>
  <c r="N82" i="37"/>
  <c r="R82" i="37"/>
  <c r="V82" i="37"/>
  <c r="Z82" i="37"/>
  <c r="AD82" i="37"/>
  <c r="F83" i="37"/>
  <c r="J83" i="37"/>
  <c r="N83" i="37"/>
  <c r="R83" i="37"/>
  <c r="V83" i="37"/>
  <c r="Z83" i="37"/>
  <c r="AD83" i="37"/>
  <c r="F84" i="37"/>
  <c r="J84" i="37"/>
  <c r="N84" i="37"/>
  <c r="R84" i="37"/>
  <c r="V84" i="37"/>
  <c r="Z84" i="37"/>
  <c r="AD84" i="37"/>
  <c r="F85" i="37"/>
  <c r="J85" i="37"/>
  <c r="N85" i="37"/>
  <c r="R85" i="37"/>
  <c r="V85" i="37"/>
  <c r="Z85" i="37"/>
  <c r="AD85" i="37"/>
  <c r="F86" i="37"/>
  <c r="J86" i="37"/>
  <c r="N86" i="37"/>
  <c r="R86" i="37"/>
  <c r="V86" i="37"/>
  <c r="Z86" i="37"/>
  <c r="AD86" i="37"/>
  <c r="F87" i="37"/>
  <c r="J87" i="37"/>
  <c r="N87" i="37"/>
  <c r="R87" i="37"/>
  <c r="V87" i="37"/>
  <c r="Z87" i="37"/>
  <c r="AD87" i="37"/>
  <c r="F88" i="37"/>
  <c r="J88" i="37"/>
  <c r="N88" i="37"/>
  <c r="R88" i="37"/>
  <c r="V88" i="37"/>
  <c r="Z88" i="37"/>
  <c r="AD88" i="37"/>
  <c r="C89" i="37"/>
  <c r="D89" i="37"/>
  <c r="E89" i="37"/>
  <c r="G89" i="37"/>
  <c r="H89" i="37"/>
  <c r="I89" i="37"/>
  <c r="K89" i="37"/>
  <c r="L89" i="37"/>
  <c r="M89" i="37"/>
  <c r="O89" i="37"/>
  <c r="P89" i="37"/>
  <c r="Q89" i="37"/>
  <c r="S89" i="37"/>
  <c r="T89" i="37"/>
  <c r="U89" i="37"/>
  <c r="W89" i="37"/>
  <c r="X89" i="37"/>
  <c r="Y89" i="37"/>
  <c r="AA89" i="37"/>
  <c r="AB89" i="37"/>
  <c r="AC89" i="37"/>
  <c r="F95" i="37"/>
  <c r="J95" i="37"/>
  <c r="N95" i="37"/>
  <c r="R95" i="37"/>
  <c r="V95" i="37"/>
  <c r="Z95" i="37"/>
  <c r="AA95" i="37"/>
  <c r="AB95" i="37"/>
  <c r="AC95" i="37"/>
  <c r="F96" i="37"/>
  <c r="J96" i="37"/>
  <c r="N96" i="37"/>
  <c r="R96" i="37"/>
  <c r="V96" i="37"/>
  <c r="Z96" i="37"/>
  <c r="AA96" i="37"/>
  <c r="AB96" i="37"/>
  <c r="AC96" i="37"/>
  <c r="F97" i="37"/>
  <c r="J97" i="37"/>
  <c r="N97" i="37"/>
  <c r="R97" i="37"/>
  <c r="V97" i="37"/>
  <c r="Z97" i="37"/>
  <c r="AA97" i="37"/>
  <c r="AB97" i="37"/>
  <c r="AC97" i="37"/>
  <c r="F98" i="37"/>
  <c r="J98" i="37"/>
  <c r="N98" i="37"/>
  <c r="R98" i="37"/>
  <c r="V98" i="37"/>
  <c r="Z98" i="37"/>
  <c r="AA98" i="37"/>
  <c r="AB98" i="37"/>
  <c r="AC98" i="37"/>
  <c r="F99" i="37"/>
  <c r="J99" i="37"/>
  <c r="N99" i="37"/>
  <c r="R99" i="37"/>
  <c r="V99" i="37"/>
  <c r="Z99" i="37"/>
  <c r="AA99" i="37"/>
  <c r="AB99" i="37"/>
  <c r="AC99" i="37"/>
  <c r="F100" i="37"/>
  <c r="J100" i="37"/>
  <c r="N100" i="37"/>
  <c r="R100" i="37"/>
  <c r="V100" i="37"/>
  <c r="Z100" i="37"/>
  <c r="AA100" i="37"/>
  <c r="AB100" i="37"/>
  <c r="AC100" i="37"/>
  <c r="F101" i="37"/>
  <c r="J101" i="37"/>
  <c r="N101" i="37"/>
  <c r="R101" i="37"/>
  <c r="V101" i="37"/>
  <c r="Z101" i="37"/>
  <c r="AA101" i="37"/>
  <c r="AB101" i="37"/>
  <c r="AC101" i="37"/>
  <c r="F102" i="37"/>
  <c r="J102" i="37"/>
  <c r="N102" i="37"/>
  <c r="R102" i="37"/>
  <c r="V102" i="37"/>
  <c r="Z102" i="37"/>
  <c r="AA102" i="37"/>
  <c r="AB102" i="37"/>
  <c r="AC102" i="37"/>
  <c r="F103" i="37"/>
  <c r="J103" i="37"/>
  <c r="N103" i="37"/>
  <c r="R103" i="37"/>
  <c r="V103" i="37"/>
  <c r="Z103" i="37"/>
  <c r="AA103" i="37"/>
  <c r="AB103" i="37"/>
  <c r="AC103" i="37"/>
  <c r="F104" i="37"/>
  <c r="J104" i="37"/>
  <c r="N104" i="37"/>
  <c r="R104" i="37"/>
  <c r="V104" i="37"/>
  <c r="Z104" i="37"/>
  <c r="AA104" i="37"/>
  <c r="AB104" i="37"/>
  <c r="AC104" i="37"/>
  <c r="F105" i="37"/>
  <c r="J105" i="37"/>
  <c r="N105" i="37"/>
  <c r="R105" i="37"/>
  <c r="V105" i="37"/>
  <c r="Z105" i="37"/>
  <c r="AA105" i="37"/>
  <c r="AB105" i="37"/>
  <c r="AC105" i="37"/>
  <c r="F106" i="37"/>
  <c r="J106" i="37"/>
  <c r="N106" i="37"/>
  <c r="R106" i="37"/>
  <c r="V106" i="37"/>
  <c r="Z106" i="37"/>
  <c r="AA106" i="37"/>
  <c r="AB106" i="37"/>
  <c r="AC106" i="37"/>
  <c r="F107" i="37"/>
  <c r="J107" i="37"/>
  <c r="N107" i="37"/>
  <c r="R107" i="37"/>
  <c r="V107" i="37"/>
  <c r="Z107" i="37"/>
  <c r="AA107" i="37"/>
  <c r="AB107" i="37"/>
  <c r="AC107" i="37"/>
  <c r="F108" i="37"/>
  <c r="J108" i="37"/>
  <c r="N108" i="37"/>
  <c r="R108" i="37"/>
  <c r="V108" i="37"/>
  <c r="Z108" i="37"/>
  <c r="AA108" i="37"/>
  <c r="AB108" i="37"/>
  <c r="AC108" i="37"/>
  <c r="F109" i="37"/>
  <c r="J109" i="37"/>
  <c r="N109" i="37"/>
  <c r="R109" i="37"/>
  <c r="V109" i="37"/>
  <c r="Z109" i="37"/>
  <c r="AA109" i="37"/>
  <c r="AB109" i="37"/>
  <c r="AC109" i="37"/>
  <c r="F110" i="37"/>
  <c r="J110" i="37"/>
  <c r="N110" i="37"/>
  <c r="R110" i="37"/>
  <c r="V110" i="37"/>
  <c r="Z110" i="37"/>
  <c r="AA110" i="37"/>
  <c r="AB110" i="37"/>
  <c r="AC110" i="37"/>
  <c r="F111" i="37"/>
  <c r="J111" i="37"/>
  <c r="N111" i="37"/>
  <c r="R111" i="37"/>
  <c r="V111" i="37"/>
  <c r="Z111" i="37"/>
  <c r="AA111" i="37"/>
  <c r="AB111" i="37"/>
  <c r="AC111" i="37"/>
  <c r="F112" i="37"/>
  <c r="J112" i="37"/>
  <c r="N112" i="37"/>
  <c r="R112" i="37"/>
  <c r="V112" i="37"/>
  <c r="Z112" i="37"/>
  <c r="AA112" i="37"/>
  <c r="AB112" i="37"/>
  <c r="AC112" i="37"/>
  <c r="F113" i="37"/>
  <c r="J113" i="37"/>
  <c r="N113" i="37"/>
  <c r="R113" i="37"/>
  <c r="V113" i="37"/>
  <c r="Z113" i="37"/>
  <c r="AA113" i="37"/>
  <c r="AB113" i="37"/>
  <c r="AC113" i="37"/>
  <c r="F114" i="37"/>
  <c r="J114" i="37"/>
  <c r="N114" i="37"/>
  <c r="R114" i="37"/>
  <c r="V114" i="37"/>
  <c r="Z114" i="37"/>
  <c r="AA114" i="37"/>
  <c r="AB114" i="37"/>
  <c r="AC114" i="37"/>
  <c r="F115" i="37"/>
  <c r="J115" i="37"/>
  <c r="N115" i="37"/>
  <c r="R115" i="37"/>
  <c r="V115" i="37"/>
  <c r="Z115" i="37"/>
  <c r="AA115" i="37"/>
  <c r="AB115" i="37"/>
  <c r="AC115" i="37"/>
  <c r="F116" i="37"/>
  <c r="J116" i="37"/>
  <c r="N116" i="37"/>
  <c r="R116" i="37"/>
  <c r="V116" i="37"/>
  <c r="Z116" i="37"/>
  <c r="AA116" i="37"/>
  <c r="AB116" i="37"/>
  <c r="AC116" i="37"/>
  <c r="F117" i="37"/>
  <c r="J117" i="37"/>
  <c r="N117" i="37"/>
  <c r="R117" i="37"/>
  <c r="V117" i="37"/>
  <c r="Z117" i="37"/>
  <c r="AA117" i="37"/>
  <c r="AB117" i="37"/>
  <c r="AC117" i="37"/>
  <c r="F118" i="37"/>
  <c r="J118" i="37"/>
  <c r="N118" i="37"/>
  <c r="R118" i="37"/>
  <c r="V118" i="37"/>
  <c r="Z118" i="37"/>
  <c r="AA118" i="37"/>
  <c r="AB118" i="37"/>
  <c r="AC118" i="37"/>
  <c r="F119" i="37"/>
  <c r="J119" i="37"/>
  <c r="N119" i="37"/>
  <c r="R119" i="37"/>
  <c r="V119" i="37"/>
  <c r="Z119" i="37"/>
  <c r="AA119" i="37"/>
  <c r="AB119" i="37"/>
  <c r="AC119" i="37"/>
  <c r="F120" i="37"/>
  <c r="J120" i="37"/>
  <c r="N120" i="37"/>
  <c r="R120" i="37"/>
  <c r="V120" i="37"/>
  <c r="Z120" i="37"/>
  <c r="AA120" i="37"/>
  <c r="AB120" i="37"/>
  <c r="AC120" i="37"/>
  <c r="F121" i="37"/>
  <c r="J121" i="37"/>
  <c r="N121" i="37"/>
  <c r="R121" i="37"/>
  <c r="V121" i="37"/>
  <c r="Z121" i="37"/>
  <c r="AA121" i="37"/>
  <c r="AB121" i="37"/>
  <c r="AC121" i="37"/>
  <c r="F122" i="37"/>
  <c r="J122" i="37"/>
  <c r="N122" i="37"/>
  <c r="R122" i="37"/>
  <c r="V122" i="37"/>
  <c r="Z122" i="37"/>
  <c r="AA122" i="37"/>
  <c r="AB122" i="37"/>
  <c r="AC122" i="37"/>
  <c r="F123" i="37"/>
  <c r="J123" i="37"/>
  <c r="N123" i="37"/>
  <c r="R123" i="37"/>
  <c r="V123" i="37"/>
  <c r="Z123" i="37"/>
  <c r="AA123" i="37"/>
  <c r="AB123" i="37"/>
  <c r="AC123" i="37"/>
  <c r="F124" i="37"/>
  <c r="J124" i="37"/>
  <c r="N124" i="37"/>
  <c r="R124" i="37"/>
  <c r="V124" i="37"/>
  <c r="Z124" i="37"/>
  <c r="AA124" i="37"/>
  <c r="AB124" i="37"/>
  <c r="AC124" i="37"/>
  <c r="F125" i="37"/>
  <c r="J125" i="37"/>
  <c r="N125" i="37"/>
  <c r="R125" i="37"/>
  <c r="V125" i="37"/>
  <c r="Z125" i="37"/>
  <c r="AA125" i="37"/>
  <c r="AB125" i="37"/>
  <c r="AC125" i="37"/>
  <c r="F126" i="37"/>
  <c r="J126" i="37"/>
  <c r="N126" i="37"/>
  <c r="R126" i="37"/>
  <c r="V126" i="37"/>
  <c r="Z126" i="37"/>
  <c r="AA126" i="37"/>
  <c r="AB126" i="37"/>
  <c r="AC126" i="37"/>
  <c r="F127" i="37"/>
  <c r="J127" i="37"/>
  <c r="N127" i="37"/>
  <c r="R127" i="37"/>
  <c r="V127" i="37"/>
  <c r="Z127" i="37"/>
  <c r="AA127" i="37"/>
  <c r="AB127" i="37"/>
  <c r="AC127" i="37"/>
  <c r="F128" i="37"/>
  <c r="J128" i="37"/>
  <c r="N128" i="37"/>
  <c r="R128" i="37"/>
  <c r="V128" i="37"/>
  <c r="Z128" i="37"/>
  <c r="AA128" i="37"/>
  <c r="AB128" i="37"/>
  <c r="AC128" i="37"/>
  <c r="F129" i="37"/>
  <c r="J129" i="37"/>
  <c r="N129" i="37"/>
  <c r="R129" i="37"/>
  <c r="V129" i="37"/>
  <c r="Z129" i="37"/>
  <c r="AA129" i="37"/>
  <c r="AB129" i="37"/>
  <c r="AC129" i="37"/>
  <c r="F130" i="37"/>
  <c r="J130" i="37"/>
  <c r="N130" i="37"/>
  <c r="R130" i="37"/>
  <c r="V130" i="37"/>
  <c r="Z130" i="37"/>
  <c r="AA130" i="37"/>
  <c r="AB130" i="37"/>
  <c r="AC130" i="37"/>
  <c r="C131" i="37"/>
  <c r="D131" i="37"/>
  <c r="E131" i="37"/>
  <c r="G131" i="37"/>
  <c r="H131" i="37"/>
  <c r="I131" i="37"/>
  <c r="K131" i="37"/>
  <c r="L131" i="37"/>
  <c r="M131" i="37"/>
  <c r="O131" i="37"/>
  <c r="P131" i="37"/>
  <c r="Q131" i="37"/>
  <c r="S131" i="37"/>
  <c r="T131" i="37"/>
  <c r="U131" i="37"/>
  <c r="W131" i="37"/>
  <c r="X131" i="37"/>
  <c r="Y131" i="37"/>
  <c r="F9" i="36"/>
  <c r="I9" i="36"/>
  <c r="L9" i="36"/>
  <c r="O9" i="36"/>
  <c r="F10" i="36"/>
  <c r="I10" i="36"/>
  <c r="L10" i="36"/>
  <c r="O10" i="36"/>
  <c r="D11" i="36"/>
  <c r="E11" i="36"/>
  <c r="G11" i="36"/>
  <c r="H11" i="36"/>
  <c r="J11" i="36"/>
  <c r="K11" i="36"/>
  <c r="M11" i="36"/>
  <c r="N11" i="36"/>
  <c r="F12" i="36"/>
  <c r="I12" i="36"/>
  <c r="L12" i="36"/>
  <c r="O12" i="36"/>
  <c r="F13" i="36"/>
  <c r="I13" i="36"/>
  <c r="L13" i="36"/>
  <c r="O13" i="36"/>
  <c r="D14" i="36"/>
  <c r="E14" i="36"/>
  <c r="G14" i="36"/>
  <c r="H14" i="36"/>
  <c r="J14" i="36"/>
  <c r="K14" i="36"/>
  <c r="M14" i="36"/>
  <c r="N14" i="36"/>
  <c r="F15" i="36"/>
  <c r="I15" i="36"/>
  <c r="L15" i="36"/>
  <c r="O15" i="36"/>
  <c r="F16" i="36"/>
  <c r="I16" i="36"/>
  <c r="L16" i="36"/>
  <c r="O16" i="36"/>
  <c r="D17" i="36"/>
  <c r="E17" i="36"/>
  <c r="G17" i="36"/>
  <c r="H17" i="36"/>
  <c r="J17" i="36"/>
  <c r="K17" i="36"/>
  <c r="L17" i="36" s="1"/>
  <c r="M17" i="36"/>
  <c r="N17" i="36"/>
  <c r="F18" i="36"/>
  <c r="I18" i="36"/>
  <c r="L18" i="36"/>
  <c r="O18" i="36"/>
  <c r="F19" i="36"/>
  <c r="I19" i="36"/>
  <c r="L19" i="36"/>
  <c r="O19" i="36"/>
  <c r="D20" i="36"/>
  <c r="E20" i="36"/>
  <c r="G20" i="36"/>
  <c r="H20" i="36"/>
  <c r="J20" i="36"/>
  <c r="K20" i="36"/>
  <c r="M20" i="36"/>
  <c r="N20" i="36"/>
  <c r="O20" i="36" s="1"/>
  <c r="F26" i="36"/>
  <c r="I26" i="36"/>
  <c r="L26" i="36"/>
  <c r="O26" i="36"/>
  <c r="F27" i="36"/>
  <c r="I27" i="36"/>
  <c r="L27" i="36"/>
  <c r="O27" i="36"/>
  <c r="D28" i="36"/>
  <c r="E28" i="36"/>
  <c r="G28" i="36"/>
  <c r="H28" i="36"/>
  <c r="J28" i="36"/>
  <c r="K28" i="36"/>
  <c r="M28" i="36"/>
  <c r="N28" i="36"/>
  <c r="F29" i="36"/>
  <c r="I29" i="36"/>
  <c r="L29" i="36"/>
  <c r="O29" i="36"/>
  <c r="F30" i="36"/>
  <c r="I30" i="36"/>
  <c r="L30" i="36"/>
  <c r="O30" i="36"/>
  <c r="D31" i="36"/>
  <c r="E31" i="36"/>
  <c r="G31" i="36"/>
  <c r="H31" i="36"/>
  <c r="J31" i="36"/>
  <c r="K31" i="36"/>
  <c r="M31" i="36"/>
  <c r="N31" i="36"/>
  <c r="F32" i="36"/>
  <c r="I32" i="36"/>
  <c r="L32" i="36"/>
  <c r="O32" i="36"/>
  <c r="F33" i="36"/>
  <c r="I33" i="36"/>
  <c r="L33" i="36"/>
  <c r="O33" i="36"/>
  <c r="D34" i="36"/>
  <c r="E34" i="36"/>
  <c r="G34" i="36"/>
  <c r="H34" i="36"/>
  <c r="J34" i="36"/>
  <c r="K34" i="36"/>
  <c r="L34" i="36" s="1"/>
  <c r="M34" i="36"/>
  <c r="N34" i="36"/>
  <c r="F35" i="36"/>
  <c r="I35" i="36"/>
  <c r="L35" i="36"/>
  <c r="O35" i="36"/>
  <c r="F36" i="36"/>
  <c r="I36" i="36"/>
  <c r="L36" i="36"/>
  <c r="O36" i="36"/>
  <c r="D37" i="36"/>
  <c r="E37" i="36"/>
  <c r="G37" i="36"/>
  <c r="H37" i="36"/>
  <c r="J37" i="36"/>
  <c r="K37" i="36"/>
  <c r="M37" i="36"/>
  <c r="N37" i="36"/>
  <c r="O37" i="36" s="1"/>
  <c r="F42" i="36"/>
  <c r="I42" i="36"/>
  <c r="L42" i="36"/>
  <c r="O42" i="36"/>
  <c r="F43" i="36"/>
  <c r="I43" i="36"/>
  <c r="L43" i="36"/>
  <c r="O43" i="36"/>
  <c r="D44" i="36"/>
  <c r="E44" i="36"/>
  <c r="G44" i="36"/>
  <c r="H44" i="36"/>
  <c r="J44" i="36"/>
  <c r="K44" i="36"/>
  <c r="M44" i="36"/>
  <c r="N44" i="36"/>
  <c r="F45" i="36"/>
  <c r="I45" i="36"/>
  <c r="L45" i="36"/>
  <c r="O45" i="36"/>
  <c r="F46" i="36"/>
  <c r="I46" i="36"/>
  <c r="L46" i="36"/>
  <c r="O46" i="36"/>
  <c r="D47" i="36"/>
  <c r="E47" i="36"/>
  <c r="G47" i="36"/>
  <c r="H47" i="36"/>
  <c r="J47" i="36"/>
  <c r="K47" i="36"/>
  <c r="M47" i="36"/>
  <c r="N47" i="36"/>
  <c r="F48" i="36"/>
  <c r="I48" i="36"/>
  <c r="L48" i="36"/>
  <c r="O48" i="36"/>
  <c r="F49" i="36"/>
  <c r="I49" i="36"/>
  <c r="L49" i="36"/>
  <c r="O49" i="36"/>
  <c r="D50" i="36"/>
  <c r="E50" i="36"/>
  <c r="G50" i="36"/>
  <c r="H50" i="36"/>
  <c r="J50" i="36"/>
  <c r="K50" i="36"/>
  <c r="M50" i="36"/>
  <c r="N50" i="36"/>
  <c r="F51" i="36"/>
  <c r="I51" i="36"/>
  <c r="L51" i="36"/>
  <c r="O51" i="36"/>
  <c r="F52" i="36"/>
  <c r="I52" i="36"/>
  <c r="L52" i="36"/>
  <c r="O52" i="36"/>
  <c r="D53" i="36"/>
  <c r="E53" i="36"/>
  <c r="G53" i="36"/>
  <c r="H53" i="36"/>
  <c r="J53" i="36"/>
  <c r="K53" i="36"/>
  <c r="L53" i="36" s="1"/>
  <c r="M53" i="36"/>
  <c r="N53" i="36"/>
  <c r="F58" i="36"/>
  <c r="I58" i="36"/>
  <c r="L58" i="36"/>
  <c r="O58" i="36"/>
  <c r="F59" i="36"/>
  <c r="I59" i="36"/>
  <c r="L59" i="36"/>
  <c r="O59" i="36"/>
  <c r="D60" i="36"/>
  <c r="E60" i="36"/>
  <c r="G60" i="36"/>
  <c r="H60" i="36"/>
  <c r="J60" i="36"/>
  <c r="K60" i="36"/>
  <c r="M60" i="36"/>
  <c r="N60" i="36"/>
  <c r="O60" i="36" s="1"/>
  <c r="F61" i="36"/>
  <c r="I61" i="36"/>
  <c r="L61" i="36"/>
  <c r="O61" i="36"/>
  <c r="F62" i="36"/>
  <c r="I62" i="36"/>
  <c r="L62" i="36"/>
  <c r="O62" i="36"/>
  <c r="D63" i="36"/>
  <c r="E63" i="36"/>
  <c r="G63" i="36"/>
  <c r="H63" i="36"/>
  <c r="J63" i="36"/>
  <c r="K63" i="36"/>
  <c r="M63" i="36"/>
  <c r="N63" i="36"/>
  <c r="F64" i="36"/>
  <c r="I64" i="36"/>
  <c r="L64" i="36"/>
  <c r="O64" i="36"/>
  <c r="F65" i="36"/>
  <c r="I65" i="36"/>
  <c r="L65" i="36"/>
  <c r="O65" i="36"/>
  <c r="D66" i="36"/>
  <c r="E66" i="36"/>
  <c r="G66" i="36"/>
  <c r="H66" i="36"/>
  <c r="J66" i="36"/>
  <c r="K66" i="36"/>
  <c r="L66" i="36" s="1"/>
  <c r="M66" i="36"/>
  <c r="N66" i="36"/>
  <c r="F67" i="36"/>
  <c r="I67" i="36"/>
  <c r="L67" i="36"/>
  <c r="O67" i="36"/>
  <c r="F68" i="36"/>
  <c r="I68" i="36"/>
  <c r="L68" i="36"/>
  <c r="O68" i="36"/>
  <c r="D69" i="36"/>
  <c r="E69" i="36"/>
  <c r="G69" i="36"/>
  <c r="H69" i="36"/>
  <c r="J69" i="36"/>
  <c r="K69" i="36"/>
  <c r="M69" i="36"/>
  <c r="N69" i="36"/>
  <c r="F74" i="36"/>
  <c r="I74" i="36"/>
  <c r="L74" i="36"/>
  <c r="O74" i="36"/>
  <c r="F75" i="36"/>
  <c r="I75" i="36"/>
  <c r="L75" i="36"/>
  <c r="O75" i="36"/>
  <c r="D76" i="36"/>
  <c r="E76" i="36"/>
  <c r="G76" i="36"/>
  <c r="H76" i="36"/>
  <c r="J76" i="36"/>
  <c r="K76" i="36"/>
  <c r="M76" i="36"/>
  <c r="N76" i="36"/>
  <c r="O76" i="36" s="1"/>
  <c r="F77" i="36"/>
  <c r="I77" i="36"/>
  <c r="L77" i="36"/>
  <c r="O77" i="36"/>
  <c r="F78" i="36"/>
  <c r="I78" i="36"/>
  <c r="L78" i="36"/>
  <c r="O78" i="36"/>
  <c r="D79" i="36"/>
  <c r="E79" i="36"/>
  <c r="G79" i="36"/>
  <c r="H79" i="36"/>
  <c r="J79" i="36"/>
  <c r="K79" i="36"/>
  <c r="L79" i="36" s="1"/>
  <c r="M79" i="36"/>
  <c r="N79" i="36"/>
  <c r="F80" i="36"/>
  <c r="I80" i="36"/>
  <c r="L80" i="36"/>
  <c r="O80" i="36"/>
  <c r="F81" i="36"/>
  <c r="I81" i="36"/>
  <c r="L81" i="36"/>
  <c r="O81" i="36"/>
  <c r="D82" i="36"/>
  <c r="E82" i="36"/>
  <c r="G82" i="36"/>
  <c r="H82" i="36"/>
  <c r="J82" i="36"/>
  <c r="K82" i="36"/>
  <c r="L82" i="36" s="1"/>
  <c r="M82" i="36"/>
  <c r="N82" i="36"/>
  <c r="F83" i="36"/>
  <c r="I83" i="36"/>
  <c r="L83" i="36"/>
  <c r="O83" i="36"/>
  <c r="F84" i="36"/>
  <c r="I84" i="36"/>
  <c r="L84" i="36"/>
  <c r="O84" i="36"/>
  <c r="D85" i="36"/>
  <c r="E85" i="36"/>
  <c r="G85" i="36"/>
  <c r="H85" i="36"/>
  <c r="J85" i="36"/>
  <c r="K85" i="36"/>
  <c r="M85" i="36"/>
  <c r="N85" i="36"/>
  <c r="D90" i="36"/>
  <c r="E90" i="36"/>
  <c r="D91" i="36"/>
  <c r="E91" i="36"/>
  <c r="D93" i="36"/>
  <c r="E93" i="36"/>
  <c r="D94" i="36"/>
  <c r="E94" i="36"/>
  <c r="D96" i="36"/>
  <c r="E96" i="36"/>
  <c r="D97" i="36"/>
  <c r="E97" i="36"/>
  <c r="D99" i="36"/>
  <c r="E99" i="36"/>
  <c r="D100" i="36"/>
  <c r="E100" i="36"/>
  <c r="E9" i="35"/>
  <c r="H9" i="35"/>
  <c r="K9" i="35"/>
  <c r="N9" i="35"/>
  <c r="E10" i="35"/>
  <c r="H10" i="35"/>
  <c r="K10" i="35"/>
  <c r="N10" i="35"/>
  <c r="C11" i="35"/>
  <c r="D11" i="35"/>
  <c r="F11" i="35"/>
  <c r="G11" i="35"/>
  <c r="I11" i="35"/>
  <c r="J11" i="35"/>
  <c r="L11" i="35"/>
  <c r="M11" i="35"/>
  <c r="N11" i="35" s="1"/>
  <c r="E12" i="35"/>
  <c r="H12" i="35"/>
  <c r="K12" i="35"/>
  <c r="N12" i="35"/>
  <c r="E13" i="35"/>
  <c r="H13" i="35"/>
  <c r="K13" i="35"/>
  <c r="N13" i="35"/>
  <c r="C14" i="35"/>
  <c r="D14" i="35"/>
  <c r="F14" i="35"/>
  <c r="G14" i="35"/>
  <c r="I14" i="35"/>
  <c r="K14" i="35" s="1"/>
  <c r="J14" i="35"/>
  <c r="L14" i="35"/>
  <c r="M14" i="35"/>
  <c r="E15" i="35"/>
  <c r="H15" i="35"/>
  <c r="K15" i="35"/>
  <c r="N15" i="35"/>
  <c r="E16" i="35"/>
  <c r="H16" i="35"/>
  <c r="K16" i="35"/>
  <c r="N16" i="35"/>
  <c r="C17" i="35"/>
  <c r="D17" i="35"/>
  <c r="F17" i="35"/>
  <c r="H17" i="35" s="1"/>
  <c r="G17" i="35"/>
  <c r="I17" i="35"/>
  <c r="J17" i="35"/>
  <c r="K17" i="35" s="1"/>
  <c r="L17" i="35"/>
  <c r="M17" i="35"/>
  <c r="E18" i="35"/>
  <c r="H18" i="35"/>
  <c r="K18" i="35"/>
  <c r="N18" i="35"/>
  <c r="E19" i="35"/>
  <c r="H19" i="35"/>
  <c r="K19" i="35"/>
  <c r="N19" i="35"/>
  <c r="C20" i="35"/>
  <c r="D20" i="35"/>
  <c r="F20" i="35"/>
  <c r="G20" i="35"/>
  <c r="I20" i="35"/>
  <c r="J20" i="35"/>
  <c r="L20" i="35"/>
  <c r="M20" i="35"/>
  <c r="N20" i="35" s="1"/>
  <c r="E26" i="35"/>
  <c r="H26" i="35"/>
  <c r="K26" i="35"/>
  <c r="N26" i="35"/>
  <c r="E27" i="35"/>
  <c r="H27" i="35"/>
  <c r="K27" i="35"/>
  <c r="K28" i="35" s="1"/>
  <c r="N27" i="35"/>
  <c r="C28" i="35"/>
  <c r="D28" i="35"/>
  <c r="F28" i="35"/>
  <c r="G28" i="35"/>
  <c r="I28" i="35"/>
  <c r="J28" i="35"/>
  <c r="M28" i="35"/>
  <c r="E29" i="35"/>
  <c r="H29" i="35"/>
  <c r="K29" i="35"/>
  <c r="N29" i="35"/>
  <c r="E30" i="35"/>
  <c r="H30" i="35"/>
  <c r="K30" i="35"/>
  <c r="N30" i="35"/>
  <c r="C31" i="35"/>
  <c r="D31" i="35"/>
  <c r="F31" i="35"/>
  <c r="G31" i="35"/>
  <c r="I31" i="35"/>
  <c r="J31" i="35"/>
  <c r="K31" i="35"/>
  <c r="L31" i="35"/>
  <c r="M31" i="35"/>
  <c r="E32" i="35"/>
  <c r="H32" i="35"/>
  <c r="K32" i="35"/>
  <c r="N32" i="35"/>
  <c r="N34" i="35" s="1"/>
  <c r="E33" i="35"/>
  <c r="H33" i="35"/>
  <c r="K33" i="35"/>
  <c r="N33" i="35"/>
  <c r="C34" i="35"/>
  <c r="D34" i="35"/>
  <c r="F34" i="35"/>
  <c r="G34" i="35"/>
  <c r="I34" i="35"/>
  <c r="J34" i="35"/>
  <c r="L34" i="35"/>
  <c r="M34" i="35"/>
  <c r="E35" i="35"/>
  <c r="H35" i="35"/>
  <c r="K35" i="35"/>
  <c r="N35" i="35"/>
  <c r="E36" i="35"/>
  <c r="H36" i="35"/>
  <c r="K36" i="35"/>
  <c r="N36" i="35"/>
  <c r="C37" i="35"/>
  <c r="D37" i="35"/>
  <c r="F37" i="35"/>
  <c r="G37" i="35"/>
  <c r="I37" i="35"/>
  <c r="J37" i="35"/>
  <c r="L37" i="35"/>
  <c r="M37" i="35"/>
  <c r="E42" i="35"/>
  <c r="H42" i="35"/>
  <c r="K42" i="35"/>
  <c r="N42" i="35"/>
  <c r="E43" i="35"/>
  <c r="H43" i="35"/>
  <c r="K43" i="35"/>
  <c r="N43" i="35"/>
  <c r="C44" i="35"/>
  <c r="D44" i="35"/>
  <c r="F44" i="35"/>
  <c r="G44" i="35"/>
  <c r="I44" i="35"/>
  <c r="J44" i="35"/>
  <c r="L44" i="35"/>
  <c r="M44" i="35"/>
  <c r="E45" i="35"/>
  <c r="H45" i="35"/>
  <c r="K45" i="35"/>
  <c r="N45" i="35"/>
  <c r="E46" i="35"/>
  <c r="H46" i="35"/>
  <c r="K46" i="35"/>
  <c r="N46" i="35"/>
  <c r="C47" i="35"/>
  <c r="D47" i="35"/>
  <c r="F47" i="35"/>
  <c r="G47" i="35"/>
  <c r="I47" i="35"/>
  <c r="J47" i="35"/>
  <c r="L47" i="35"/>
  <c r="M47" i="35"/>
  <c r="E48" i="35"/>
  <c r="H48" i="35"/>
  <c r="K48" i="35"/>
  <c r="N48" i="35"/>
  <c r="E49" i="35"/>
  <c r="H49" i="35"/>
  <c r="K49" i="35"/>
  <c r="N49" i="35"/>
  <c r="C50" i="35"/>
  <c r="D50" i="35"/>
  <c r="F50" i="35"/>
  <c r="G50" i="35"/>
  <c r="I50" i="35"/>
  <c r="J50" i="35"/>
  <c r="L50" i="35"/>
  <c r="M50" i="35"/>
  <c r="E51" i="35"/>
  <c r="H51" i="35"/>
  <c r="K51" i="35"/>
  <c r="N51" i="35"/>
  <c r="E52" i="35"/>
  <c r="H52" i="35"/>
  <c r="K52" i="35"/>
  <c r="N52" i="35"/>
  <c r="C53" i="35"/>
  <c r="D53" i="35"/>
  <c r="F53" i="35"/>
  <c r="G53" i="35"/>
  <c r="I53" i="35"/>
  <c r="J53" i="35"/>
  <c r="L53" i="35"/>
  <c r="M53" i="35"/>
  <c r="E58" i="35"/>
  <c r="H58" i="35"/>
  <c r="K58" i="35"/>
  <c r="L58" i="35"/>
  <c r="M58" i="35"/>
  <c r="E59" i="35"/>
  <c r="H59" i="35"/>
  <c r="K59" i="35"/>
  <c r="L59" i="35"/>
  <c r="M59" i="35"/>
  <c r="C60" i="35"/>
  <c r="D60" i="35"/>
  <c r="F60" i="35"/>
  <c r="G60" i="35"/>
  <c r="I60" i="35"/>
  <c r="J60" i="35"/>
  <c r="K60" i="35" s="1"/>
  <c r="E61" i="35"/>
  <c r="H61" i="35"/>
  <c r="K61" i="35"/>
  <c r="L61" i="35"/>
  <c r="M61" i="35"/>
  <c r="E62" i="35"/>
  <c r="H62" i="35"/>
  <c r="K62" i="35"/>
  <c r="L62" i="35"/>
  <c r="M62" i="35"/>
  <c r="C63" i="35"/>
  <c r="D63" i="35"/>
  <c r="F63" i="35"/>
  <c r="G63" i="35"/>
  <c r="I63" i="35"/>
  <c r="J63" i="35"/>
  <c r="E64" i="35"/>
  <c r="H64" i="35"/>
  <c r="K64" i="35"/>
  <c r="L64" i="35"/>
  <c r="M64" i="35"/>
  <c r="E65" i="35"/>
  <c r="H65" i="35"/>
  <c r="K65" i="35"/>
  <c r="L65" i="35"/>
  <c r="M65" i="35"/>
  <c r="C66" i="35"/>
  <c r="D66" i="35"/>
  <c r="F66" i="35"/>
  <c r="G66" i="35"/>
  <c r="I66" i="35"/>
  <c r="J66" i="35"/>
  <c r="E67" i="35"/>
  <c r="H67" i="35"/>
  <c r="K67" i="35"/>
  <c r="L67" i="35"/>
  <c r="M67" i="35"/>
  <c r="E68" i="35"/>
  <c r="H68" i="35"/>
  <c r="K68" i="35"/>
  <c r="L68" i="35"/>
  <c r="M68" i="35"/>
  <c r="C69" i="35"/>
  <c r="D69" i="35"/>
  <c r="F69" i="35"/>
  <c r="G69" i="35"/>
  <c r="I69" i="35"/>
  <c r="J69" i="35"/>
  <c r="E9" i="34"/>
  <c r="H9" i="34"/>
  <c r="K9" i="34"/>
  <c r="E10" i="34"/>
  <c r="H10" i="34"/>
  <c r="K10" i="34"/>
  <c r="C11" i="34"/>
  <c r="D11" i="34"/>
  <c r="F11" i="34"/>
  <c r="G11" i="34"/>
  <c r="H11" i="34" s="1"/>
  <c r="I11" i="34"/>
  <c r="J11" i="34"/>
  <c r="L11" i="34"/>
  <c r="N11" i="34" s="1"/>
  <c r="E12" i="34"/>
  <c r="H12" i="34"/>
  <c r="K12" i="34"/>
  <c r="E13" i="34"/>
  <c r="H13" i="34"/>
  <c r="K13" i="34"/>
  <c r="C14" i="34"/>
  <c r="D14" i="34"/>
  <c r="F14" i="34"/>
  <c r="G14" i="34"/>
  <c r="I14" i="34"/>
  <c r="J14" i="34"/>
  <c r="L14" i="34"/>
  <c r="N14" i="34" s="1"/>
  <c r="E15" i="34"/>
  <c r="H15" i="34"/>
  <c r="K15" i="34"/>
  <c r="E16" i="34"/>
  <c r="E17" i="34" s="1"/>
  <c r="H16" i="34"/>
  <c r="K16" i="34"/>
  <c r="C17" i="34"/>
  <c r="D17" i="34"/>
  <c r="F17" i="34"/>
  <c r="G17" i="34"/>
  <c r="I17" i="34"/>
  <c r="J17" i="34"/>
  <c r="L17" i="34"/>
  <c r="N17" i="34" s="1"/>
  <c r="E18" i="34"/>
  <c r="H18" i="34"/>
  <c r="K18" i="34"/>
  <c r="E19" i="34"/>
  <c r="H19" i="34"/>
  <c r="K19" i="34"/>
  <c r="C20" i="34"/>
  <c r="D20" i="34"/>
  <c r="F20" i="34"/>
  <c r="G20" i="34"/>
  <c r="I20" i="34"/>
  <c r="J20" i="34"/>
  <c r="L20" i="34"/>
  <c r="N20" i="34" s="1"/>
  <c r="E26" i="34"/>
  <c r="H26" i="34"/>
  <c r="K26" i="34"/>
  <c r="E27" i="34"/>
  <c r="H27" i="34"/>
  <c r="K27" i="34"/>
  <c r="C28" i="34"/>
  <c r="D28" i="34"/>
  <c r="F28" i="34"/>
  <c r="G28" i="34"/>
  <c r="I28" i="34"/>
  <c r="J28" i="34"/>
  <c r="L28" i="34"/>
  <c r="N28" i="34" s="1"/>
  <c r="E29" i="34"/>
  <c r="H29" i="34"/>
  <c r="K29" i="34"/>
  <c r="E30" i="34"/>
  <c r="H30" i="34"/>
  <c r="K30" i="34"/>
  <c r="C31" i="34"/>
  <c r="D31" i="34"/>
  <c r="F31" i="34"/>
  <c r="G31" i="34"/>
  <c r="I31" i="34"/>
  <c r="J31" i="34"/>
  <c r="L31" i="34"/>
  <c r="E32" i="34"/>
  <c r="H32" i="34"/>
  <c r="K32" i="34"/>
  <c r="E33" i="34"/>
  <c r="H33" i="34"/>
  <c r="K33" i="34"/>
  <c r="C34" i="34"/>
  <c r="D34" i="34"/>
  <c r="F34" i="34"/>
  <c r="G34" i="34"/>
  <c r="H34" i="34" s="1"/>
  <c r="I34" i="34"/>
  <c r="J34" i="34"/>
  <c r="L34" i="34"/>
  <c r="E35" i="34"/>
  <c r="H35" i="34"/>
  <c r="K35" i="34"/>
  <c r="E36" i="34"/>
  <c r="H36" i="34"/>
  <c r="K36" i="34"/>
  <c r="C37" i="34"/>
  <c r="D37" i="34"/>
  <c r="F37" i="34"/>
  <c r="G37" i="34"/>
  <c r="I37" i="34"/>
  <c r="J37" i="34"/>
  <c r="L37" i="34"/>
  <c r="E42" i="34"/>
  <c r="H42" i="34"/>
  <c r="K42" i="34"/>
  <c r="E43" i="34"/>
  <c r="H43" i="34"/>
  <c r="K43" i="34"/>
  <c r="C44" i="34"/>
  <c r="D44" i="34"/>
  <c r="E44" i="34" s="1"/>
  <c r="F44" i="34"/>
  <c r="G44" i="34"/>
  <c r="I44" i="34"/>
  <c r="J44" i="34"/>
  <c r="L44" i="34"/>
  <c r="N44" i="34" s="1"/>
  <c r="E45" i="34"/>
  <c r="H45" i="34"/>
  <c r="K45" i="34"/>
  <c r="E46" i="34"/>
  <c r="H46" i="34"/>
  <c r="K46" i="34"/>
  <c r="C47" i="34"/>
  <c r="D47" i="34"/>
  <c r="F47" i="34"/>
  <c r="G47" i="34"/>
  <c r="H47" i="34" s="1"/>
  <c r="I47" i="34"/>
  <c r="J47" i="34"/>
  <c r="L47" i="34"/>
  <c r="N47" i="34" s="1"/>
  <c r="E48" i="34"/>
  <c r="H48" i="34"/>
  <c r="K48" i="34"/>
  <c r="E49" i="34"/>
  <c r="H49" i="34"/>
  <c r="K49" i="34"/>
  <c r="C50" i="34"/>
  <c r="D50" i="34"/>
  <c r="F50" i="34"/>
  <c r="H50" i="34" s="1"/>
  <c r="G50" i="34"/>
  <c r="I50" i="34"/>
  <c r="J50" i="34"/>
  <c r="L50" i="34"/>
  <c r="N50" i="34" s="1"/>
  <c r="E51" i="34"/>
  <c r="H51" i="34"/>
  <c r="K51" i="34"/>
  <c r="E52" i="34"/>
  <c r="H52" i="34"/>
  <c r="K52" i="34"/>
  <c r="C53" i="34"/>
  <c r="D53" i="34"/>
  <c r="E53" i="34" s="1"/>
  <c r="F53" i="34"/>
  <c r="G53" i="34"/>
  <c r="I53" i="34"/>
  <c r="J53" i="34"/>
  <c r="L53" i="34"/>
  <c r="N53" i="34" s="1"/>
  <c r="E58" i="34"/>
  <c r="H58" i="34"/>
  <c r="K58" i="34"/>
  <c r="E59" i="34"/>
  <c r="H59" i="34"/>
  <c r="K59" i="34"/>
  <c r="C60" i="34"/>
  <c r="D60" i="34"/>
  <c r="F60" i="34"/>
  <c r="G60" i="34"/>
  <c r="H60" i="34" s="1"/>
  <c r="I60" i="34"/>
  <c r="J60" i="34"/>
  <c r="L60" i="34"/>
  <c r="N60" i="34" s="1"/>
  <c r="E61" i="34"/>
  <c r="H61" i="34"/>
  <c r="K61" i="34"/>
  <c r="E62" i="34"/>
  <c r="H62" i="34"/>
  <c r="K62" i="34"/>
  <c r="C63" i="34"/>
  <c r="D63" i="34"/>
  <c r="F63" i="34"/>
  <c r="G63" i="34"/>
  <c r="I63" i="34"/>
  <c r="J63" i="34"/>
  <c r="L63" i="34"/>
  <c r="E64" i="34"/>
  <c r="H64" i="34"/>
  <c r="K64" i="34"/>
  <c r="E65" i="34"/>
  <c r="H65" i="34"/>
  <c r="K65" i="34"/>
  <c r="C66" i="34"/>
  <c r="D66" i="34"/>
  <c r="F66" i="34"/>
  <c r="G66" i="34"/>
  <c r="I66" i="34"/>
  <c r="J66" i="34"/>
  <c r="L66" i="34"/>
  <c r="N66" i="34" s="1"/>
  <c r="E67" i="34"/>
  <c r="H67" i="34"/>
  <c r="K67" i="34"/>
  <c r="E68" i="34"/>
  <c r="H68" i="34"/>
  <c r="K68" i="34"/>
  <c r="C69" i="34"/>
  <c r="D69" i="34"/>
  <c r="F69" i="34"/>
  <c r="G69" i="34"/>
  <c r="I69" i="34"/>
  <c r="J69" i="34"/>
  <c r="L69" i="34"/>
  <c r="E74" i="34"/>
  <c r="H74" i="34"/>
  <c r="K74" i="34"/>
  <c r="E75" i="34"/>
  <c r="H75" i="34"/>
  <c r="K75" i="34"/>
  <c r="C76" i="34"/>
  <c r="D76" i="34"/>
  <c r="F76" i="34"/>
  <c r="G76" i="34"/>
  <c r="I76" i="34"/>
  <c r="J76" i="34"/>
  <c r="L76" i="34"/>
  <c r="N76" i="34" s="1"/>
  <c r="E77" i="34"/>
  <c r="H77" i="34"/>
  <c r="K77" i="34"/>
  <c r="E78" i="34"/>
  <c r="H78" i="34"/>
  <c r="K78" i="34"/>
  <c r="C79" i="34"/>
  <c r="D79" i="34"/>
  <c r="F79" i="34"/>
  <c r="G79" i="34"/>
  <c r="I79" i="34"/>
  <c r="J79" i="34"/>
  <c r="L79" i="34"/>
  <c r="N79" i="34" s="1"/>
  <c r="E80" i="34"/>
  <c r="H80" i="34"/>
  <c r="K80" i="34"/>
  <c r="E81" i="34"/>
  <c r="H81" i="34"/>
  <c r="K81" i="34"/>
  <c r="C82" i="34"/>
  <c r="D82" i="34"/>
  <c r="F82" i="34"/>
  <c r="G82" i="34"/>
  <c r="I82" i="34"/>
  <c r="J82" i="34"/>
  <c r="L82" i="34"/>
  <c r="N82" i="34" s="1"/>
  <c r="E83" i="34"/>
  <c r="H83" i="34"/>
  <c r="K83" i="34"/>
  <c r="E84" i="34"/>
  <c r="H84" i="34"/>
  <c r="K84" i="34"/>
  <c r="C85" i="34"/>
  <c r="D85" i="34"/>
  <c r="F85" i="34"/>
  <c r="G85" i="34"/>
  <c r="I85" i="34"/>
  <c r="J85" i="34"/>
  <c r="L85" i="34"/>
  <c r="N85" i="34" s="1"/>
  <c r="C90" i="34"/>
  <c r="D90" i="34"/>
  <c r="C91" i="34"/>
  <c r="D91" i="34"/>
  <c r="C93" i="34"/>
  <c r="D93" i="34"/>
  <c r="C94" i="34"/>
  <c r="D94" i="34"/>
  <c r="C96" i="34"/>
  <c r="D96" i="34"/>
  <c r="C97" i="34"/>
  <c r="D97" i="34"/>
  <c r="C99" i="34"/>
  <c r="D99" i="34"/>
  <c r="C100" i="34"/>
  <c r="D100" i="34"/>
  <c r="G11" i="33"/>
  <c r="G15" i="33"/>
  <c r="G19" i="33"/>
  <c r="G23" i="33"/>
  <c r="AE8" i="32"/>
  <c r="AE9" i="32"/>
  <c r="AE10" i="32"/>
  <c r="AE11" i="32"/>
  <c r="AE12" i="32"/>
  <c r="AE13" i="32"/>
  <c r="AE14" i="32"/>
  <c r="AE15" i="32"/>
  <c r="C16" i="32"/>
  <c r="E16" i="32"/>
  <c r="G16" i="32"/>
  <c r="I16" i="32"/>
  <c r="K16" i="32"/>
  <c r="M16" i="32"/>
  <c r="O16" i="32"/>
  <c r="Q16" i="32"/>
  <c r="S16" i="32"/>
  <c r="U16" i="32"/>
  <c r="W16" i="32"/>
  <c r="Y16" i="32"/>
  <c r="AA16" i="32"/>
  <c r="AC16" i="32"/>
  <c r="AK8" i="31"/>
  <c r="AL8" i="31" s="1"/>
  <c r="AK9" i="31"/>
  <c r="AL9" i="31" s="1"/>
  <c r="AK10" i="31"/>
  <c r="AL10" i="31" s="1"/>
  <c r="AK11" i="31"/>
  <c r="AL11" i="31" s="1"/>
  <c r="AK12" i="31"/>
  <c r="AL12" i="31" s="1"/>
  <c r="AK13" i="31"/>
  <c r="AL13" i="31" s="1"/>
  <c r="AK14" i="31"/>
  <c r="AL14" i="31" s="1"/>
  <c r="AK15" i="31"/>
  <c r="AL15" i="31" s="1"/>
  <c r="AK16" i="31"/>
  <c r="AL16" i="31" s="1"/>
  <c r="AK17" i="31"/>
  <c r="AL17" i="31" s="1"/>
  <c r="AK18" i="31"/>
  <c r="AL18" i="31" s="1"/>
  <c r="AK19" i="31"/>
  <c r="AL19" i="31" s="1"/>
  <c r="AK20" i="31"/>
  <c r="AL20" i="31" s="1"/>
  <c r="AK21" i="31"/>
  <c r="AL21" i="31" s="1"/>
  <c r="AK22" i="31"/>
  <c r="AL22" i="31" s="1"/>
  <c r="C23" i="31"/>
  <c r="E23" i="31"/>
  <c r="G23" i="31"/>
  <c r="I23" i="31"/>
  <c r="K23" i="31"/>
  <c r="M23" i="31"/>
  <c r="O23" i="31"/>
  <c r="Q23" i="31"/>
  <c r="S23" i="31"/>
  <c r="U23" i="31"/>
  <c r="W23" i="31"/>
  <c r="Y23" i="31"/>
  <c r="AA23" i="31"/>
  <c r="AC23" i="31"/>
  <c r="AE23" i="31"/>
  <c r="AG23" i="31"/>
  <c r="AI23" i="31"/>
  <c r="C31" i="30"/>
  <c r="D31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C33" i="29"/>
  <c r="D33" i="29"/>
  <c r="G33" i="29"/>
  <c r="H33" i="29"/>
  <c r="I33" i="29"/>
  <c r="J33" i="29"/>
  <c r="K33" i="29"/>
  <c r="E14" i="28"/>
  <c r="H14" i="28"/>
  <c r="K14" i="28"/>
  <c r="N14" i="28"/>
  <c r="Q14" i="28"/>
  <c r="E15" i="28"/>
  <c r="H15" i="28"/>
  <c r="K15" i="28"/>
  <c r="N15" i="28"/>
  <c r="Q15" i="28"/>
  <c r="E16" i="28"/>
  <c r="H16" i="28"/>
  <c r="K16" i="28"/>
  <c r="N16" i="28"/>
  <c r="Q16" i="28"/>
  <c r="E17" i="28"/>
  <c r="H17" i="28"/>
  <c r="K17" i="28"/>
  <c r="N17" i="28"/>
  <c r="Q17" i="28"/>
  <c r="E18" i="28"/>
  <c r="H18" i="28"/>
  <c r="K18" i="28"/>
  <c r="N18" i="28"/>
  <c r="Q18" i="28"/>
  <c r="E19" i="28"/>
  <c r="H19" i="28"/>
  <c r="K19" i="28"/>
  <c r="N19" i="28"/>
  <c r="Q19" i="28"/>
  <c r="E20" i="28"/>
  <c r="H20" i="28"/>
  <c r="K20" i="28"/>
  <c r="N20" i="28"/>
  <c r="Q20" i="28"/>
  <c r="E21" i="28"/>
  <c r="H21" i="28"/>
  <c r="K21" i="28"/>
  <c r="N21" i="28"/>
  <c r="Q21" i="28"/>
  <c r="E22" i="28"/>
  <c r="H22" i="28"/>
  <c r="K22" i="28"/>
  <c r="N22" i="28"/>
  <c r="Q22" i="28"/>
  <c r="E23" i="28"/>
  <c r="H23" i="28"/>
  <c r="K23" i="28"/>
  <c r="N23" i="28"/>
  <c r="Q23" i="28"/>
  <c r="E24" i="28"/>
  <c r="H24" i="28"/>
  <c r="K24" i="28"/>
  <c r="N24" i="28"/>
  <c r="Q24" i="28"/>
  <c r="E25" i="28"/>
  <c r="H25" i="28"/>
  <c r="K25" i="28"/>
  <c r="N25" i="28"/>
  <c r="Q25" i="28"/>
  <c r="E26" i="28"/>
  <c r="H26" i="28"/>
  <c r="K26" i="28"/>
  <c r="N26" i="28"/>
  <c r="Q26" i="28"/>
  <c r="E27" i="28"/>
  <c r="H27" i="28"/>
  <c r="K27" i="28"/>
  <c r="N27" i="28"/>
  <c r="Q27" i="28"/>
  <c r="E28" i="28"/>
  <c r="H28" i="28"/>
  <c r="K28" i="28"/>
  <c r="N28" i="28"/>
  <c r="Q28" i="28"/>
  <c r="E29" i="28"/>
  <c r="H29" i="28"/>
  <c r="K29" i="28"/>
  <c r="N29" i="28"/>
  <c r="Q29" i="28"/>
  <c r="E30" i="28"/>
  <c r="H30" i="28"/>
  <c r="K30" i="28"/>
  <c r="N30" i="28"/>
  <c r="Q30" i="28"/>
  <c r="E31" i="28"/>
  <c r="H31" i="28"/>
  <c r="K31" i="28"/>
  <c r="N31" i="28"/>
  <c r="Q31" i="28"/>
  <c r="E32" i="28"/>
  <c r="H32" i="28"/>
  <c r="K32" i="28"/>
  <c r="N32" i="28"/>
  <c r="Q32" i="28"/>
  <c r="E33" i="28"/>
  <c r="H33" i="28"/>
  <c r="K33" i="28"/>
  <c r="N33" i="28"/>
  <c r="Q33" i="28"/>
  <c r="E34" i="28"/>
  <c r="H34" i="28"/>
  <c r="K34" i="28"/>
  <c r="N34" i="28"/>
  <c r="Q34" i="28"/>
  <c r="E35" i="28"/>
  <c r="H35" i="28"/>
  <c r="K35" i="28"/>
  <c r="N35" i="28"/>
  <c r="Q35" i="28"/>
  <c r="E36" i="28"/>
  <c r="H36" i="28"/>
  <c r="K36" i="28"/>
  <c r="N36" i="28"/>
  <c r="Q36" i="28"/>
  <c r="E37" i="28"/>
  <c r="H37" i="28"/>
  <c r="K37" i="28"/>
  <c r="N37" i="28"/>
  <c r="Q37" i="28"/>
  <c r="E38" i="28"/>
  <c r="H38" i="28"/>
  <c r="K38" i="28"/>
  <c r="N38" i="28"/>
  <c r="Q38" i="28"/>
  <c r="E39" i="28"/>
  <c r="H39" i="28"/>
  <c r="K39" i="28"/>
  <c r="N39" i="28"/>
  <c r="Q39" i="28"/>
  <c r="E40" i="28"/>
  <c r="H40" i="28"/>
  <c r="K40" i="28"/>
  <c r="N40" i="28"/>
  <c r="Q40" i="28"/>
  <c r="E41" i="28"/>
  <c r="H41" i="28"/>
  <c r="K41" i="28"/>
  <c r="N41" i="28"/>
  <c r="Q41" i="28"/>
  <c r="E42" i="28"/>
  <c r="H42" i="28"/>
  <c r="K42" i="28"/>
  <c r="N42" i="28"/>
  <c r="Q42" i="28"/>
  <c r="E43" i="28"/>
  <c r="H43" i="28"/>
  <c r="K43" i="28"/>
  <c r="N43" i="28"/>
  <c r="Q43" i="28"/>
  <c r="E44" i="28"/>
  <c r="H44" i="28"/>
  <c r="K44" i="28"/>
  <c r="N44" i="28"/>
  <c r="Q44" i="28"/>
  <c r="E45" i="28"/>
  <c r="H45" i="28"/>
  <c r="K45" i="28"/>
  <c r="N45" i="28"/>
  <c r="Q45" i="28"/>
  <c r="E46" i="28"/>
  <c r="H46" i="28"/>
  <c r="K46" i="28"/>
  <c r="N46" i="28"/>
  <c r="Q46" i="28"/>
  <c r="E47" i="28"/>
  <c r="H47" i="28"/>
  <c r="K47" i="28"/>
  <c r="N47" i="28"/>
  <c r="Q47" i="28"/>
  <c r="E48" i="28"/>
  <c r="H48" i="28"/>
  <c r="K48" i="28"/>
  <c r="N48" i="28"/>
  <c r="Q48" i="28"/>
  <c r="E49" i="28"/>
  <c r="H49" i="28"/>
  <c r="K49" i="28"/>
  <c r="N49" i="28"/>
  <c r="Q49" i="28"/>
  <c r="C50" i="28"/>
  <c r="D50" i="28"/>
  <c r="F50" i="28"/>
  <c r="G50" i="28"/>
  <c r="I50" i="28"/>
  <c r="J50" i="28"/>
  <c r="L50" i="28"/>
  <c r="M50" i="28"/>
  <c r="O50" i="28"/>
  <c r="P50" i="28"/>
  <c r="E57" i="28"/>
  <c r="H57" i="28"/>
  <c r="K57" i="28"/>
  <c r="N57" i="28"/>
  <c r="Q57" i="28"/>
  <c r="E58" i="28"/>
  <c r="H58" i="28"/>
  <c r="K58" i="28"/>
  <c r="N58" i="28"/>
  <c r="Q58" i="28"/>
  <c r="E59" i="28"/>
  <c r="H59" i="28"/>
  <c r="K59" i="28"/>
  <c r="N59" i="28"/>
  <c r="Q59" i="28"/>
  <c r="E60" i="28"/>
  <c r="H60" i="28"/>
  <c r="K60" i="28"/>
  <c r="N60" i="28"/>
  <c r="Q60" i="28"/>
  <c r="E61" i="28"/>
  <c r="H61" i="28"/>
  <c r="K61" i="28"/>
  <c r="N61" i="28"/>
  <c r="Q61" i="28"/>
  <c r="E62" i="28"/>
  <c r="H62" i="28"/>
  <c r="K62" i="28"/>
  <c r="N62" i="28"/>
  <c r="Q62" i="28"/>
  <c r="E63" i="28"/>
  <c r="H63" i="28"/>
  <c r="K63" i="28"/>
  <c r="N63" i="28"/>
  <c r="Q63" i="28"/>
  <c r="E64" i="28"/>
  <c r="H64" i="28"/>
  <c r="K64" i="28"/>
  <c r="N64" i="28"/>
  <c r="Q64" i="28"/>
  <c r="E65" i="28"/>
  <c r="H65" i="28"/>
  <c r="K65" i="28"/>
  <c r="N65" i="28"/>
  <c r="Q65" i="28"/>
  <c r="E66" i="28"/>
  <c r="H66" i="28"/>
  <c r="K66" i="28"/>
  <c r="N66" i="28"/>
  <c r="Q66" i="28"/>
  <c r="E67" i="28"/>
  <c r="H67" i="28"/>
  <c r="K67" i="28"/>
  <c r="N67" i="28"/>
  <c r="Q67" i="28"/>
  <c r="E68" i="28"/>
  <c r="H68" i="28"/>
  <c r="K68" i="28"/>
  <c r="N68" i="28"/>
  <c r="Q68" i="28"/>
  <c r="E69" i="28"/>
  <c r="H69" i="28"/>
  <c r="K69" i="28"/>
  <c r="N69" i="28"/>
  <c r="Q69" i="28"/>
  <c r="E70" i="28"/>
  <c r="H70" i="28"/>
  <c r="K70" i="28"/>
  <c r="N70" i="28"/>
  <c r="Q70" i="28"/>
  <c r="E71" i="28"/>
  <c r="H71" i="28"/>
  <c r="K71" i="28"/>
  <c r="N71" i="28"/>
  <c r="Q71" i="28"/>
  <c r="E72" i="28"/>
  <c r="H72" i="28"/>
  <c r="K72" i="28"/>
  <c r="N72" i="28"/>
  <c r="Q72" i="28"/>
  <c r="E73" i="28"/>
  <c r="H73" i="28"/>
  <c r="K73" i="28"/>
  <c r="N73" i="28"/>
  <c r="Q73" i="28"/>
  <c r="E74" i="28"/>
  <c r="H74" i="28"/>
  <c r="K74" i="28"/>
  <c r="N74" i="28"/>
  <c r="Q74" i="28"/>
  <c r="E75" i="28"/>
  <c r="H75" i="28"/>
  <c r="K75" i="28"/>
  <c r="N75" i="28"/>
  <c r="Q75" i="28"/>
  <c r="E76" i="28"/>
  <c r="H76" i="28"/>
  <c r="K76" i="28"/>
  <c r="N76" i="28"/>
  <c r="Q76" i="28"/>
  <c r="E77" i="28"/>
  <c r="H77" i="28"/>
  <c r="K77" i="28"/>
  <c r="N77" i="28"/>
  <c r="Q77" i="28"/>
  <c r="E78" i="28"/>
  <c r="H78" i="28"/>
  <c r="K78" i="28"/>
  <c r="N78" i="28"/>
  <c r="Q78" i="28"/>
  <c r="E79" i="28"/>
  <c r="H79" i="28"/>
  <c r="K79" i="28"/>
  <c r="N79" i="28"/>
  <c r="Q79" i="28"/>
  <c r="E80" i="28"/>
  <c r="H80" i="28"/>
  <c r="K80" i="28"/>
  <c r="N80" i="28"/>
  <c r="Q80" i="28"/>
  <c r="E81" i="28"/>
  <c r="H81" i="28"/>
  <c r="K81" i="28"/>
  <c r="N81" i="28"/>
  <c r="Q81" i="28"/>
  <c r="E82" i="28"/>
  <c r="H82" i="28"/>
  <c r="K82" i="28"/>
  <c r="N82" i="28"/>
  <c r="Q82" i="28"/>
  <c r="E83" i="28"/>
  <c r="H83" i="28"/>
  <c r="K83" i="28"/>
  <c r="N83" i="28"/>
  <c r="Q83" i="28"/>
  <c r="E84" i="28"/>
  <c r="H84" i="28"/>
  <c r="K84" i="28"/>
  <c r="N84" i="28"/>
  <c r="Q84" i="28"/>
  <c r="E85" i="28"/>
  <c r="H85" i="28"/>
  <c r="K85" i="28"/>
  <c r="N85" i="28"/>
  <c r="Q85" i="28"/>
  <c r="E86" i="28"/>
  <c r="H86" i="28"/>
  <c r="K86" i="28"/>
  <c r="N86" i="28"/>
  <c r="Q86" i="28"/>
  <c r="E87" i="28"/>
  <c r="H87" i="28"/>
  <c r="K87" i="28"/>
  <c r="N87" i="28"/>
  <c r="Q87" i="28"/>
  <c r="E88" i="28"/>
  <c r="H88" i="28"/>
  <c r="K88" i="28"/>
  <c r="N88" i="28"/>
  <c r="Q88" i="28"/>
  <c r="E89" i="28"/>
  <c r="H89" i="28"/>
  <c r="K89" i="28"/>
  <c r="N89" i="28"/>
  <c r="Q89" i="28"/>
  <c r="E90" i="28"/>
  <c r="H90" i="28"/>
  <c r="K90" i="28"/>
  <c r="N90" i="28"/>
  <c r="Q90" i="28"/>
  <c r="E91" i="28"/>
  <c r="H91" i="28"/>
  <c r="K91" i="28"/>
  <c r="N91" i="28"/>
  <c r="Q91" i="28"/>
  <c r="E92" i="28"/>
  <c r="H92" i="28"/>
  <c r="K92" i="28"/>
  <c r="N92" i="28"/>
  <c r="Q92" i="28"/>
  <c r="C93" i="28"/>
  <c r="D93" i="28"/>
  <c r="F93" i="28"/>
  <c r="G93" i="28"/>
  <c r="I93" i="28"/>
  <c r="J93" i="28"/>
  <c r="L93" i="28"/>
  <c r="M93" i="28"/>
  <c r="P93" i="28"/>
  <c r="E100" i="28"/>
  <c r="H100" i="28"/>
  <c r="I100" i="28"/>
  <c r="E101" i="28"/>
  <c r="H101" i="28"/>
  <c r="I101" i="28"/>
  <c r="J101" i="28"/>
  <c r="E102" i="28"/>
  <c r="H102" i="28"/>
  <c r="I102" i="28"/>
  <c r="J102" i="28"/>
  <c r="E103" i="28"/>
  <c r="H103" i="28"/>
  <c r="I103" i="28"/>
  <c r="J103" i="28"/>
  <c r="E104" i="28"/>
  <c r="H104" i="28"/>
  <c r="I104" i="28"/>
  <c r="J104" i="28"/>
  <c r="E105" i="28"/>
  <c r="H105" i="28"/>
  <c r="I105" i="28"/>
  <c r="J105" i="28"/>
  <c r="E106" i="28"/>
  <c r="H106" i="28"/>
  <c r="I106" i="28"/>
  <c r="J106" i="28"/>
  <c r="E107" i="28"/>
  <c r="H107" i="28"/>
  <c r="I107" i="28"/>
  <c r="J107" i="28"/>
  <c r="E108" i="28"/>
  <c r="H108" i="28"/>
  <c r="I108" i="28"/>
  <c r="J108" i="28"/>
  <c r="E109" i="28"/>
  <c r="H109" i="28"/>
  <c r="I109" i="28"/>
  <c r="J109" i="28"/>
  <c r="E110" i="28"/>
  <c r="H110" i="28"/>
  <c r="I110" i="28"/>
  <c r="J110" i="28"/>
  <c r="E111" i="28"/>
  <c r="H111" i="28"/>
  <c r="I111" i="28"/>
  <c r="J111" i="28"/>
  <c r="E112" i="28"/>
  <c r="H112" i="28"/>
  <c r="I112" i="28"/>
  <c r="J112" i="28"/>
  <c r="E113" i="28"/>
  <c r="H113" i="28"/>
  <c r="I113" i="28"/>
  <c r="J113" i="28"/>
  <c r="E114" i="28"/>
  <c r="H114" i="28"/>
  <c r="I114" i="28"/>
  <c r="J114" i="28"/>
  <c r="E115" i="28"/>
  <c r="H115" i="28"/>
  <c r="I115" i="28"/>
  <c r="J115" i="28"/>
  <c r="E116" i="28"/>
  <c r="H116" i="28"/>
  <c r="I116" i="28"/>
  <c r="J116" i="28"/>
  <c r="E117" i="28"/>
  <c r="H117" i="28"/>
  <c r="I117" i="28"/>
  <c r="J117" i="28"/>
  <c r="E118" i="28"/>
  <c r="H118" i="28"/>
  <c r="I118" i="28"/>
  <c r="J118" i="28"/>
  <c r="E119" i="28"/>
  <c r="H119" i="28"/>
  <c r="I119" i="28"/>
  <c r="J119" i="28"/>
  <c r="E120" i="28"/>
  <c r="H120" i="28"/>
  <c r="I120" i="28"/>
  <c r="J120" i="28"/>
  <c r="E121" i="28"/>
  <c r="H121" i="28"/>
  <c r="I121" i="28"/>
  <c r="J121" i="28"/>
  <c r="E122" i="28"/>
  <c r="H122" i="28"/>
  <c r="I122" i="28"/>
  <c r="J122" i="28"/>
  <c r="E123" i="28"/>
  <c r="H123" i="28"/>
  <c r="I123" i="28"/>
  <c r="J123" i="28"/>
  <c r="E124" i="28"/>
  <c r="H124" i="28"/>
  <c r="I124" i="28"/>
  <c r="J124" i="28"/>
  <c r="E125" i="28"/>
  <c r="H125" i="28"/>
  <c r="I125" i="28"/>
  <c r="J125" i="28"/>
  <c r="E126" i="28"/>
  <c r="H126" i="28"/>
  <c r="I126" i="28"/>
  <c r="J126" i="28"/>
  <c r="E127" i="28"/>
  <c r="H127" i="28"/>
  <c r="I127" i="28"/>
  <c r="J127" i="28"/>
  <c r="E128" i="28"/>
  <c r="H128" i="28"/>
  <c r="I128" i="28"/>
  <c r="J128" i="28"/>
  <c r="E129" i="28"/>
  <c r="H129" i="28"/>
  <c r="I129" i="28"/>
  <c r="J129" i="28"/>
  <c r="E130" i="28"/>
  <c r="H130" i="28"/>
  <c r="I130" i="28"/>
  <c r="J130" i="28"/>
  <c r="E131" i="28"/>
  <c r="H131" i="28"/>
  <c r="I131" i="28"/>
  <c r="J131" i="28"/>
  <c r="E132" i="28"/>
  <c r="H132" i="28"/>
  <c r="I132" i="28"/>
  <c r="J132" i="28"/>
  <c r="E133" i="28"/>
  <c r="H133" i="28"/>
  <c r="I133" i="28"/>
  <c r="J133" i="28"/>
  <c r="E134" i="28"/>
  <c r="H134" i="28"/>
  <c r="I134" i="28"/>
  <c r="J134" i="28"/>
  <c r="E135" i="28"/>
  <c r="H135" i="28"/>
  <c r="I135" i="28"/>
  <c r="J135" i="28"/>
  <c r="C136" i="28"/>
  <c r="D136" i="28"/>
  <c r="F136" i="28"/>
  <c r="G136" i="28"/>
  <c r="E11" i="27"/>
  <c r="H11" i="27"/>
  <c r="K11" i="27"/>
  <c r="N11" i="27"/>
  <c r="E12" i="27"/>
  <c r="H12" i="27"/>
  <c r="K12" i="27"/>
  <c r="N12" i="27"/>
  <c r="C13" i="27"/>
  <c r="D13" i="27"/>
  <c r="E13" i="27" s="1"/>
  <c r="F13" i="27"/>
  <c r="G13" i="27"/>
  <c r="I13" i="27"/>
  <c r="J13" i="27"/>
  <c r="L13" i="27"/>
  <c r="M13" i="27"/>
  <c r="E14" i="27"/>
  <c r="H14" i="27"/>
  <c r="K14" i="27"/>
  <c r="N14" i="27"/>
  <c r="E15" i="27"/>
  <c r="H15" i="27"/>
  <c r="K15" i="27"/>
  <c r="N15" i="27"/>
  <c r="C16" i="27"/>
  <c r="D16" i="27"/>
  <c r="F16" i="27"/>
  <c r="G16" i="27"/>
  <c r="I16" i="27"/>
  <c r="J16" i="27"/>
  <c r="L16" i="27"/>
  <c r="M16" i="27"/>
  <c r="E17" i="27"/>
  <c r="H17" i="27"/>
  <c r="K17" i="27"/>
  <c r="N17" i="27"/>
  <c r="E18" i="27"/>
  <c r="H18" i="27"/>
  <c r="K18" i="27"/>
  <c r="N18" i="27"/>
  <c r="C19" i="27"/>
  <c r="D19" i="27"/>
  <c r="F19" i="27"/>
  <c r="G19" i="27"/>
  <c r="I19" i="27"/>
  <c r="J19" i="27"/>
  <c r="L19" i="27"/>
  <c r="M19" i="27"/>
  <c r="E20" i="27"/>
  <c r="H20" i="27"/>
  <c r="K20" i="27"/>
  <c r="N20" i="27"/>
  <c r="E21" i="27"/>
  <c r="H21" i="27"/>
  <c r="K21" i="27"/>
  <c r="N21" i="27"/>
  <c r="C22" i="27"/>
  <c r="D22" i="27"/>
  <c r="E22" i="27" s="1"/>
  <c r="F22" i="27"/>
  <c r="G22" i="27"/>
  <c r="I22" i="27"/>
  <c r="J22" i="27"/>
  <c r="L22" i="27"/>
  <c r="M22" i="27"/>
  <c r="E29" i="27"/>
  <c r="H29" i="27"/>
  <c r="K29" i="27"/>
  <c r="N29" i="27"/>
  <c r="E30" i="27"/>
  <c r="H30" i="27"/>
  <c r="K30" i="27"/>
  <c r="N30" i="27"/>
  <c r="C31" i="27"/>
  <c r="D31" i="27"/>
  <c r="F31" i="27"/>
  <c r="G31" i="27"/>
  <c r="I31" i="27"/>
  <c r="J31" i="27"/>
  <c r="L31" i="27"/>
  <c r="M31" i="27"/>
  <c r="E32" i="27"/>
  <c r="H32" i="27"/>
  <c r="K32" i="27"/>
  <c r="N32" i="27"/>
  <c r="E33" i="27"/>
  <c r="H33" i="27"/>
  <c r="K33" i="27"/>
  <c r="C34" i="27"/>
  <c r="D34" i="27"/>
  <c r="F34" i="27"/>
  <c r="G34" i="27"/>
  <c r="I34" i="27"/>
  <c r="J34" i="27"/>
  <c r="L34" i="27"/>
  <c r="M34" i="27"/>
  <c r="E35" i="27"/>
  <c r="H35" i="27"/>
  <c r="K35" i="27"/>
  <c r="N35" i="27"/>
  <c r="E36" i="27"/>
  <c r="H36" i="27"/>
  <c r="K36" i="27"/>
  <c r="N36" i="27"/>
  <c r="C37" i="27"/>
  <c r="D37" i="27"/>
  <c r="F37" i="27"/>
  <c r="G37" i="27"/>
  <c r="I37" i="27"/>
  <c r="J37" i="27"/>
  <c r="L37" i="27"/>
  <c r="N37" i="27" s="1"/>
  <c r="E38" i="27"/>
  <c r="H38" i="27"/>
  <c r="K38" i="27"/>
  <c r="N38" i="27"/>
  <c r="E39" i="27"/>
  <c r="H39" i="27"/>
  <c r="K39" i="27"/>
  <c r="N39" i="27"/>
  <c r="C40" i="27"/>
  <c r="D40" i="27"/>
  <c r="F40" i="27"/>
  <c r="G40" i="27"/>
  <c r="I40" i="27"/>
  <c r="J40" i="27"/>
  <c r="L40" i="27"/>
  <c r="M40" i="27"/>
  <c r="E47" i="27"/>
  <c r="H47" i="27"/>
  <c r="K47" i="27"/>
  <c r="N47" i="27"/>
  <c r="E48" i="27"/>
  <c r="H48" i="27"/>
  <c r="K48" i="27"/>
  <c r="N48" i="27"/>
  <c r="C49" i="27"/>
  <c r="D49" i="27"/>
  <c r="F49" i="27"/>
  <c r="G49" i="27"/>
  <c r="I49" i="27"/>
  <c r="J49" i="27"/>
  <c r="L49" i="27"/>
  <c r="M49" i="27"/>
  <c r="E50" i="27"/>
  <c r="H50" i="27"/>
  <c r="K50" i="27"/>
  <c r="N50" i="27"/>
  <c r="H51" i="27"/>
  <c r="K51" i="27"/>
  <c r="N51" i="27"/>
  <c r="C52" i="27"/>
  <c r="D52" i="27"/>
  <c r="F52" i="27"/>
  <c r="G52" i="27"/>
  <c r="I52" i="27"/>
  <c r="J52" i="27"/>
  <c r="L52" i="27"/>
  <c r="M52" i="27"/>
  <c r="E53" i="27"/>
  <c r="H53" i="27"/>
  <c r="K53" i="27"/>
  <c r="N53" i="27"/>
  <c r="E54" i="27"/>
  <c r="H54" i="27"/>
  <c r="K54" i="27"/>
  <c r="N54" i="27"/>
  <c r="C55" i="27"/>
  <c r="E55" i="27" s="1"/>
  <c r="F55" i="27"/>
  <c r="G55" i="27"/>
  <c r="I55" i="27"/>
  <c r="J55" i="27"/>
  <c r="L55" i="27"/>
  <c r="M55" i="27"/>
  <c r="E56" i="27"/>
  <c r="H56" i="27"/>
  <c r="K56" i="27"/>
  <c r="N56" i="27"/>
  <c r="E57" i="27"/>
  <c r="H57" i="27"/>
  <c r="K57" i="27"/>
  <c r="K58" i="27" s="1"/>
  <c r="N57" i="27"/>
  <c r="C58" i="27"/>
  <c r="D58" i="27"/>
  <c r="F58" i="27"/>
  <c r="G58" i="27"/>
  <c r="I58" i="27"/>
  <c r="J58" i="27"/>
  <c r="L58" i="27"/>
  <c r="M58" i="27"/>
  <c r="C64" i="27"/>
  <c r="D64" i="27"/>
  <c r="C65" i="27"/>
  <c r="D65" i="27"/>
  <c r="C67" i="27"/>
  <c r="D67" i="27"/>
  <c r="C68" i="27"/>
  <c r="D68" i="27"/>
  <c r="C70" i="27"/>
  <c r="D70" i="27"/>
  <c r="C71" i="27"/>
  <c r="D71" i="27"/>
  <c r="C73" i="27"/>
  <c r="D73" i="27"/>
  <c r="C74" i="27"/>
  <c r="D74" i="27"/>
  <c r="AJ8" i="26"/>
  <c r="AJ10" i="26"/>
  <c r="AJ12" i="26"/>
  <c r="AJ14" i="26"/>
  <c r="AJ16" i="26"/>
  <c r="AJ18" i="26"/>
  <c r="AJ20" i="26"/>
  <c r="B22" i="26"/>
  <c r="D22" i="26"/>
  <c r="F22" i="26"/>
  <c r="H22" i="26"/>
  <c r="J22" i="26"/>
  <c r="L22" i="26"/>
  <c r="N22" i="26"/>
  <c r="P22" i="26"/>
  <c r="R22" i="26"/>
  <c r="T22" i="26"/>
  <c r="V22" i="26"/>
  <c r="X22" i="26"/>
  <c r="Z22" i="26"/>
  <c r="AB22" i="26"/>
  <c r="AD22" i="26"/>
  <c r="AF22" i="26"/>
  <c r="AH22" i="26"/>
  <c r="G14" i="23"/>
  <c r="G17" i="23"/>
  <c r="G20" i="23"/>
  <c r="G23" i="23"/>
  <c r="G26" i="23"/>
  <c r="G29" i="23"/>
  <c r="G30" i="23"/>
  <c r="G31" i="23"/>
  <c r="G14" i="22"/>
  <c r="G19" i="22"/>
  <c r="G24" i="22"/>
  <c r="G29" i="22"/>
  <c r="A28" i="21"/>
  <c r="G13" i="18"/>
  <c r="G17" i="18"/>
  <c r="G21" i="18"/>
  <c r="G25" i="18"/>
  <c r="L13" i="17"/>
  <c r="M13" i="17"/>
  <c r="N13" i="17"/>
  <c r="L14" i="17"/>
  <c r="M14" i="17"/>
  <c r="N14" i="17"/>
  <c r="L15" i="17"/>
  <c r="M15" i="17"/>
  <c r="N15" i="17"/>
  <c r="L16" i="17"/>
  <c r="M16" i="17"/>
  <c r="N16" i="17"/>
  <c r="L17" i="17"/>
  <c r="M17" i="17"/>
  <c r="N17" i="17"/>
  <c r="L18" i="17"/>
  <c r="M18" i="17"/>
  <c r="N18" i="17"/>
  <c r="L19" i="17"/>
  <c r="M19" i="17"/>
  <c r="N19" i="17"/>
  <c r="L20" i="17"/>
  <c r="M20" i="17"/>
  <c r="N20" i="17"/>
  <c r="L21" i="17"/>
  <c r="M21" i="17"/>
  <c r="N21" i="17"/>
  <c r="L22" i="17"/>
  <c r="M22" i="17"/>
  <c r="N22" i="17"/>
  <c r="L23" i="17"/>
  <c r="M23" i="17"/>
  <c r="N23" i="17"/>
  <c r="L24" i="17"/>
  <c r="M24" i="17"/>
  <c r="N24" i="17"/>
  <c r="L25" i="17"/>
  <c r="M25" i="17"/>
  <c r="N25" i="17"/>
  <c r="L26" i="17"/>
  <c r="M26" i="17"/>
  <c r="N26" i="17"/>
  <c r="L27" i="17"/>
  <c r="M27" i="17"/>
  <c r="N27" i="17"/>
  <c r="L28" i="17"/>
  <c r="M28" i="17"/>
  <c r="N28" i="17"/>
  <c r="L29" i="17"/>
  <c r="M29" i="17"/>
  <c r="N29" i="17"/>
  <c r="L30" i="17"/>
  <c r="M30" i="17"/>
  <c r="N30" i="17"/>
  <c r="L31" i="17"/>
  <c r="M31" i="17"/>
  <c r="N31" i="17"/>
  <c r="L32" i="17"/>
  <c r="M32" i="17"/>
  <c r="N32" i="17"/>
  <c r="C33" i="17"/>
  <c r="D33" i="17"/>
  <c r="E33" i="17"/>
  <c r="F33" i="17"/>
  <c r="G33" i="17"/>
  <c r="H33" i="17"/>
  <c r="I33" i="17"/>
  <c r="J33" i="17"/>
  <c r="K33" i="17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C28" i="16"/>
  <c r="E28" i="16"/>
  <c r="G28" i="16"/>
  <c r="I28" i="16"/>
  <c r="K28" i="16"/>
  <c r="M28" i="16"/>
  <c r="O28" i="16"/>
  <c r="Q28" i="16"/>
  <c r="S28" i="16"/>
  <c r="U28" i="16"/>
  <c r="W28" i="16"/>
  <c r="Y28" i="16"/>
  <c r="AA28" i="16"/>
  <c r="AC28" i="16"/>
  <c r="AG28" i="16"/>
  <c r="AI47" i="16"/>
  <c r="AI48" i="16"/>
  <c r="AI49" i="16"/>
  <c r="AI50" i="16"/>
  <c r="AI51" i="16"/>
  <c r="AI52" i="16"/>
  <c r="AI53" i="16"/>
  <c r="AI54" i="16"/>
  <c r="AI55" i="16"/>
  <c r="AI56" i="16"/>
  <c r="C57" i="16"/>
  <c r="E57" i="16"/>
  <c r="G57" i="16"/>
  <c r="I57" i="16"/>
  <c r="K57" i="16"/>
  <c r="M57" i="16"/>
  <c r="O57" i="16"/>
  <c r="Q57" i="16"/>
  <c r="S57" i="16"/>
  <c r="U57" i="16"/>
  <c r="W57" i="16"/>
  <c r="Y57" i="16"/>
  <c r="AA57" i="16"/>
  <c r="AC57" i="16"/>
  <c r="AE57" i="16"/>
  <c r="AG57" i="16"/>
  <c r="AI58" i="16"/>
  <c r="AI59" i="16"/>
  <c r="AI60" i="16"/>
  <c r="AI61" i="16"/>
  <c r="C62" i="16"/>
  <c r="E62" i="16"/>
  <c r="G62" i="16"/>
  <c r="I62" i="16"/>
  <c r="K62" i="16"/>
  <c r="M62" i="16"/>
  <c r="O62" i="16"/>
  <c r="Q62" i="16"/>
  <c r="S62" i="16"/>
  <c r="U62" i="16"/>
  <c r="W62" i="16"/>
  <c r="Y62" i="16"/>
  <c r="AA62" i="16"/>
  <c r="AC62" i="16"/>
  <c r="AE62" i="16"/>
  <c r="AG62" i="16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C30" i="15"/>
  <c r="D30" i="15"/>
  <c r="E30" i="15"/>
  <c r="F30" i="15"/>
  <c r="G30" i="15"/>
  <c r="H30" i="15"/>
  <c r="I30" i="15"/>
  <c r="U13" i="14"/>
  <c r="V13" i="14"/>
  <c r="U14" i="14"/>
  <c r="V14" i="14"/>
  <c r="U15" i="14"/>
  <c r="V15" i="14"/>
  <c r="U16" i="14"/>
  <c r="V16" i="14"/>
  <c r="U17" i="14"/>
  <c r="V17" i="14"/>
  <c r="U18" i="14"/>
  <c r="V18" i="14"/>
  <c r="U19" i="14"/>
  <c r="V19" i="14"/>
  <c r="U20" i="14"/>
  <c r="V20" i="14"/>
  <c r="U21" i="14"/>
  <c r="V21" i="14"/>
  <c r="U22" i="14"/>
  <c r="V22" i="14"/>
  <c r="U23" i="14"/>
  <c r="V23" i="14"/>
  <c r="U24" i="14"/>
  <c r="V24" i="14"/>
  <c r="U25" i="14"/>
  <c r="V25" i="14"/>
  <c r="U26" i="14"/>
  <c r="V26" i="14"/>
  <c r="U27" i="14"/>
  <c r="V27" i="14"/>
  <c r="U28" i="14"/>
  <c r="V28" i="14"/>
  <c r="U29" i="14"/>
  <c r="V29" i="14"/>
  <c r="U30" i="14"/>
  <c r="V30" i="14"/>
  <c r="U31" i="14"/>
  <c r="V31" i="14"/>
  <c r="U32" i="14"/>
  <c r="V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K31" i="13"/>
  <c r="L31" i="13"/>
  <c r="G10" i="11"/>
  <c r="G11" i="11"/>
  <c r="C12" i="11"/>
  <c r="D12" i="11"/>
  <c r="E12" i="11"/>
  <c r="F12" i="11"/>
  <c r="G14" i="11"/>
  <c r="G15" i="11"/>
  <c r="C16" i="11"/>
  <c r="D16" i="11"/>
  <c r="E16" i="11"/>
  <c r="F16" i="11"/>
  <c r="E9" i="10"/>
  <c r="H9" i="10"/>
  <c r="E10" i="10"/>
  <c r="H10" i="10"/>
  <c r="E11" i="10"/>
  <c r="H11" i="10"/>
  <c r="E12" i="10"/>
  <c r="H12" i="10"/>
  <c r="E13" i="10"/>
  <c r="H13" i="10"/>
  <c r="E14" i="10"/>
  <c r="H14" i="10"/>
  <c r="E15" i="10"/>
  <c r="H15" i="10"/>
  <c r="E16" i="10"/>
  <c r="H16" i="10"/>
  <c r="E17" i="10"/>
  <c r="H17" i="10"/>
  <c r="E18" i="10"/>
  <c r="H18" i="10"/>
  <c r="E19" i="10"/>
  <c r="H19" i="10"/>
  <c r="E20" i="10"/>
  <c r="H20" i="10"/>
  <c r="E21" i="10"/>
  <c r="H21" i="10"/>
  <c r="E22" i="10"/>
  <c r="H22" i="10"/>
  <c r="E23" i="10"/>
  <c r="H23" i="10"/>
  <c r="E24" i="10"/>
  <c r="H24" i="10"/>
  <c r="E25" i="10"/>
  <c r="H25" i="10"/>
  <c r="I25" i="10" s="1"/>
  <c r="E26" i="10"/>
  <c r="H26" i="10"/>
  <c r="E27" i="10"/>
  <c r="H27" i="10"/>
  <c r="E28" i="10"/>
  <c r="H28" i="10"/>
  <c r="I28" i="10" s="1"/>
  <c r="C29" i="10"/>
  <c r="D29" i="10"/>
  <c r="F29" i="10"/>
  <c r="G29" i="10"/>
  <c r="G11" i="9"/>
  <c r="G14" i="9"/>
  <c r="G17" i="9"/>
  <c r="G20" i="9"/>
  <c r="C30" i="7"/>
  <c r="D30" i="7"/>
  <c r="E30" i="7"/>
  <c r="F30" i="7"/>
  <c r="G30" i="7"/>
  <c r="H30" i="7"/>
  <c r="I30" i="7"/>
  <c r="J30" i="7"/>
  <c r="K30" i="7"/>
  <c r="L30" i="7"/>
  <c r="M30" i="7"/>
  <c r="N30" i="7"/>
  <c r="F11" i="6"/>
  <c r="J11" i="6"/>
  <c r="N11" i="6"/>
  <c r="O11" i="6"/>
  <c r="P11" i="6"/>
  <c r="Q11" i="6"/>
  <c r="F12" i="6"/>
  <c r="J12" i="6"/>
  <c r="N12" i="6"/>
  <c r="O12" i="6"/>
  <c r="P12" i="6"/>
  <c r="Q12" i="6"/>
  <c r="F13" i="6"/>
  <c r="J13" i="6"/>
  <c r="N13" i="6"/>
  <c r="O13" i="6"/>
  <c r="P13" i="6"/>
  <c r="Q13" i="6"/>
  <c r="F14" i="6"/>
  <c r="J14" i="6"/>
  <c r="N14" i="6"/>
  <c r="O14" i="6"/>
  <c r="P14" i="6"/>
  <c r="Q14" i="6"/>
  <c r="F15" i="6"/>
  <c r="J15" i="6"/>
  <c r="N15" i="6"/>
  <c r="O15" i="6"/>
  <c r="P15" i="6"/>
  <c r="Q15" i="6"/>
  <c r="F16" i="6"/>
  <c r="J16" i="6"/>
  <c r="N16" i="6"/>
  <c r="O16" i="6"/>
  <c r="P16" i="6"/>
  <c r="Q16" i="6"/>
  <c r="F17" i="6"/>
  <c r="J17" i="6"/>
  <c r="N17" i="6"/>
  <c r="O17" i="6"/>
  <c r="P17" i="6"/>
  <c r="Q17" i="6"/>
  <c r="F18" i="6"/>
  <c r="J18" i="6"/>
  <c r="N18" i="6"/>
  <c r="O18" i="6"/>
  <c r="P18" i="6"/>
  <c r="Q18" i="6"/>
  <c r="F19" i="6"/>
  <c r="J19" i="6"/>
  <c r="N19" i="6"/>
  <c r="O19" i="6"/>
  <c r="P19" i="6"/>
  <c r="Q19" i="6"/>
  <c r="F20" i="6"/>
  <c r="J20" i="6"/>
  <c r="N20" i="6"/>
  <c r="O20" i="6"/>
  <c r="P20" i="6"/>
  <c r="Q20" i="6"/>
  <c r="F21" i="6"/>
  <c r="J21" i="6"/>
  <c r="N21" i="6"/>
  <c r="O21" i="6"/>
  <c r="P21" i="6"/>
  <c r="Q21" i="6"/>
  <c r="F22" i="6"/>
  <c r="J22" i="6"/>
  <c r="N22" i="6"/>
  <c r="O22" i="6"/>
  <c r="P22" i="6"/>
  <c r="Q22" i="6"/>
  <c r="F23" i="6"/>
  <c r="J23" i="6"/>
  <c r="N23" i="6"/>
  <c r="O23" i="6"/>
  <c r="P23" i="6"/>
  <c r="Q23" i="6"/>
  <c r="F24" i="6"/>
  <c r="J24" i="6"/>
  <c r="N24" i="6"/>
  <c r="O24" i="6"/>
  <c r="P24" i="6"/>
  <c r="Q24" i="6"/>
  <c r="F25" i="6"/>
  <c r="J25" i="6"/>
  <c r="N25" i="6"/>
  <c r="O25" i="6"/>
  <c r="P25" i="6"/>
  <c r="Q25" i="6"/>
  <c r="F26" i="6"/>
  <c r="J26" i="6"/>
  <c r="N26" i="6"/>
  <c r="O26" i="6"/>
  <c r="P26" i="6"/>
  <c r="Q26" i="6"/>
  <c r="F27" i="6"/>
  <c r="J27" i="6"/>
  <c r="N27" i="6"/>
  <c r="O27" i="6"/>
  <c r="P27" i="6"/>
  <c r="Q27" i="6"/>
  <c r="F28" i="6"/>
  <c r="J28" i="6"/>
  <c r="N28" i="6"/>
  <c r="O28" i="6"/>
  <c r="P28" i="6"/>
  <c r="Q28" i="6"/>
  <c r="F29" i="6"/>
  <c r="J29" i="6"/>
  <c r="N29" i="6"/>
  <c r="O29" i="6"/>
  <c r="P29" i="6"/>
  <c r="Q29" i="6"/>
  <c r="F30" i="6"/>
  <c r="J30" i="6"/>
  <c r="N30" i="6"/>
  <c r="O30" i="6"/>
  <c r="P30" i="6"/>
  <c r="Q30" i="6"/>
  <c r="F31" i="6"/>
  <c r="J31" i="6"/>
  <c r="N31" i="6"/>
  <c r="O31" i="6"/>
  <c r="P31" i="6"/>
  <c r="Q31" i="6"/>
  <c r="F32" i="6"/>
  <c r="J32" i="6"/>
  <c r="N32" i="6"/>
  <c r="O32" i="6"/>
  <c r="P32" i="6"/>
  <c r="Q32" i="6"/>
  <c r="F33" i="6"/>
  <c r="J33" i="6"/>
  <c r="N33" i="6"/>
  <c r="O33" i="6"/>
  <c r="P33" i="6"/>
  <c r="Q33" i="6"/>
  <c r="F34" i="6"/>
  <c r="J34" i="6"/>
  <c r="N34" i="6"/>
  <c r="O34" i="6"/>
  <c r="P34" i="6"/>
  <c r="Q34" i="6"/>
  <c r="F35" i="6"/>
  <c r="J35" i="6"/>
  <c r="N35" i="6"/>
  <c r="O35" i="6"/>
  <c r="P35" i="6"/>
  <c r="Q35" i="6"/>
  <c r="F36" i="6"/>
  <c r="J36" i="6"/>
  <c r="N36" i="6"/>
  <c r="O36" i="6"/>
  <c r="P36" i="6"/>
  <c r="Q36" i="6"/>
  <c r="F37" i="6"/>
  <c r="J37" i="6"/>
  <c r="N37" i="6"/>
  <c r="O37" i="6"/>
  <c r="P37" i="6"/>
  <c r="Q37" i="6"/>
  <c r="F38" i="6"/>
  <c r="J38" i="6"/>
  <c r="N38" i="6"/>
  <c r="O38" i="6"/>
  <c r="P38" i="6"/>
  <c r="Q38" i="6"/>
  <c r="F39" i="6"/>
  <c r="J39" i="6"/>
  <c r="N39" i="6"/>
  <c r="O39" i="6"/>
  <c r="P39" i="6"/>
  <c r="Q39" i="6"/>
  <c r="F40" i="6"/>
  <c r="J40" i="6"/>
  <c r="N40" i="6"/>
  <c r="O40" i="6"/>
  <c r="P40" i="6"/>
  <c r="Q40" i="6"/>
  <c r="F41" i="6"/>
  <c r="J41" i="6"/>
  <c r="N41" i="6"/>
  <c r="O41" i="6"/>
  <c r="P41" i="6"/>
  <c r="Q41" i="6"/>
  <c r="F42" i="6"/>
  <c r="J42" i="6"/>
  <c r="N42" i="6"/>
  <c r="O42" i="6"/>
  <c r="P42" i="6"/>
  <c r="Q42" i="6"/>
  <c r="F43" i="6"/>
  <c r="J43" i="6"/>
  <c r="N43" i="6"/>
  <c r="O43" i="6"/>
  <c r="P43" i="6"/>
  <c r="Q43" i="6"/>
  <c r="F44" i="6"/>
  <c r="J44" i="6"/>
  <c r="N44" i="6"/>
  <c r="O44" i="6"/>
  <c r="P44" i="6"/>
  <c r="Q44" i="6"/>
  <c r="F45" i="6"/>
  <c r="J45" i="6"/>
  <c r="N45" i="6"/>
  <c r="O45" i="6"/>
  <c r="P45" i="6"/>
  <c r="Q45" i="6"/>
  <c r="F46" i="6"/>
  <c r="J46" i="6"/>
  <c r="N46" i="6"/>
  <c r="O46" i="6"/>
  <c r="P46" i="6"/>
  <c r="Q46" i="6"/>
  <c r="C47" i="6"/>
  <c r="D47" i="6"/>
  <c r="E47" i="6"/>
  <c r="G47" i="6"/>
  <c r="H47" i="6"/>
  <c r="I47" i="6"/>
  <c r="K47" i="6"/>
  <c r="L47" i="6"/>
  <c r="M47" i="6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C32" i="4"/>
  <c r="D32" i="4"/>
  <c r="E32" i="4"/>
  <c r="F32" i="4"/>
  <c r="G32" i="4"/>
  <c r="H32" i="4"/>
  <c r="S14" i="3"/>
  <c r="U14" i="3"/>
  <c r="G10" i="2"/>
  <c r="G11" i="2"/>
  <c r="G12" i="2"/>
  <c r="G14" i="2"/>
  <c r="B11" i="1"/>
  <c r="D11" i="1"/>
  <c r="B12" i="1"/>
  <c r="D12" i="1"/>
  <c r="B13" i="1"/>
  <c r="D13" i="1"/>
  <c r="B14" i="1"/>
  <c r="D14" i="1"/>
  <c r="B16" i="1"/>
  <c r="N47" i="6" l="1"/>
  <c r="T21" i="38"/>
  <c r="K40" i="27"/>
  <c r="K34" i="27"/>
  <c r="H31" i="27"/>
  <c r="K63" i="35"/>
  <c r="K47" i="35"/>
  <c r="K34" i="35"/>
  <c r="O66" i="36"/>
  <c r="R12" i="6"/>
  <c r="H11" i="35"/>
  <c r="K49" i="27"/>
  <c r="E16" i="27"/>
  <c r="K13" i="27"/>
  <c r="E44" i="35"/>
  <c r="K37" i="35"/>
  <c r="O14" i="36"/>
  <c r="H14" i="34"/>
  <c r="K47" i="34"/>
  <c r="H20" i="34"/>
  <c r="E47" i="34"/>
  <c r="H37" i="34"/>
  <c r="H17" i="34"/>
  <c r="H82" i="34"/>
  <c r="E20" i="34"/>
  <c r="E14" i="34"/>
  <c r="Q15" i="38"/>
  <c r="N18" i="38"/>
  <c r="AC21" i="38"/>
  <c r="Z12" i="38"/>
  <c r="W15" i="38"/>
  <c r="W18" i="38"/>
  <c r="N15" i="38"/>
  <c r="R131" i="37"/>
  <c r="AD102" i="37"/>
  <c r="Z131" i="37"/>
  <c r="O79" i="36"/>
  <c r="O50" i="36"/>
  <c r="F96" i="36"/>
  <c r="L14" i="36"/>
  <c r="L11" i="36"/>
  <c r="O82" i="36"/>
  <c r="O47" i="36"/>
  <c r="L44" i="36"/>
  <c r="O31" i="36"/>
  <c r="O17" i="36"/>
  <c r="O85" i="36"/>
  <c r="O34" i="36"/>
  <c r="L76" i="36"/>
  <c r="L50" i="36"/>
  <c r="O44" i="36"/>
  <c r="O53" i="36"/>
  <c r="D98" i="36"/>
  <c r="O69" i="36"/>
  <c r="O28" i="36"/>
  <c r="O11" i="36"/>
  <c r="F97" i="36"/>
  <c r="O63" i="36"/>
  <c r="K69" i="35"/>
  <c r="K53" i="35"/>
  <c r="K44" i="35"/>
  <c r="N50" i="35"/>
  <c r="E31" i="35"/>
  <c r="E69" i="35"/>
  <c r="H44" i="35"/>
  <c r="E53" i="35"/>
  <c r="K50" i="35"/>
  <c r="E50" i="35"/>
  <c r="H69" i="35"/>
  <c r="N44" i="35"/>
  <c r="N47" i="35"/>
  <c r="H28" i="35"/>
  <c r="K20" i="35"/>
  <c r="K11" i="35"/>
  <c r="N69" i="34"/>
  <c r="N63" i="34"/>
  <c r="E34" i="34"/>
  <c r="H44" i="34"/>
  <c r="H76" i="34"/>
  <c r="E69" i="34"/>
  <c r="H63" i="34"/>
  <c r="H28" i="34"/>
  <c r="E85" i="34"/>
  <c r="H79" i="34"/>
  <c r="H66" i="34"/>
  <c r="K44" i="34"/>
  <c r="E37" i="34"/>
  <c r="H31" i="34"/>
  <c r="E28" i="34"/>
  <c r="E136" i="28"/>
  <c r="H93" i="28"/>
  <c r="H50" i="28"/>
  <c r="K55" i="27"/>
  <c r="E40" i="27"/>
  <c r="K31" i="27"/>
  <c r="K52" i="27"/>
  <c r="H58" i="27"/>
  <c r="K37" i="27"/>
  <c r="I26" i="10"/>
  <c r="I19" i="10"/>
  <c r="J47" i="6"/>
  <c r="K50" i="28"/>
  <c r="K119" i="28"/>
  <c r="K135" i="28"/>
  <c r="K103" i="28"/>
  <c r="K121" i="28"/>
  <c r="K127" i="28"/>
  <c r="K111" i="28"/>
  <c r="K105" i="28"/>
  <c r="K131" i="28"/>
  <c r="K123" i="28"/>
  <c r="K115" i="28"/>
  <c r="K107" i="28"/>
  <c r="K114" i="28"/>
  <c r="K106" i="28"/>
  <c r="N50" i="28"/>
  <c r="K130" i="28"/>
  <c r="K122" i="28"/>
  <c r="K129" i="28"/>
  <c r="K113" i="28"/>
  <c r="E68" i="27"/>
  <c r="D72" i="27"/>
  <c r="N22" i="27"/>
  <c r="N16" i="27"/>
  <c r="K19" i="27"/>
  <c r="D69" i="27"/>
  <c r="H19" i="27"/>
  <c r="E19" i="27"/>
  <c r="N49" i="27"/>
  <c r="E31" i="27"/>
  <c r="H13" i="27"/>
  <c r="AJ22" i="26"/>
  <c r="R43" i="6"/>
  <c r="R33" i="6"/>
  <c r="R29" i="6"/>
  <c r="R25" i="6"/>
  <c r="R21" i="6"/>
  <c r="AF16" i="38"/>
  <c r="AE18" i="38"/>
  <c r="AF17" i="38"/>
  <c r="AC12" i="38"/>
  <c r="Q21" i="38"/>
  <c r="Q12" i="38"/>
  <c r="K15" i="38"/>
  <c r="AD12" i="38"/>
  <c r="AF10" i="38"/>
  <c r="AD18" i="38"/>
  <c r="AF19" i="38"/>
  <c r="AF11" i="38"/>
  <c r="J131" i="37"/>
  <c r="AD106" i="37"/>
  <c r="AD104" i="37"/>
  <c r="AD98" i="37"/>
  <c r="AD100" i="37"/>
  <c r="AA131" i="37"/>
  <c r="L85" i="36"/>
  <c r="L69" i="36"/>
  <c r="L63" i="36"/>
  <c r="L60" i="36"/>
  <c r="L47" i="36"/>
  <c r="L37" i="36"/>
  <c r="L31" i="36"/>
  <c r="L28" i="36"/>
  <c r="L20" i="36"/>
  <c r="E95" i="36"/>
  <c r="F100" i="36"/>
  <c r="N28" i="35"/>
  <c r="N59" i="35"/>
  <c r="N14" i="35"/>
  <c r="N53" i="35"/>
  <c r="H50" i="35"/>
  <c r="E63" i="35"/>
  <c r="M69" i="35"/>
  <c r="E47" i="35"/>
  <c r="E28" i="35"/>
  <c r="E20" i="35"/>
  <c r="E17" i="35"/>
  <c r="N67" i="35"/>
  <c r="C101" i="34"/>
  <c r="K69" i="34"/>
  <c r="K63" i="34"/>
  <c r="K53" i="34"/>
  <c r="K34" i="34"/>
  <c r="H85" i="34"/>
  <c r="H69" i="34"/>
  <c r="H53" i="34"/>
  <c r="E99" i="34"/>
  <c r="E63" i="34"/>
  <c r="E91" i="34"/>
  <c r="E31" i="34"/>
  <c r="E94" i="34"/>
  <c r="D98" i="34"/>
  <c r="C92" i="34"/>
  <c r="E90" i="34"/>
  <c r="E11" i="34"/>
  <c r="D75" i="27"/>
  <c r="K132" i="28"/>
  <c r="K128" i="28"/>
  <c r="K124" i="28"/>
  <c r="K120" i="28"/>
  <c r="K116" i="28"/>
  <c r="K112" i="28"/>
  <c r="K108" i="28"/>
  <c r="K104" i="28"/>
  <c r="K100" i="28"/>
  <c r="AK23" i="31"/>
  <c r="E100" i="34"/>
  <c r="K82" i="34"/>
  <c r="C95" i="34"/>
  <c r="N37" i="35"/>
  <c r="N17" i="35"/>
  <c r="M66" i="35"/>
  <c r="R17" i="6"/>
  <c r="R13" i="6"/>
  <c r="G12" i="11"/>
  <c r="I32" i="4"/>
  <c r="R44" i="6"/>
  <c r="R28" i="6"/>
  <c r="R18" i="6"/>
  <c r="R14" i="6"/>
  <c r="I27" i="10"/>
  <c r="AI62" i="16"/>
  <c r="AI57" i="16"/>
  <c r="AI28" i="16"/>
  <c r="D66" i="27"/>
  <c r="N58" i="27"/>
  <c r="E74" i="27"/>
  <c r="N55" i="27"/>
  <c r="E71" i="27"/>
  <c r="E70" i="27"/>
  <c r="N52" i="27"/>
  <c r="E67" i="27"/>
  <c r="E49" i="27"/>
  <c r="H40" i="27"/>
  <c r="H37" i="27"/>
  <c r="E37" i="27"/>
  <c r="N34" i="27"/>
  <c r="H34" i="27"/>
  <c r="E34" i="27"/>
  <c r="K22" i="27"/>
  <c r="H22" i="27"/>
  <c r="N19" i="27"/>
  <c r="K16" i="27"/>
  <c r="H16" i="27"/>
  <c r="N13" i="27"/>
  <c r="H136" i="28"/>
  <c r="K134" i="28"/>
  <c r="K133" i="28"/>
  <c r="K126" i="28"/>
  <c r="K125" i="28"/>
  <c r="K118" i="28"/>
  <c r="K117" i="28"/>
  <c r="K110" i="28"/>
  <c r="K109" i="28"/>
  <c r="K102" i="28"/>
  <c r="K101" i="28"/>
  <c r="E93" i="28"/>
  <c r="Q50" i="28"/>
  <c r="E50" i="28"/>
  <c r="AE16" i="32"/>
  <c r="D101" i="34"/>
  <c r="K85" i="34"/>
  <c r="C98" i="34"/>
  <c r="E82" i="34"/>
  <c r="E97" i="34"/>
  <c r="E96" i="34"/>
  <c r="D95" i="34"/>
  <c r="E93" i="34"/>
  <c r="K76" i="34"/>
  <c r="N65" i="35"/>
  <c r="N68" i="35"/>
  <c r="E92" i="36"/>
  <c r="E101" i="36"/>
  <c r="E98" i="36"/>
  <c r="AD130" i="37"/>
  <c r="AD128" i="37"/>
  <c r="N131" i="37"/>
  <c r="AD126" i="37"/>
  <c r="AD124" i="37"/>
  <c r="AB131" i="37"/>
  <c r="AD122" i="37"/>
  <c r="AD120" i="37"/>
  <c r="AD118" i="37"/>
  <c r="AD116" i="37"/>
  <c r="AD114" i="37"/>
  <c r="AD112" i="37"/>
  <c r="AD110" i="37"/>
  <c r="AD108" i="37"/>
  <c r="AD105" i="37"/>
  <c r="AD101" i="37"/>
  <c r="AD97" i="37"/>
  <c r="AD95" i="37"/>
  <c r="K79" i="34"/>
  <c r="E76" i="34"/>
  <c r="K66" i="34"/>
  <c r="E66" i="34"/>
  <c r="K60" i="34"/>
  <c r="E60" i="34"/>
  <c r="K50" i="34"/>
  <c r="E50" i="34"/>
  <c r="K37" i="34"/>
  <c r="K31" i="34"/>
  <c r="K28" i="34"/>
  <c r="K20" i="34"/>
  <c r="K17" i="34"/>
  <c r="K14" i="34"/>
  <c r="K11" i="34"/>
  <c r="K66" i="35"/>
  <c r="E66" i="35"/>
  <c r="N62" i="35"/>
  <c r="E60" i="35"/>
  <c r="E37" i="35"/>
  <c r="H34" i="35"/>
  <c r="E34" i="35"/>
  <c r="N31" i="35"/>
  <c r="I85" i="36"/>
  <c r="F85" i="36"/>
  <c r="I82" i="36"/>
  <c r="F82" i="36"/>
  <c r="I79" i="36"/>
  <c r="F79" i="36"/>
  <c r="F93" i="36"/>
  <c r="I76" i="36"/>
  <c r="F76" i="36"/>
  <c r="I69" i="36"/>
  <c r="F69" i="36"/>
  <c r="I66" i="36"/>
  <c r="F66" i="36"/>
  <c r="I63" i="36"/>
  <c r="F63" i="36"/>
  <c r="I60" i="36"/>
  <c r="F60" i="36"/>
  <c r="I53" i="36"/>
  <c r="F53" i="36"/>
  <c r="I50" i="36"/>
  <c r="F50" i="36"/>
  <c r="I47" i="36"/>
  <c r="F47" i="36"/>
  <c r="F94" i="36"/>
  <c r="I44" i="36"/>
  <c r="F44" i="36"/>
  <c r="F90" i="36"/>
  <c r="I37" i="36"/>
  <c r="F37" i="36"/>
  <c r="F99" i="36"/>
  <c r="I34" i="36"/>
  <c r="F34" i="36"/>
  <c r="I31" i="36"/>
  <c r="F31" i="36"/>
  <c r="I28" i="36"/>
  <c r="F28" i="36"/>
  <c r="F91" i="36"/>
  <c r="I20" i="36"/>
  <c r="F20" i="36"/>
  <c r="I17" i="36"/>
  <c r="F17" i="36"/>
  <c r="I14" i="36"/>
  <c r="F14" i="36"/>
  <c r="I11" i="36"/>
  <c r="F11" i="36"/>
  <c r="AD129" i="37"/>
  <c r="V131" i="37"/>
  <c r="AD127" i="37"/>
  <c r="F131" i="37"/>
  <c r="AC131" i="37"/>
  <c r="AD125" i="37"/>
  <c r="AD123" i="37"/>
  <c r="AD121" i="37"/>
  <c r="AD119" i="37"/>
  <c r="AD117" i="37"/>
  <c r="AD115" i="37"/>
  <c r="AD113" i="37"/>
  <c r="AD111" i="37"/>
  <c r="AD109" i="37"/>
  <c r="AD107" i="37"/>
  <c r="AD103" i="37"/>
  <c r="AD99" i="37"/>
  <c r="Z21" i="38"/>
  <c r="W21" i="38"/>
  <c r="N21" i="38"/>
  <c r="K21" i="38"/>
  <c r="AF20" i="38"/>
  <c r="AC18" i="38"/>
  <c r="T18" i="38"/>
  <c r="Q18" i="38"/>
  <c r="E18" i="38"/>
  <c r="AF13" i="38"/>
  <c r="AE12" i="38"/>
  <c r="K109" i="41"/>
  <c r="K88" i="41"/>
  <c r="P47" i="6"/>
  <c r="R35" i="6"/>
  <c r="K79" i="41"/>
  <c r="K12" i="41"/>
  <c r="K93" i="28"/>
  <c r="N40" i="27"/>
  <c r="E73" i="27"/>
  <c r="C75" i="27"/>
  <c r="C72" i="27"/>
  <c r="N31" i="27"/>
  <c r="L33" i="17"/>
  <c r="M33" i="17"/>
  <c r="N33" i="17"/>
  <c r="K76" i="41"/>
  <c r="K55" i="41"/>
  <c r="K82" i="41"/>
  <c r="K16" i="41"/>
  <c r="K121" i="41"/>
  <c r="K11" i="41"/>
  <c r="K63" i="41"/>
  <c r="K65" i="41"/>
  <c r="K15" i="41"/>
  <c r="K107" i="41"/>
  <c r="K64" i="41"/>
  <c r="J32" i="4"/>
  <c r="J136" i="28"/>
  <c r="Q93" i="28"/>
  <c r="H55" i="27"/>
  <c r="H52" i="27"/>
  <c r="E65" i="27"/>
  <c r="H49" i="27"/>
  <c r="E64" i="27"/>
  <c r="V33" i="14"/>
  <c r="J30" i="15"/>
  <c r="U33" i="14"/>
  <c r="K38" i="41"/>
  <c r="K28" i="41"/>
  <c r="K48" i="42"/>
  <c r="K73" i="41"/>
  <c r="K108" i="41"/>
  <c r="K66" i="41"/>
  <c r="K67" i="41"/>
  <c r="K62" i="41"/>
  <c r="K80" i="41"/>
  <c r="K60" i="41"/>
  <c r="K22" i="42"/>
  <c r="K86" i="41"/>
  <c r="K68" i="41"/>
  <c r="K27" i="41"/>
  <c r="K113" i="41"/>
  <c r="K61" i="41"/>
  <c r="E58" i="27"/>
  <c r="E52" i="27"/>
  <c r="C69" i="27"/>
  <c r="C66" i="27"/>
  <c r="I136" i="28"/>
  <c r="N93" i="28"/>
  <c r="K105" i="42"/>
  <c r="K98" i="42"/>
  <c r="K81" i="42"/>
  <c r="K77" i="42"/>
  <c r="K76" i="42"/>
  <c r="K75" i="42"/>
  <c r="K74" i="42"/>
  <c r="K73" i="42"/>
  <c r="K72" i="42"/>
  <c r="K69" i="42"/>
  <c r="K68" i="42"/>
  <c r="K67" i="42"/>
  <c r="K66" i="42"/>
  <c r="K58" i="42"/>
  <c r="K57" i="42"/>
  <c r="K56" i="42"/>
  <c r="K55" i="42"/>
  <c r="K54" i="42"/>
  <c r="K52" i="42"/>
  <c r="K51" i="42"/>
  <c r="K50" i="42"/>
  <c r="K44" i="42"/>
  <c r="K37" i="42"/>
  <c r="K78" i="42"/>
  <c r="K106" i="42"/>
  <c r="K31" i="42"/>
  <c r="K26" i="42"/>
  <c r="K25" i="42"/>
  <c r="K24" i="42"/>
  <c r="K23" i="42"/>
  <c r="K111" i="42"/>
  <c r="K15" i="42"/>
  <c r="K14" i="42"/>
  <c r="K13" i="42"/>
  <c r="K12" i="42"/>
  <c r="K11" i="42"/>
  <c r="E119" i="42"/>
  <c r="K117" i="42"/>
  <c r="K116" i="42"/>
  <c r="K114" i="42"/>
  <c r="K113" i="42"/>
  <c r="K92" i="42"/>
  <c r="K91" i="42"/>
  <c r="K90" i="42"/>
  <c r="K89" i="42"/>
  <c r="K88" i="42"/>
  <c r="K86" i="42"/>
  <c r="K85" i="42"/>
  <c r="K84" i="42"/>
  <c r="K83" i="42"/>
  <c r="K82" i="42"/>
  <c r="K36" i="42"/>
  <c r="K35" i="42"/>
  <c r="K34" i="42"/>
  <c r="K33" i="42"/>
  <c r="K104" i="42"/>
  <c r="K101" i="42"/>
  <c r="K27" i="42"/>
  <c r="I119" i="42"/>
  <c r="K103" i="42"/>
  <c r="K102" i="42"/>
  <c r="K99" i="42"/>
  <c r="K62" i="42"/>
  <c r="K42" i="42"/>
  <c r="K41" i="42"/>
  <c r="K40" i="42"/>
  <c r="K39" i="42"/>
  <c r="K18" i="42"/>
  <c r="J119" i="42"/>
  <c r="J115" i="42"/>
  <c r="E115" i="42"/>
  <c r="K96" i="42"/>
  <c r="K95" i="42"/>
  <c r="K80" i="42"/>
  <c r="K79" i="42"/>
  <c r="K61" i="42"/>
  <c r="K60" i="42"/>
  <c r="K59" i="42"/>
  <c r="K43" i="42"/>
  <c r="G121" i="42"/>
  <c r="K17" i="42"/>
  <c r="K10" i="42"/>
  <c r="K16" i="42"/>
  <c r="K112" i="42"/>
  <c r="K100" i="42"/>
  <c r="H93" i="42"/>
  <c r="D121" i="42"/>
  <c r="K20" i="42"/>
  <c r="F121" i="42"/>
  <c r="K65" i="42"/>
  <c r="K64" i="42"/>
  <c r="K63" i="42"/>
  <c r="K46" i="42"/>
  <c r="C121" i="42"/>
  <c r="K29" i="42"/>
  <c r="K28" i="42"/>
  <c r="K21" i="42"/>
  <c r="K19" i="42"/>
  <c r="C126" i="41"/>
  <c r="K105" i="41"/>
  <c r="K104" i="41"/>
  <c r="E124" i="41"/>
  <c r="K97" i="41"/>
  <c r="K92" i="41"/>
  <c r="K91" i="41"/>
  <c r="K90" i="41"/>
  <c r="K89" i="41"/>
  <c r="H124" i="41"/>
  <c r="K26" i="41"/>
  <c r="K106" i="41"/>
  <c r="K96" i="41"/>
  <c r="K72" i="41"/>
  <c r="K50" i="41"/>
  <c r="K46" i="41"/>
  <c r="K123" i="41"/>
  <c r="H120" i="41"/>
  <c r="K101" i="41"/>
  <c r="K100" i="41"/>
  <c r="K13" i="41"/>
  <c r="K118" i="41"/>
  <c r="K117" i="41"/>
  <c r="K83" i="41"/>
  <c r="K71" i="41"/>
  <c r="K70" i="41"/>
  <c r="K69" i="41"/>
  <c r="K43" i="41"/>
  <c r="K42" i="41"/>
  <c r="K39" i="41"/>
  <c r="K10" i="41"/>
  <c r="I98" i="41"/>
  <c r="K35" i="41"/>
  <c r="K31" i="41"/>
  <c r="K22" i="41"/>
  <c r="K21" i="41"/>
  <c r="K20" i="41"/>
  <c r="K19" i="41"/>
  <c r="K18" i="41"/>
  <c r="K17" i="41"/>
  <c r="K14" i="41"/>
  <c r="K119" i="41"/>
  <c r="K94" i="41"/>
  <c r="K93" i="41"/>
  <c r="K85" i="41"/>
  <c r="K84" i="41"/>
  <c r="K77" i="41"/>
  <c r="K49" i="41"/>
  <c r="K48" i="41"/>
  <c r="K41" i="41"/>
  <c r="K40" i="41"/>
  <c r="G126" i="41"/>
  <c r="K23" i="41"/>
  <c r="I120" i="41"/>
  <c r="K116" i="41"/>
  <c r="K114" i="41"/>
  <c r="K115" i="41"/>
  <c r="K81" i="41"/>
  <c r="K75" i="41"/>
  <c r="K54" i="41"/>
  <c r="K52" i="41"/>
  <c r="K45" i="41"/>
  <c r="K44" i="41"/>
  <c r="K37" i="41"/>
  <c r="K36" i="41"/>
  <c r="D126" i="41"/>
  <c r="K33" i="41"/>
  <c r="K8" i="41"/>
  <c r="F126" i="41"/>
  <c r="K111" i="41"/>
  <c r="K110" i="41"/>
  <c r="K103" i="41"/>
  <c r="K102" i="41"/>
  <c r="K25" i="41"/>
  <c r="K94" i="42"/>
  <c r="J107" i="42"/>
  <c r="K71" i="42"/>
  <c r="H49" i="42"/>
  <c r="J49" i="42"/>
  <c r="E49" i="42"/>
  <c r="J32" i="42"/>
  <c r="K8" i="42"/>
  <c r="E98" i="41"/>
  <c r="H74" i="41"/>
  <c r="G32" i="23"/>
  <c r="I23" i="10"/>
  <c r="I14" i="10"/>
  <c r="I15" i="10"/>
  <c r="I18" i="10"/>
  <c r="I16" i="10"/>
  <c r="I12" i="10"/>
  <c r="I11" i="10"/>
  <c r="I24" i="10"/>
  <c r="I20" i="10"/>
  <c r="E29" i="10"/>
  <c r="I13" i="10"/>
  <c r="I22" i="10"/>
  <c r="I17" i="10"/>
  <c r="I10" i="10"/>
  <c r="G16" i="11"/>
  <c r="Q47" i="6"/>
  <c r="R45" i="6"/>
  <c r="R41" i="6"/>
  <c r="R39" i="6"/>
  <c r="R37" i="6"/>
  <c r="F47" i="6"/>
  <c r="R42" i="6"/>
  <c r="R40" i="6"/>
  <c r="R38" i="6"/>
  <c r="R36" i="6"/>
  <c r="R34" i="6"/>
  <c r="R32" i="6"/>
  <c r="R30" i="6"/>
  <c r="R26" i="6"/>
  <c r="R24" i="6"/>
  <c r="R23" i="6"/>
  <c r="R20" i="6"/>
  <c r="R16" i="6"/>
  <c r="R27" i="6"/>
  <c r="R22" i="6"/>
  <c r="R11" i="6"/>
  <c r="O47" i="6"/>
  <c r="R19" i="6"/>
  <c r="R46" i="6"/>
  <c r="R31" i="6"/>
  <c r="R15" i="6"/>
  <c r="I21" i="10"/>
  <c r="I9" i="10"/>
  <c r="AL23" i="31"/>
  <c r="H29" i="10"/>
  <c r="D92" i="34"/>
  <c r="M60" i="35"/>
  <c r="E79" i="34"/>
  <c r="E14" i="35"/>
  <c r="L63" i="35"/>
  <c r="N61" i="35"/>
  <c r="L69" i="35"/>
  <c r="L66" i="35"/>
  <c r="H60" i="35"/>
  <c r="M63" i="35"/>
  <c r="H66" i="35"/>
  <c r="H63" i="35"/>
  <c r="H53" i="35"/>
  <c r="H47" i="35"/>
  <c r="H37" i="35"/>
  <c r="H31" i="35"/>
  <c r="H20" i="35"/>
  <c r="N64" i="35"/>
  <c r="H14" i="35"/>
  <c r="E11" i="35"/>
  <c r="L60" i="35"/>
  <c r="N58" i="35"/>
  <c r="D101" i="36"/>
  <c r="AD96" i="37"/>
  <c r="Z15" i="38"/>
  <c r="AF14" i="38"/>
  <c r="T12" i="38"/>
  <c r="I74" i="41"/>
  <c r="J74" i="41"/>
  <c r="E74" i="41"/>
  <c r="K109" i="42"/>
  <c r="H115" i="42"/>
  <c r="E107" i="42"/>
  <c r="I93" i="42"/>
  <c r="J70" i="42"/>
  <c r="E70" i="42"/>
  <c r="I49" i="42"/>
  <c r="R89" i="37"/>
  <c r="AD89" i="37"/>
  <c r="N89" i="37"/>
  <c r="Z89" i="37"/>
  <c r="J89" i="37"/>
  <c r="V89" i="37"/>
  <c r="F89" i="37"/>
  <c r="AE21" i="38"/>
  <c r="H18" i="38"/>
  <c r="K122" i="41"/>
  <c r="J124" i="41"/>
  <c r="J120" i="41"/>
  <c r="I112" i="41"/>
  <c r="J98" i="41"/>
  <c r="H53" i="41"/>
  <c r="E53" i="41"/>
  <c r="K9" i="41"/>
  <c r="H34" i="41"/>
  <c r="I34" i="41"/>
  <c r="I107" i="42"/>
  <c r="I70" i="42"/>
  <c r="I32" i="42"/>
  <c r="D95" i="36"/>
  <c r="R47" i="37"/>
  <c r="AD47" i="37"/>
  <c r="N47" i="37"/>
  <c r="Z47" i="37"/>
  <c r="J47" i="37"/>
  <c r="V47" i="37"/>
  <c r="F47" i="37"/>
  <c r="AE15" i="38"/>
  <c r="H12" i="38"/>
  <c r="K99" i="41"/>
  <c r="H112" i="41"/>
  <c r="K78" i="41"/>
  <c r="H98" i="41"/>
  <c r="J34" i="41"/>
  <c r="E34" i="41"/>
  <c r="K118" i="42"/>
  <c r="H119" i="42"/>
  <c r="H107" i="42"/>
  <c r="K97" i="42"/>
  <c r="E93" i="42"/>
  <c r="K53" i="42"/>
  <c r="H70" i="42"/>
  <c r="H32" i="42"/>
  <c r="K9" i="42"/>
  <c r="D92" i="36"/>
  <c r="E120" i="41"/>
  <c r="J112" i="41"/>
  <c r="E112" i="41"/>
  <c r="I53" i="41"/>
  <c r="J53" i="41"/>
  <c r="K108" i="42"/>
  <c r="I115" i="42"/>
  <c r="J93" i="42"/>
  <c r="E32" i="42"/>
  <c r="AD21" i="38"/>
  <c r="AD15" i="38"/>
  <c r="I124" i="41"/>
  <c r="AF12" i="38" l="1"/>
  <c r="F98" i="36"/>
  <c r="K136" i="28"/>
  <c r="E72" i="27"/>
  <c r="E75" i="27"/>
  <c r="E69" i="27"/>
  <c r="AF18" i="38"/>
  <c r="AF15" i="38"/>
  <c r="AD131" i="37"/>
  <c r="F101" i="36"/>
  <c r="F95" i="36"/>
  <c r="F92" i="36"/>
  <c r="N69" i="35"/>
  <c r="N66" i="35"/>
  <c r="E101" i="34"/>
  <c r="E98" i="34"/>
  <c r="E95" i="34"/>
  <c r="E92" i="34"/>
  <c r="AF21" i="38"/>
  <c r="N60" i="35"/>
  <c r="E66" i="27"/>
  <c r="K49" i="42"/>
  <c r="K119" i="42"/>
  <c r="K107" i="42"/>
  <c r="E121" i="42"/>
  <c r="I121" i="42"/>
  <c r="K70" i="42"/>
  <c r="J121" i="42"/>
  <c r="K115" i="42"/>
  <c r="H121" i="42"/>
  <c r="K120" i="41"/>
  <c r="K34" i="41"/>
  <c r="K74" i="41"/>
  <c r="K124" i="41"/>
  <c r="K53" i="41"/>
  <c r="E126" i="41"/>
  <c r="I126" i="41"/>
  <c r="J126" i="41"/>
  <c r="K112" i="41"/>
  <c r="H126" i="41"/>
  <c r="K98" i="41"/>
  <c r="K93" i="42"/>
  <c r="K32" i="42"/>
  <c r="I29" i="10"/>
  <c r="R47" i="6"/>
  <c r="N63" i="35"/>
  <c r="K121" i="42" l="1"/>
  <c r="K126" i="41"/>
</calcChain>
</file>

<file path=xl/comments1.xml><?xml version="1.0" encoding="utf-8"?>
<comments xmlns="http://schemas.openxmlformats.org/spreadsheetml/2006/main">
  <authors>
    <author>ismail-aa</author>
  </authors>
  <commentList>
    <comment ref="J23" authorId="0" shapeId="0">
      <text>
        <r>
          <rPr>
            <b/>
            <sz val="9"/>
            <color indexed="81"/>
            <rFont val="Tahoma"/>
            <family val="2"/>
          </rPr>
          <t>ismail-aa:الوارد من المنطقة انه لا يوجد مراكز تاهيل</t>
        </r>
      </text>
    </comment>
  </commentList>
</comments>
</file>

<file path=xl/comments2.xml><?xml version="1.0" encoding="utf-8"?>
<comments xmlns="http://schemas.openxmlformats.org/spreadsheetml/2006/main">
  <authors>
    <author>ismail-aa</author>
  </authors>
  <commentList>
    <comment ref="Q25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يوجد مركز نقاهة بمستشفى الملك خالد العام</t>
        </r>
      </text>
    </comment>
  </commentList>
</comments>
</file>

<file path=xl/comments3.xml><?xml version="1.0" encoding="utf-8"?>
<comments xmlns="http://schemas.openxmlformats.org/spreadsheetml/2006/main">
  <authors>
    <author>ismail-aa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منخفض عن العام الماضي</t>
        </r>
      </text>
    </comment>
  </commentList>
</comments>
</file>

<file path=xl/sharedStrings.xml><?xml version="1.0" encoding="utf-8"?>
<sst xmlns="http://schemas.openxmlformats.org/spreadsheetml/2006/main" count="8745" uniqueCount="2036">
  <si>
    <t xml:space="preserve">*بالنسبة لإجمالي ميزانية الدولة </t>
  </si>
  <si>
    <t>* As % of Total Government Budget</t>
  </si>
  <si>
    <t>1440/1439</t>
  </si>
  <si>
    <t>1439/1438</t>
  </si>
  <si>
    <t>1438/1437</t>
  </si>
  <si>
    <t>1437/1436</t>
  </si>
  <si>
    <t>1436/1435</t>
  </si>
  <si>
    <t>Pre Adjusted Budget</t>
  </si>
  <si>
    <t>%</t>
  </si>
  <si>
    <t>Adjusted Budget</t>
  </si>
  <si>
    <t>Total Governmental Budget</t>
  </si>
  <si>
    <t>ربط الميزانية</t>
  </si>
  <si>
    <t>* النسبة</t>
  </si>
  <si>
    <t>الميزانية بعد التعديل</t>
  </si>
  <si>
    <t>H. Year</t>
  </si>
  <si>
    <t>G. Year</t>
  </si>
  <si>
    <t>Financial Appropriations for MOH</t>
  </si>
  <si>
    <t>السنة الهجرية</t>
  </si>
  <si>
    <t>السنة الميلادية</t>
  </si>
  <si>
    <t>إجمالي ميزانية الحكومة</t>
  </si>
  <si>
    <t>الاعتمادات المالية لوزارة الصحة</t>
  </si>
  <si>
    <t>جدول 2-1</t>
  </si>
  <si>
    <t>Table 2-1</t>
  </si>
  <si>
    <t>Budget Appropriations for  MOH in relation to Government Budget (by billion SR) in the last Five Years.</t>
  </si>
  <si>
    <t xml:space="preserve">الميزانية المخصصة لوزارة الصحة ( بمليارات الريالات) في الأعوام الخمسة الأخيرة بالنسبة للميزانية العامة للدولة. </t>
  </si>
  <si>
    <t xml:space="preserve"> الوظائف المشار إليها تخص وظائف الباب الأول ولا تشمل وظائف التشغيل الذاتي</t>
  </si>
  <si>
    <t>Total</t>
  </si>
  <si>
    <t>Workers</t>
  </si>
  <si>
    <t>Health Cadre</t>
  </si>
  <si>
    <t>Approved Positions</t>
  </si>
  <si>
    <t>المجموع</t>
  </si>
  <si>
    <t>العمال</t>
  </si>
  <si>
    <t>الكادر الصحي</t>
  </si>
  <si>
    <t>المراتب المعتمدة</t>
  </si>
  <si>
    <t>Table 2-2</t>
  </si>
  <si>
    <t>جدول 2-2</t>
  </si>
  <si>
    <t>Total Job  Appropriations for MOH  in the last Five Years.</t>
  </si>
  <si>
    <t>إجمالي الوظائف المعتمدة بوزارة الصحة في الأعوام الخمسة الأخيرة.</t>
  </si>
  <si>
    <t xml:space="preserve"> </t>
  </si>
  <si>
    <t>Rate of beds/10,000 population</t>
  </si>
  <si>
    <t>معدل الأسرة /10.000نسمة</t>
  </si>
  <si>
    <t>Private  sector</t>
  </si>
  <si>
    <t>القطاع الخاص</t>
  </si>
  <si>
    <t>Other governmental Sector</t>
  </si>
  <si>
    <t>الجهات الحكومية الاخرى</t>
  </si>
  <si>
    <t>Ministry of Health</t>
  </si>
  <si>
    <t xml:space="preserve">وزارة الصحة </t>
  </si>
  <si>
    <t>الأسرة</t>
  </si>
  <si>
    <t xml:space="preserve">  Beds</t>
  </si>
  <si>
    <t>المستشفيات</t>
  </si>
  <si>
    <t>Hospitals</t>
  </si>
  <si>
    <t>Sectors</t>
  </si>
  <si>
    <t>1439H
 (2018G)</t>
  </si>
  <si>
    <t>1438H
 (2017G)</t>
  </si>
  <si>
    <t>1437H
 (2016G)</t>
  </si>
  <si>
    <t>1436H
 (2015G)</t>
  </si>
  <si>
    <t>Year</t>
  </si>
  <si>
    <t>السنة</t>
  </si>
  <si>
    <t>القطاعات</t>
  </si>
  <si>
    <t>Table 2-3-A</t>
  </si>
  <si>
    <t>جدول 2-3-أ</t>
  </si>
  <si>
    <t>Hospitals and Beds in All Health Sectors, KSA and Rate of Beds / 10000 population, in the last Five Years.</t>
  </si>
  <si>
    <t>المستشفيات والأسرة بجميع القطاعات الصحية بالمملكة حسب الجهة ومعدل الأسرة لكل 10000 من السكان في الأعوام الخمسة الأخيرة.</t>
  </si>
  <si>
    <t>الإجمالي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</si>
  <si>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</si>
  <si>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</si>
  <si>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</si>
  <si>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</si>
  <si>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</si>
  <si>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</si>
  <si>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</si>
  <si>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الباحة</t>
  </si>
  <si>
    <t>Najran</t>
  </si>
  <si>
    <t>نجران</t>
  </si>
  <si>
    <t>Jazan</t>
  </si>
  <si>
    <t>جازان</t>
  </si>
  <si>
    <t>Northern</t>
  </si>
  <si>
    <t>الحدود الشمالية</t>
  </si>
  <si>
    <t>Ha`il</t>
  </si>
  <si>
    <t>حائل</t>
  </si>
  <si>
    <t>Tabouk</t>
  </si>
  <si>
    <t>تبوك</t>
  </si>
  <si>
    <t>Bishah</t>
  </si>
  <si>
    <t xml:space="preserve"> بيشة</t>
  </si>
  <si>
    <t>Aseer</t>
  </si>
  <si>
    <t>عسير</t>
  </si>
  <si>
    <t>Hafr Al-Baten</t>
  </si>
  <si>
    <t>حفر الباطن</t>
  </si>
  <si>
    <t>Al -Ahsa</t>
  </si>
  <si>
    <t>الأحساء</t>
  </si>
  <si>
    <t>Eastern</t>
  </si>
  <si>
    <t>الشرقية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</si>
  <si>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</si>
  <si>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</si>
  <si>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</si>
  <si>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</si>
  <si>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</si>
  <si>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</si>
  <si>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</si>
  <si>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</si>
  <si>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 xml:space="preserve">Makkah      </t>
  </si>
  <si>
    <t>مكة المكرمة</t>
  </si>
  <si>
    <t>Riyadh</t>
  </si>
  <si>
    <t>الرياض</t>
  </si>
  <si>
    <t>Beds</t>
  </si>
  <si>
    <t>عدد الأسرة</t>
  </si>
  <si>
    <t>عدد المستشفيات</t>
  </si>
  <si>
    <t>Private Sector</t>
  </si>
  <si>
    <t>Other Governmental Sector</t>
  </si>
  <si>
    <t>MOH</t>
  </si>
  <si>
    <t>الجهات الحكومية الأخرى</t>
  </si>
  <si>
    <t>وزارة الصحة</t>
  </si>
  <si>
    <t>Region</t>
  </si>
  <si>
    <t>المنطقة</t>
  </si>
  <si>
    <t>Table2-3-B</t>
  </si>
  <si>
    <t>جدول 2-3-ب</t>
  </si>
  <si>
    <t>*  Include dentists</t>
  </si>
  <si>
    <t xml:space="preserve">* يشمل أطباء الأسنان. </t>
  </si>
  <si>
    <t>فئات طبية مساعدة Allied health personnel</t>
  </si>
  <si>
    <t>صيادلة                              Pharmacists</t>
  </si>
  <si>
    <t xml:space="preserve">Total </t>
  </si>
  <si>
    <t>تمريض                                     Nurses</t>
  </si>
  <si>
    <t>أطباء أسنان                              Dentists</t>
  </si>
  <si>
    <t>أطباء بشريون                       Physicians</t>
  </si>
  <si>
    <t xml:space="preserve">المجموع </t>
  </si>
  <si>
    <t>Private sector</t>
  </si>
  <si>
    <t>Other governmental sector</t>
  </si>
  <si>
    <t>% سعودي
Saudi%</t>
  </si>
  <si>
    <t>العدد
No</t>
  </si>
  <si>
    <t>Category</t>
  </si>
  <si>
    <t>Sector</t>
  </si>
  <si>
    <t>الفئة</t>
  </si>
  <si>
    <t>القطاع</t>
  </si>
  <si>
    <t>Table 2-4</t>
  </si>
  <si>
    <t>جدول 2-4</t>
  </si>
  <si>
    <t>Health Manpower in KSA Health Sectors in the Last Five Years.</t>
  </si>
  <si>
    <t>القوى العاملة الصحية بالقطاعات الصحية بالمملكة في الأعوام الخمسة الأخيرة.</t>
  </si>
  <si>
    <t>Others</t>
  </si>
  <si>
    <t>أخرى</t>
  </si>
  <si>
    <t>Vasular surgery</t>
  </si>
  <si>
    <t>جراحة أوعية دموية</t>
  </si>
  <si>
    <t>Onchology</t>
  </si>
  <si>
    <t>أورام</t>
  </si>
  <si>
    <t>Endocrinology</t>
  </si>
  <si>
    <t>غدد صماء</t>
  </si>
  <si>
    <t>Gastroenterology</t>
  </si>
  <si>
    <t>جهاز هضمي</t>
  </si>
  <si>
    <t>Blood diseases</t>
  </si>
  <si>
    <t>أمراض الدم</t>
  </si>
  <si>
    <t>Pediatric surgery</t>
  </si>
  <si>
    <t>جراحة أطفال</t>
  </si>
  <si>
    <t>Nephrology</t>
  </si>
  <si>
    <t>أمراض الكلى</t>
  </si>
  <si>
    <t>Intensive care</t>
  </si>
  <si>
    <t>عناية مركزة</t>
  </si>
  <si>
    <t>Emergency</t>
  </si>
  <si>
    <t>طوارئ</t>
  </si>
  <si>
    <t>Family medicine</t>
  </si>
  <si>
    <t>طب أسرة</t>
  </si>
  <si>
    <t>Forensic Medicine</t>
  </si>
  <si>
    <t>طب شرعي</t>
  </si>
  <si>
    <t>Psychiatry</t>
  </si>
  <si>
    <t>أمراض نفسية</t>
  </si>
  <si>
    <t>Pediatrics</t>
  </si>
  <si>
    <t>طب أطفال</t>
  </si>
  <si>
    <t>Physical medicine</t>
  </si>
  <si>
    <t>طب طبيعي</t>
  </si>
  <si>
    <t>Anaesthesia</t>
  </si>
  <si>
    <t>تخدير</t>
  </si>
  <si>
    <t>Laboratory</t>
  </si>
  <si>
    <t>مختبر</t>
  </si>
  <si>
    <t>Radiology</t>
  </si>
  <si>
    <t>أشعة</t>
  </si>
  <si>
    <t>Tropical Medicine</t>
  </si>
  <si>
    <t>طب مناطق حارة (أمراض معدية)</t>
  </si>
  <si>
    <t>Public Health</t>
  </si>
  <si>
    <t>صحة عامة (طب مجتمع) وصحة مهنية</t>
  </si>
  <si>
    <t>Neurology</t>
  </si>
  <si>
    <t>أمراض عصبية</t>
  </si>
  <si>
    <t>Skin &amp; venereology</t>
  </si>
  <si>
    <t>جلدية وتناسلية</t>
  </si>
  <si>
    <t>Chest diseases</t>
  </si>
  <si>
    <t>أمراض صدرية</t>
  </si>
  <si>
    <t>Cardiology</t>
  </si>
  <si>
    <t>قلب وأوعية دموية</t>
  </si>
  <si>
    <t>OBS/GYN</t>
  </si>
  <si>
    <t>نساء وولادة</t>
  </si>
  <si>
    <t>Ophthalmology</t>
  </si>
  <si>
    <t>عيون</t>
  </si>
  <si>
    <t>E.N.T.</t>
  </si>
  <si>
    <t>أنف وأذن وحنجرة</t>
  </si>
  <si>
    <t>Plastic surgery</t>
  </si>
  <si>
    <t>جراحة تجميل</t>
  </si>
  <si>
    <t>Neurosurgery</t>
  </si>
  <si>
    <t>جراحة أعصاب</t>
  </si>
  <si>
    <t>Cardiothoracic surgery</t>
  </si>
  <si>
    <t>جراحة صدر وقلب</t>
  </si>
  <si>
    <t>Urology</t>
  </si>
  <si>
    <t>مسالك بولية</t>
  </si>
  <si>
    <t>Orthopedics</t>
  </si>
  <si>
    <t>جراحة عظام</t>
  </si>
  <si>
    <t>General Surgery</t>
  </si>
  <si>
    <t>جراحة عامة</t>
  </si>
  <si>
    <t>Internal medicine</t>
  </si>
  <si>
    <t>أمراض باطنة</t>
  </si>
  <si>
    <t>Dentistry</t>
  </si>
  <si>
    <t>طب أسنان</t>
  </si>
  <si>
    <t>G. P.</t>
  </si>
  <si>
    <t>عام</t>
  </si>
  <si>
    <t>Consultant</t>
  </si>
  <si>
    <t>Registrar</t>
  </si>
  <si>
    <t>Resident</t>
  </si>
  <si>
    <t xml:space="preserve">استشاري </t>
  </si>
  <si>
    <t>نائب</t>
  </si>
  <si>
    <t xml:space="preserve">مقيم   </t>
  </si>
  <si>
    <t>Total KSA</t>
  </si>
  <si>
    <t>إجمالي المملكة</t>
  </si>
  <si>
    <t>التخصص                                                             Speciality</t>
  </si>
  <si>
    <t xml:space="preserve"> Table 2-5</t>
  </si>
  <si>
    <t xml:space="preserve"> جدول  2-5</t>
  </si>
  <si>
    <t>الإجمالى</t>
  </si>
  <si>
    <t>Al- Jouf</t>
  </si>
  <si>
    <t>Al- Bahah</t>
  </si>
  <si>
    <t>Ha'il</t>
  </si>
  <si>
    <t>بيشة</t>
  </si>
  <si>
    <t>Al-Ahsa</t>
  </si>
  <si>
    <t>Ta'if</t>
  </si>
  <si>
    <t>Makkah</t>
  </si>
  <si>
    <t>Forensic Medicine Center</t>
  </si>
  <si>
    <t>Anti-smoking clinic</t>
  </si>
  <si>
    <t>Control Health Centers at entry points</t>
  </si>
  <si>
    <t>Central/ Regional Laboratory</t>
  </si>
  <si>
    <t>Rehabilitation center</t>
  </si>
  <si>
    <t>Dental Center</t>
  </si>
  <si>
    <t>Dialysis Center/ Unit</t>
  </si>
  <si>
    <t>Oncology Center</t>
  </si>
  <si>
    <t>Cardiology Center</t>
  </si>
  <si>
    <t>Hospital</t>
  </si>
  <si>
    <t>PHC</t>
  </si>
  <si>
    <t>مركز طب شرعي</t>
  </si>
  <si>
    <t>عيادة مكافحة التدخين</t>
  </si>
  <si>
    <t>مركز مراقبة صحية وقائية بالمنافذ</t>
  </si>
  <si>
    <t>مختبر مركزي/
إقليمي</t>
  </si>
  <si>
    <t>مركز تأهيل طبي</t>
  </si>
  <si>
    <t>مركز طب أسنان</t>
  </si>
  <si>
    <t>مركز/وحدة غسيل كلوي</t>
  </si>
  <si>
    <t>مركز أورام</t>
  </si>
  <si>
    <t>مركز قلب</t>
  </si>
  <si>
    <t>مستشفى</t>
  </si>
  <si>
    <t>مركز رعاية صحية أولية</t>
  </si>
  <si>
    <t>Table  2-6</t>
  </si>
  <si>
    <t>جدول 2-6</t>
  </si>
  <si>
    <t>personnel</t>
  </si>
  <si>
    <t xml:space="preserve">  المجموع Total</t>
  </si>
  <si>
    <t>Allied health</t>
  </si>
  <si>
    <t>F إناث</t>
  </si>
  <si>
    <t>فئات طبية مساعدة</t>
  </si>
  <si>
    <t xml:space="preserve"> M ذكور </t>
  </si>
  <si>
    <t>Pharmacist</t>
  </si>
  <si>
    <t>صيدلي</t>
  </si>
  <si>
    <t>Nurses</t>
  </si>
  <si>
    <t>بالتمريض</t>
  </si>
  <si>
    <t xml:space="preserve">عاملون  </t>
  </si>
  <si>
    <t>Physician*</t>
  </si>
  <si>
    <t>طـبـيـب*</t>
  </si>
  <si>
    <t>S</t>
  </si>
  <si>
    <t>NS</t>
  </si>
  <si>
    <t>سعودي</t>
  </si>
  <si>
    <t>غير سعودي</t>
  </si>
  <si>
    <t>الفئـة</t>
  </si>
  <si>
    <t>الإجـمــالي</t>
  </si>
  <si>
    <t>Continued table  2-7</t>
  </si>
  <si>
    <t xml:space="preserve"> تابع جدول  2-7</t>
  </si>
  <si>
    <t xml:space="preserve"> تابع جدول 2-7</t>
  </si>
  <si>
    <t>Continued table 2-7</t>
  </si>
  <si>
    <t>تشمل اطباء الأسنان *</t>
  </si>
  <si>
    <t>* Include Dentists</t>
  </si>
  <si>
    <t xml:space="preserve">المنطقة تشمل ديوان المديرية بالمنطقة والمستشفيات والمراكز الصحية </t>
  </si>
  <si>
    <r>
      <t xml:space="preserve"> The region includes the directorate general of Health Services, hospitals and health </t>
    </r>
    <r>
      <rPr>
        <sz val="12"/>
        <rFont val="Times New Roman"/>
        <family val="1"/>
      </rPr>
      <t>centers</t>
    </r>
  </si>
  <si>
    <t>ذكور</t>
  </si>
  <si>
    <t>ديوان الوزارة</t>
  </si>
  <si>
    <t xml:space="preserve">MOH Headquarter </t>
  </si>
  <si>
    <t>جدول 2-7</t>
  </si>
  <si>
    <t>Table 2-7</t>
  </si>
  <si>
    <t>* Include dentists</t>
  </si>
  <si>
    <t xml:space="preserve">* يشمل أطباء الأسنان </t>
  </si>
  <si>
    <t>المجموع  Total</t>
  </si>
  <si>
    <t>غير سعودي  NS</t>
  </si>
  <si>
    <t>سعودي  S</t>
  </si>
  <si>
    <t>فئـات طبية مساعدة</t>
  </si>
  <si>
    <t>عاملون بالتمريض</t>
  </si>
  <si>
    <t>طبيب*</t>
  </si>
  <si>
    <t>1439H (2018G)</t>
  </si>
  <si>
    <t>1438H (2017G)</t>
  </si>
  <si>
    <t>1437H (2016G)</t>
  </si>
  <si>
    <t>1436H (2015G)</t>
  </si>
  <si>
    <t>Nationality</t>
  </si>
  <si>
    <t>الجنسية</t>
  </si>
  <si>
    <t>Table 2-8</t>
  </si>
  <si>
    <t>جدول 2-8</t>
  </si>
  <si>
    <t>Health Manpower in MOH by Nationality  in the Last Five Years</t>
  </si>
  <si>
    <t>القوى العاملة الصحية بوزارة الصحة حسب الجنسية في الأعوام الخمسة الأخيرة</t>
  </si>
  <si>
    <t>Hearing / Speech therapy</t>
  </si>
  <si>
    <t>معالجة سمع ونطق</t>
  </si>
  <si>
    <t xml:space="preserve">ECG &amp; EEG </t>
  </si>
  <si>
    <t>تخطيط قلب ومخ</t>
  </si>
  <si>
    <t>Sterilization</t>
  </si>
  <si>
    <t>تعقيم</t>
  </si>
  <si>
    <t xml:space="preserve">Optometry </t>
  </si>
  <si>
    <t>بصريات</t>
  </si>
  <si>
    <t xml:space="preserve">Statistics </t>
  </si>
  <si>
    <t>إحصاء</t>
  </si>
  <si>
    <t>Psychotherapy</t>
  </si>
  <si>
    <t>علاج نفسي</t>
  </si>
  <si>
    <t xml:space="preserve">Medical  Secretary </t>
  </si>
  <si>
    <t>سكرتارية طبية</t>
  </si>
  <si>
    <t>Nutrition</t>
  </si>
  <si>
    <t>تغذية</t>
  </si>
  <si>
    <t>Anesthesia</t>
  </si>
  <si>
    <t>Social Services</t>
  </si>
  <si>
    <t>خدمة اجتماعية</t>
  </si>
  <si>
    <t>Surgical Operations</t>
  </si>
  <si>
    <t>عمليات جراحية</t>
  </si>
  <si>
    <t>Health Informatics</t>
  </si>
  <si>
    <t>معلوماتية صحية</t>
  </si>
  <si>
    <t>Health Services' Management</t>
  </si>
  <si>
    <t>إدارة خدمات صحية</t>
  </si>
  <si>
    <t>Dental</t>
  </si>
  <si>
    <t>أسنان</t>
  </si>
  <si>
    <t xml:space="preserve">Rehabilitation </t>
  </si>
  <si>
    <t>تأهيل</t>
  </si>
  <si>
    <t>صحة عامة</t>
  </si>
  <si>
    <t>Pharmacy</t>
  </si>
  <si>
    <t>صيدلة</t>
  </si>
  <si>
    <t xml:space="preserve"> T إجمالي</t>
  </si>
  <si>
    <t xml:space="preserve">  F اناث</t>
  </si>
  <si>
    <t xml:space="preserve">  M ذكور</t>
  </si>
  <si>
    <t>NS  غير سعودي</t>
  </si>
  <si>
    <t xml:space="preserve">  S   سعودي</t>
  </si>
  <si>
    <t>Speciality</t>
  </si>
  <si>
    <t>التخصص</t>
  </si>
  <si>
    <t>لا يشمل المدن الطبية</t>
  </si>
  <si>
    <t>إجمالي التشغيل الذاتي</t>
  </si>
  <si>
    <t>عمال</t>
  </si>
  <si>
    <t>Administrative Personnel</t>
  </si>
  <si>
    <t>إداريون</t>
  </si>
  <si>
    <t>التشغيل الذاتي
Autonomus recruitment</t>
  </si>
  <si>
    <t>إجمالي الخدمة المدنية</t>
  </si>
  <si>
    <t>الخدمة المدنية
Civil Service</t>
  </si>
  <si>
    <t>أنثى
Female</t>
  </si>
  <si>
    <t>ذكر
Male</t>
  </si>
  <si>
    <t>الإجمالي
Total</t>
  </si>
  <si>
    <t>غير سعودي
Non-Saudi</t>
  </si>
  <si>
    <t>سعودي
Saudi</t>
  </si>
  <si>
    <t>Table 2-10</t>
  </si>
  <si>
    <t>جدول 2-10</t>
  </si>
  <si>
    <t xml:space="preserve"> تكملة جدول  2-11</t>
  </si>
  <si>
    <t>Continued table  2-11</t>
  </si>
  <si>
    <t xml:space="preserve"> تابع جدول  2-11</t>
  </si>
  <si>
    <t xml:space="preserve"> تابع جدول 2-11</t>
  </si>
  <si>
    <t>Continued table 2-11</t>
  </si>
  <si>
    <t>جدول 2-11</t>
  </si>
  <si>
    <t>Table 2-11</t>
  </si>
  <si>
    <t>أسرة</t>
  </si>
  <si>
    <t>مستشفيات</t>
  </si>
  <si>
    <t>Table 2-12</t>
  </si>
  <si>
    <t>جدول 2-12</t>
  </si>
  <si>
    <t xml:space="preserve"> MOH Hospitals and Beds by Region, in the last Five Years</t>
  </si>
  <si>
    <t xml:space="preserve"> المستشفيات والأسرة بوزارة الصحة حسب المنطقة في الأعوام الخمسة الأخيرة</t>
  </si>
  <si>
    <t>Convalescence hospital in Bishah includes psychiatric hospital (each 50 beds)</t>
  </si>
  <si>
    <t>Include Medical Cities</t>
  </si>
  <si>
    <t>تشمل المدن الطبية</t>
  </si>
  <si>
    <t>القنـفـذة</t>
  </si>
  <si>
    <t>Al -Jouf</t>
  </si>
  <si>
    <t>Rehabilitation</t>
  </si>
  <si>
    <t>Long Term Care</t>
  </si>
  <si>
    <t>Chest</t>
  </si>
  <si>
    <t>Psychiatric</t>
  </si>
  <si>
    <t>Eye</t>
  </si>
  <si>
    <t>Pediatric</t>
  </si>
  <si>
    <t>Obs./Gyn.</t>
  </si>
  <si>
    <t>OBS/Gyn&amp; pediatric</t>
  </si>
  <si>
    <t>General</t>
  </si>
  <si>
    <t>الرعاية المديدة</t>
  </si>
  <si>
    <t>صدرية</t>
  </si>
  <si>
    <t>نفسية</t>
  </si>
  <si>
    <t>أطفال</t>
  </si>
  <si>
    <t>نساء وولادة وأطفال</t>
  </si>
  <si>
    <t>عامة</t>
  </si>
  <si>
    <t>Table 2-13-A</t>
  </si>
  <si>
    <t>جدول 2-13-أ</t>
  </si>
  <si>
    <t>&gt;500</t>
  </si>
  <si>
    <t>401-500</t>
  </si>
  <si>
    <t>301-400</t>
  </si>
  <si>
    <t>201-300</t>
  </si>
  <si>
    <t>101-200</t>
  </si>
  <si>
    <t>51-100</t>
  </si>
  <si>
    <t>≤50</t>
  </si>
  <si>
    <t>Bed Capacity</t>
  </si>
  <si>
    <t>السعة السريرية</t>
  </si>
  <si>
    <t>Table 2-13-B</t>
  </si>
  <si>
    <t>جدول 2-13-ب</t>
  </si>
  <si>
    <t>نمرة</t>
  </si>
  <si>
    <t>جنوب</t>
  </si>
  <si>
    <t>ثريبان</t>
  </si>
  <si>
    <t>العام</t>
  </si>
  <si>
    <t>مجموع</t>
  </si>
  <si>
    <t>ولادة</t>
  </si>
  <si>
    <t>نقاهة</t>
  </si>
  <si>
    <t>جلوي</t>
  </si>
  <si>
    <t>شعبة</t>
  </si>
  <si>
    <t>عويقلية</t>
  </si>
  <si>
    <t>طريف</t>
  </si>
  <si>
    <t>رفحاء</t>
  </si>
  <si>
    <t>مركز القلب</t>
  </si>
  <si>
    <t>عرعر المركزي</t>
  </si>
  <si>
    <t>اخرى</t>
  </si>
  <si>
    <t>عزل</t>
  </si>
  <si>
    <t>Isolation</t>
  </si>
  <si>
    <t>نفسية وعصبية</t>
  </si>
  <si>
    <t>Psychiatry &amp; neurology</t>
  </si>
  <si>
    <t>حروق وتجميل</t>
  </si>
  <si>
    <t>Burns&amp;plastic S.</t>
  </si>
  <si>
    <t>Skin &amp; venereal</t>
  </si>
  <si>
    <t>صدرية و حميات</t>
  </si>
  <si>
    <t>Chest &amp;fevers</t>
  </si>
  <si>
    <t>E.N.T</t>
  </si>
  <si>
    <t>عناية مركزة وإنعاش</t>
  </si>
  <si>
    <t>Paediatrics</t>
  </si>
  <si>
    <t>فك وأسنان</t>
  </si>
  <si>
    <t>Faciodental</t>
  </si>
  <si>
    <t>عظام</t>
  </si>
  <si>
    <t>جراحة</t>
  </si>
  <si>
    <t>Surgery</t>
  </si>
  <si>
    <t>باطنية</t>
  </si>
  <si>
    <t xml:space="preserve">القريات             </t>
  </si>
  <si>
    <t xml:space="preserve">الجوف                </t>
  </si>
  <si>
    <t xml:space="preserve">الباحة               </t>
  </si>
  <si>
    <t xml:space="preserve">نجران                 </t>
  </si>
  <si>
    <t xml:space="preserve">الحدودالشمالية      </t>
  </si>
  <si>
    <t xml:space="preserve">عسير               </t>
  </si>
  <si>
    <t xml:space="preserve">حفرالباطن     </t>
  </si>
  <si>
    <t xml:space="preserve">الأحساء             </t>
  </si>
  <si>
    <t xml:space="preserve">الشرقية              </t>
  </si>
  <si>
    <t xml:space="preserve">القصيم              </t>
  </si>
  <si>
    <t xml:space="preserve">المدينة المنورة       </t>
  </si>
  <si>
    <t xml:space="preserve">الطائف                      </t>
  </si>
  <si>
    <t xml:space="preserve">جدة                 </t>
  </si>
  <si>
    <t xml:space="preserve">مكةالمكرمة          </t>
  </si>
  <si>
    <t xml:space="preserve">الرياض              </t>
  </si>
  <si>
    <t>Burns&amp; Plastic Surgery</t>
  </si>
  <si>
    <t>صدرية / حميات</t>
  </si>
  <si>
    <t>Chest / fever</t>
  </si>
  <si>
    <t>باطنة</t>
  </si>
  <si>
    <t>Table 2-14-a</t>
  </si>
  <si>
    <t>جدول 2-14-أ</t>
  </si>
  <si>
    <t>ICU</t>
  </si>
  <si>
    <t>PICU</t>
  </si>
  <si>
    <t>NICU</t>
  </si>
  <si>
    <t>عناية البالغين</t>
  </si>
  <si>
    <t>عناية الأطفال</t>
  </si>
  <si>
    <t>عناية حديثي الولادة</t>
  </si>
  <si>
    <t>Hospitals 50 Beds</t>
  </si>
  <si>
    <t>Hospitals 100+ Beds</t>
  </si>
  <si>
    <t>Medical Cities</t>
  </si>
  <si>
    <t>المستشفيات 50 سرير فأكثر</t>
  </si>
  <si>
    <t>المستشفيات 100 سرير فأكثر</t>
  </si>
  <si>
    <t>المدن الطبية</t>
  </si>
  <si>
    <t>Table 2-14-b</t>
  </si>
  <si>
    <t>جدول 2-14-ب</t>
  </si>
  <si>
    <t>المعدل لكل عشرة آلاف نسمة
Rate/10000 population</t>
  </si>
  <si>
    <t>غير سعودي NS</t>
  </si>
  <si>
    <t>Physician</t>
  </si>
  <si>
    <t>Table 2-15</t>
  </si>
  <si>
    <t>جدول 2-15</t>
  </si>
  <si>
    <t>Health Manpower in MOH Hospitals by Nationality, in the last Five Years</t>
  </si>
  <si>
    <t>القوى العاملة الصحية بمستشفيات وزارة الصحة حسب الجنسية في الأعوام الخمسة الأخيرة</t>
  </si>
  <si>
    <t>Saudi%</t>
  </si>
  <si>
    <t>نسبة السعوديين</t>
  </si>
  <si>
    <t xml:space="preserve"> تكملة جدول  2-16</t>
  </si>
  <si>
    <t>Continued table  2-16</t>
  </si>
  <si>
    <t>Al Bahah</t>
  </si>
  <si>
    <t xml:space="preserve"> تابع جدول  2-16</t>
  </si>
  <si>
    <t>الاحساء</t>
  </si>
  <si>
    <t>Al- Ahsa</t>
  </si>
  <si>
    <t xml:space="preserve">*تشمل أطباء الأسنان </t>
  </si>
  <si>
    <t xml:space="preserve"> جدول  2-16</t>
  </si>
  <si>
    <t>Table  2-16</t>
  </si>
  <si>
    <t>التخصص                                         Specialty</t>
  </si>
  <si>
    <t xml:space="preserve"> Table 2-17</t>
  </si>
  <si>
    <t xml:space="preserve"> جدول  2-17</t>
  </si>
  <si>
    <t>التخصص                                Specialty</t>
  </si>
  <si>
    <t xml:space="preserve">Bishah     </t>
  </si>
  <si>
    <t>1436H
(2015G)</t>
  </si>
  <si>
    <t>1437H
(2016G)</t>
  </si>
  <si>
    <t>1438H
(2017G)</t>
  </si>
  <si>
    <t>1439H
(2018G)</t>
  </si>
  <si>
    <t>جدول 2-18</t>
  </si>
  <si>
    <t>Table 2-18</t>
  </si>
  <si>
    <t>Primary Health Care Centers in MOH by Region, in the last Five Years</t>
  </si>
  <si>
    <t xml:space="preserve"> مراكز الرعاية الصحية الأولية بوزارة الصحة حسب المنطقة في الأعوام الخمسة الأخيرة</t>
  </si>
  <si>
    <t>*Include dentists</t>
  </si>
  <si>
    <t>* يشمل اطباء الأسنان</t>
  </si>
  <si>
    <t>Rate/10,000 Population</t>
  </si>
  <si>
    <t>المعدل لكل 10000 نسمه</t>
  </si>
  <si>
    <t xml:space="preserve">  personnel</t>
  </si>
  <si>
    <t xml:space="preserve"> Allied health</t>
  </si>
  <si>
    <t xml:space="preserve">فئـات طبية مساعدة </t>
  </si>
  <si>
    <t>Pharmacists</t>
  </si>
  <si>
    <t>الصيادلة</t>
  </si>
  <si>
    <t>Table 2-19</t>
  </si>
  <si>
    <t>جدول  2-19</t>
  </si>
  <si>
    <t>Health Manpower in Primary Health Care Centers, MOH, in the last Five Years</t>
  </si>
  <si>
    <t>القوى العاملة الصحية بمراكز الرعاية الصحية الأولية بوزارة الصحة في الأعوام الخمسة الأخيرة</t>
  </si>
  <si>
    <t xml:space="preserve"> Total</t>
  </si>
  <si>
    <t>آخرون</t>
  </si>
  <si>
    <t>Family Medicine</t>
  </si>
  <si>
    <t>طـب أطفال</t>
  </si>
  <si>
    <t>طـب أسنان</t>
  </si>
  <si>
    <t>G.P.</t>
  </si>
  <si>
    <t>طـب عام</t>
  </si>
  <si>
    <t>السنـة</t>
  </si>
  <si>
    <t>Table 2-20</t>
  </si>
  <si>
    <t>جدول  2-20</t>
  </si>
  <si>
    <t xml:space="preserve"> Physicians and Dentists in MOH Primary Health Care Centers by Speciality and Nationality, in the last Five Years</t>
  </si>
  <si>
    <t>الأطباء وأطباء الأسنان بمراكز الرعاية الصحية الأولية بوزارة الصحة حسب التخصص والجنسية في الأعوام الخمسة الأخيرة</t>
  </si>
  <si>
    <t>%Saudi</t>
  </si>
  <si>
    <t>تابع جدول  2-21</t>
  </si>
  <si>
    <t>Continued table  2-21</t>
  </si>
  <si>
    <t>Al Jouf</t>
  </si>
  <si>
    <t xml:space="preserve"> تابع جدول  2-21</t>
  </si>
  <si>
    <t>الإحساء</t>
  </si>
  <si>
    <t>Al Ahsa</t>
  </si>
  <si>
    <t xml:space="preserve"> جدول  2-21</t>
  </si>
  <si>
    <t>Table  2-21</t>
  </si>
  <si>
    <t>سعودي   S</t>
  </si>
  <si>
    <t>M</t>
  </si>
  <si>
    <t>F</t>
  </si>
  <si>
    <t>إناث</t>
  </si>
  <si>
    <t>تابع جدول  2-22</t>
  </si>
  <si>
    <t>Continued table 2-23</t>
  </si>
  <si>
    <t>Continued table 2-22</t>
  </si>
  <si>
    <t>جدول  2-22</t>
  </si>
  <si>
    <t>Table 2-22</t>
  </si>
  <si>
    <t xml:space="preserve">المجموع                                          Total         </t>
  </si>
  <si>
    <t>MOE</t>
  </si>
  <si>
    <t>وزارة التعليم</t>
  </si>
  <si>
    <t>.ARAMCO Hs</t>
  </si>
  <si>
    <t>.R.C.Hs</t>
  </si>
  <si>
    <t xml:space="preserve">مستشفيات الهيئه الملكية بالجبيل وينبع </t>
  </si>
  <si>
    <t>K.F.S.H.,R-J</t>
  </si>
  <si>
    <t>مستشفى الملك فيصل التخصصي ومركز الأبحاث بالرياض وجدة *</t>
  </si>
  <si>
    <t>S.F.Hs.</t>
  </si>
  <si>
    <t xml:space="preserve">مستشفىيات قوى الأمن </t>
  </si>
  <si>
    <t>.N.G.Hs</t>
  </si>
  <si>
    <t xml:space="preserve">مستشفيات الحرس الوطني </t>
  </si>
  <si>
    <t>.A.F.Hs</t>
  </si>
  <si>
    <t>مستشفيات القوات المسلحة *</t>
  </si>
  <si>
    <t>Burns &amp; plastic</t>
  </si>
  <si>
    <t>صدرية وحميات</t>
  </si>
  <si>
    <t>Chest &amp; Fever</t>
  </si>
  <si>
    <t>عناية مركزة وانعاش</t>
  </si>
  <si>
    <t>Intemal medicine</t>
  </si>
  <si>
    <t>الجهة                              Institution</t>
  </si>
  <si>
    <t>Table 2-23</t>
  </si>
  <si>
    <t>جدول  2-23</t>
  </si>
  <si>
    <t xml:space="preserve"> المجموع Total</t>
  </si>
  <si>
    <t>عاملون  بالتمريض</t>
  </si>
  <si>
    <t>طـبـيـب</t>
  </si>
  <si>
    <t>Continued table 2-24</t>
  </si>
  <si>
    <t>تابع جدول2-24</t>
  </si>
  <si>
    <t>M.S.S.A</t>
  </si>
  <si>
    <t>S.W.C.C.M.U</t>
  </si>
  <si>
    <t>S.R.C.S.</t>
  </si>
  <si>
    <t xml:space="preserve">الخدمات الطبية بالخطوط الجوية السعودية </t>
  </si>
  <si>
    <t>وحدات المؤسسة العامة لتحلية المياه</t>
  </si>
  <si>
    <t>هيئة الهلال الأحمر السعودي</t>
  </si>
  <si>
    <t>G.S.A</t>
  </si>
  <si>
    <t>ARAMCO</t>
  </si>
  <si>
    <t>R.C.Hs.</t>
  </si>
  <si>
    <t xml:space="preserve">أرامــكــو </t>
  </si>
  <si>
    <t xml:space="preserve">مستشفيات الهيئة الملكية  للجبيل وينبع </t>
  </si>
  <si>
    <t>M.I.M.S.</t>
  </si>
  <si>
    <t>N.G.M.S.</t>
  </si>
  <si>
    <t>A.F.M.S.</t>
  </si>
  <si>
    <t>الفـئـــة</t>
  </si>
  <si>
    <t>م/الملك فيصل التخصصي بالرياض وجدة  *</t>
  </si>
  <si>
    <t xml:space="preserve">الخدمات الطبية بوزارة الداخلية </t>
  </si>
  <si>
    <t xml:space="preserve">الخدمات الطبية بالحرس الوطني </t>
  </si>
  <si>
    <t>الخدمات الطبية بالقوات المسلحة *</t>
  </si>
  <si>
    <t>Table 2-24</t>
  </si>
  <si>
    <t>جدول2-24</t>
  </si>
  <si>
    <t>الإجـمـالي</t>
  </si>
  <si>
    <t>غدد</t>
  </si>
  <si>
    <t>Forensic M.</t>
  </si>
  <si>
    <t>Tropical medicine</t>
  </si>
  <si>
    <t>طب مناطق حارة ( أمراض معدية )</t>
  </si>
  <si>
    <t>صحة عامة (طب مجتمع ) وصحة مهنية</t>
  </si>
  <si>
    <t>عصبية</t>
  </si>
  <si>
    <t>تجميل</t>
  </si>
  <si>
    <t>باطني</t>
  </si>
  <si>
    <t>الاجمالي</t>
  </si>
  <si>
    <t>Continued table 2-25</t>
  </si>
  <si>
    <t>تابع جدول2-25</t>
  </si>
  <si>
    <t>S.W.C.C.M.U.</t>
  </si>
  <si>
    <t xml:space="preserve">S.R.C.S. </t>
  </si>
  <si>
    <t xml:space="preserve"> هيئة الهلال الأحمر السعودي</t>
  </si>
  <si>
    <t xml:space="preserve"> الهيئة العامة للرياضة</t>
  </si>
  <si>
    <t xml:space="preserve">مستشفيات الهيئة الملكية للجبيل وينبع </t>
  </si>
  <si>
    <t>م/الملك فيصل التخصصي بالرياض وجدة *</t>
  </si>
  <si>
    <t>Table 2-25</t>
  </si>
  <si>
    <t>جدول2-25</t>
  </si>
  <si>
    <t xml:space="preserve">Total  </t>
  </si>
  <si>
    <t xml:space="preserve">Qurrayat  </t>
  </si>
  <si>
    <t xml:space="preserve">Al-jouf   </t>
  </si>
  <si>
    <t>Al-Baha</t>
  </si>
  <si>
    <t xml:space="preserve">Najran   </t>
  </si>
  <si>
    <t xml:space="preserve">Jazan   </t>
  </si>
  <si>
    <t>بيشه</t>
  </si>
  <si>
    <t>Hafr-AlBaten</t>
  </si>
  <si>
    <t xml:space="preserve">AL-Ahsa  </t>
  </si>
  <si>
    <t xml:space="preserve">Qaseem </t>
  </si>
  <si>
    <t xml:space="preserve">Medinah </t>
  </si>
  <si>
    <t xml:space="preserve">Jeddah </t>
  </si>
  <si>
    <t xml:space="preserve">Makkah </t>
  </si>
  <si>
    <t>المتخصصة Specialized</t>
  </si>
  <si>
    <t>العامة
General</t>
  </si>
  <si>
    <t>صيدليات
Pharmacies</t>
  </si>
  <si>
    <t>مركبي اسنان
Dental Prosth</t>
  </si>
  <si>
    <t>محلات نظارات
Opticals</t>
  </si>
  <si>
    <t>مركز العلاج الطبيعي
Physiotherapy Center</t>
  </si>
  <si>
    <t>مختبرات
Laboratories</t>
  </si>
  <si>
    <t>عيادات   خاصه
Private Clinics</t>
  </si>
  <si>
    <t>عدد المجمعات Polyclincs</t>
  </si>
  <si>
    <t>عدد الأسرة
Beds</t>
  </si>
  <si>
    <t>عدد المستشفيات
Hospitals</t>
  </si>
  <si>
    <t>Table 2-26</t>
  </si>
  <si>
    <t>جدول 2-26</t>
  </si>
  <si>
    <t xml:space="preserve"> Total  </t>
  </si>
  <si>
    <t xml:space="preserve">Qunfudah  </t>
  </si>
  <si>
    <t xml:space="preserve">Al-Baha   </t>
  </si>
  <si>
    <t xml:space="preserve">Ha'il   </t>
  </si>
  <si>
    <t xml:space="preserve">Tabouk </t>
  </si>
  <si>
    <t xml:space="preserve">Bishah   </t>
  </si>
  <si>
    <t xml:space="preserve">Ta'if   </t>
  </si>
  <si>
    <t xml:space="preserve">Jeddah  </t>
  </si>
  <si>
    <t xml:space="preserve">Makkah  </t>
  </si>
  <si>
    <t xml:space="preserve">Riyadh    </t>
  </si>
  <si>
    <t xml:space="preserve"> المجمعات             Polyclinics</t>
  </si>
  <si>
    <t>أسرة                        Beds</t>
  </si>
  <si>
    <t xml:space="preserve"> المستشفيات             Hospitals</t>
  </si>
  <si>
    <t>المناطق                                Region</t>
  </si>
  <si>
    <t>Table 2-27</t>
  </si>
  <si>
    <t>جدول 2-27</t>
  </si>
  <si>
    <t>Private Sector Hospitals, Beds and polyclinics, by Region, in the last Five Years</t>
  </si>
  <si>
    <t>المستشفيات والأسرة والمجمعات  بالقطاع الخاص  حسب المنطقة في الأعوام الخمسة الأخيرة</t>
  </si>
  <si>
    <t>Hafr Al-baten</t>
  </si>
  <si>
    <t>جـدة</t>
  </si>
  <si>
    <t>Burns/ Plastic Surgery</t>
  </si>
  <si>
    <t>Chest / Fever</t>
  </si>
  <si>
    <t>Intenal medicine</t>
  </si>
  <si>
    <t>Table 2-28</t>
  </si>
  <si>
    <t>جدول 2-28</t>
  </si>
  <si>
    <t xml:space="preserve">تبوك </t>
  </si>
  <si>
    <t xml:space="preserve">الشرقية </t>
  </si>
  <si>
    <t xml:space="preserve">المدينة المنورة </t>
  </si>
  <si>
    <t xml:space="preserve">جدة </t>
  </si>
  <si>
    <t xml:space="preserve">مكة المكرمة </t>
  </si>
  <si>
    <t xml:space="preserve">الرياض </t>
  </si>
  <si>
    <t>ENT</t>
  </si>
  <si>
    <t>قلب وصدر</t>
  </si>
  <si>
    <t>Heart &amp; chest</t>
  </si>
  <si>
    <t>General surgery</t>
  </si>
  <si>
    <t>General Medicine</t>
  </si>
  <si>
    <t>Table 2-29</t>
  </si>
  <si>
    <t>جدول 2-29</t>
  </si>
  <si>
    <t xml:space="preserve">     *يشمل أطباء الأسنان </t>
  </si>
  <si>
    <t>سعودي    S</t>
  </si>
  <si>
    <t>الفئات الطبية المساعدة</t>
  </si>
  <si>
    <t>Physicians*</t>
  </si>
  <si>
    <t>الأطباء*</t>
  </si>
  <si>
    <t>Table  2-30</t>
  </si>
  <si>
    <t>جدول 2-30</t>
  </si>
  <si>
    <t xml:space="preserve"> Health Manpower at Private Sector in the last Five Years</t>
  </si>
  <si>
    <t>القوى العاملة الصحية بالقطاع الخاص في الأعوام الخمسة الأخيرة</t>
  </si>
  <si>
    <t>Continued table  2-31</t>
  </si>
  <si>
    <t xml:space="preserve"> تابع جدول 2-31</t>
  </si>
  <si>
    <t>Continued table 2-31</t>
  </si>
  <si>
    <t>تشمل اطباء الأسنان*</t>
  </si>
  <si>
    <t>Table 2-31</t>
  </si>
  <si>
    <t>جدول 2-31</t>
  </si>
  <si>
    <t>Continued table 2-32</t>
  </si>
  <si>
    <t xml:space="preserve"> تابع جدول 2-32</t>
  </si>
  <si>
    <t>Table 2-32</t>
  </si>
  <si>
    <t>جدول 2-32</t>
  </si>
  <si>
    <t>Continued table  2-33</t>
  </si>
  <si>
    <t>تابع جدول  2-33</t>
  </si>
  <si>
    <t>Continued table 2-33</t>
  </si>
  <si>
    <t xml:space="preserve"> تابع جدول 2-33</t>
  </si>
  <si>
    <t>Table 2-33</t>
  </si>
  <si>
    <t>جدول 2-33</t>
  </si>
  <si>
    <t xml:space="preserve"> Table 2-34</t>
  </si>
  <si>
    <t xml:space="preserve"> جدول  2-34</t>
  </si>
  <si>
    <t>** Factories, drug stores, scientific offices,  nutrition centers and radiology centers</t>
  </si>
  <si>
    <t>** المصانع والمستودعات والمكاتب العلمية ومراكز التغذية والأشعة</t>
  </si>
  <si>
    <t>* تشمل طبيب الأسنان</t>
  </si>
  <si>
    <t>Other Institutions**</t>
  </si>
  <si>
    <t>Pharmacies</t>
  </si>
  <si>
    <t>Dental Prosthesis</t>
  </si>
  <si>
    <t>Opticals</t>
  </si>
  <si>
    <t>Rehabilitation Centers</t>
  </si>
  <si>
    <t>Laboratories</t>
  </si>
  <si>
    <t>Private Clinics</t>
  </si>
  <si>
    <t>مؤسسات أخرى**</t>
  </si>
  <si>
    <t>صيدليات</t>
  </si>
  <si>
    <t>مركبي أسنان</t>
  </si>
  <si>
    <t>محلات نظارات</t>
  </si>
  <si>
    <t>مراكز تأهيل</t>
  </si>
  <si>
    <t>مختبرات</t>
  </si>
  <si>
    <t>عيادات خاصة</t>
  </si>
  <si>
    <t>مجمعات</t>
  </si>
  <si>
    <t>Table 2-35</t>
  </si>
  <si>
    <t>جدول 2-35</t>
  </si>
  <si>
    <t>Maxillofacial Surgery</t>
  </si>
  <si>
    <t>Occupational Medicine</t>
  </si>
  <si>
    <t>الطب المهني</t>
  </si>
  <si>
    <t>Vascular Surgery</t>
  </si>
  <si>
    <t>Nuclear Medicine</t>
  </si>
  <si>
    <t>الطب النووي</t>
  </si>
  <si>
    <t>Pediatric Surgery</t>
  </si>
  <si>
    <t>جراحة المخ والأعصاب</t>
  </si>
  <si>
    <t>Pathology</t>
  </si>
  <si>
    <t>Infection Control</t>
  </si>
  <si>
    <t>مكافحة العدوى</t>
  </si>
  <si>
    <t>أنثى
 Female</t>
  </si>
  <si>
    <t xml:space="preserve">ذكر
Male </t>
  </si>
  <si>
    <t xml:space="preserve">إجمالي
Total </t>
  </si>
  <si>
    <t xml:space="preserve">بالداخل
Inside </t>
  </si>
  <si>
    <t>Table 2-36</t>
  </si>
  <si>
    <t>جدول 2-36</t>
  </si>
  <si>
    <t>PHTLS</t>
  </si>
  <si>
    <t>نظام الفرز الكندي</t>
  </si>
  <si>
    <t>No. of Trainees</t>
  </si>
  <si>
    <t>عدد المتدربين</t>
  </si>
  <si>
    <t>Course</t>
  </si>
  <si>
    <t>مسمى الدورة</t>
  </si>
  <si>
    <t>Table 2-37</t>
  </si>
  <si>
    <t xml:space="preserve"> جدول 2-37</t>
  </si>
  <si>
    <t xml:space="preserve">G.Total             </t>
  </si>
  <si>
    <t>المجموع الكلي</t>
  </si>
  <si>
    <t xml:space="preserve"> Total                    </t>
  </si>
  <si>
    <t>Rehabilitation  Qassem U.</t>
  </si>
  <si>
    <t>التأهيل الطبي جامعة القصيم</t>
  </si>
  <si>
    <t>Rehabilitation  Taibah  U.</t>
  </si>
  <si>
    <t>التأهيل الطبي جامعة طيبة</t>
  </si>
  <si>
    <t>Health and Rehabilitation Sciemces Norah Bint Abdulrahman  U.</t>
  </si>
  <si>
    <t>الصحة وعلوم التأهيل جامعة الاميرة نورة بنت عبدالرحمن</t>
  </si>
  <si>
    <t>Public Health &amp; Tropical Medicine   Jazan  U.</t>
  </si>
  <si>
    <t>كلية الصحة العامة وطب المناطق الحارة جامعة جازان</t>
  </si>
  <si>
    <t>Public Health &amp;Health Informatics  Hail U.</t>
  </si>
  <si>
    <t xml:space="preserve">كلية الصحة العامة والمعلومات الصحية جامعة حائل </t>
  </si>
  <si>
    <t>Public Health &amp;Health Informatics  Qassem U.</t>
  </si>
  <si>
    <t xml:space="preserve">كلية الصحة العامة والمعلومات الصحية جامعة بالقصيم </t>
  </si>
  <si>
    <t>Public Health &amp;Health Informatics Umm Al-Qura  U.</t>
  </si>
  <si>
    <t>كلية الصحة العامة والمعلومات الصحية جامعة أم القرى</t>
  </si>
  <si>
    <t>Public Health &amp;Health Informatics  I.A.F.U.D.</t>
  </si>
  <si>
    <t>كلية الصحة العامة والمعلومات الصحية جامعة الامام عبدالرحمن بن فيصل بالدمام</t>
  </si>
  <si>
    <t xml:space="preserve"> Nurse , Najran  U.</t>
  </si>
  <si>
    <t xml:space="preserve">التمريض جامعة نجران </t>
  </si>
  <si>
    <t xml:space="preserve"> Nurse , Jazan  U.</t>
  </si>
  <si>
    <t>التمريض جامعة جازان</t>
  </si>
  <si>
    <t>Nurse,  Northern Border U.</t>
  </si>
  <si>
    <t xml:space="preserve"> التمريض جامعة الحدود الشمالية </t>
  </si>
  <si>
    <t xml:space="preserve"> Nurse , Hail U.</t>
  </si>
  <si>
    <t xml:space="preserve">التمريض جامعة حائل </t>
  </si>
  <si>
    <t xml:space="preserve"> Nurse , Qassem U.</t>
  </si>
  <si>
    <t>التمريض جامعة القصيم</t>
  </si>
  <si>
    <t xml:space="preserve"> Nurse ,Norah Bint Abdulrahman  U.</t>
  </si>
  <si>
    <t>التمريض جامعة الاميرة نورة بنت عبدالرحمن</t>
  </si>
  <si>
    <t>Nurse , King Khalied U. Abha</t>
  </si>
  <si>
    <t xml:space="preserve">التمريض جامعة الملك خالد بأبها </t>
  </si>
  <si>
    <t>Nurse ,  Taibah  U.</t>
  </si>
  <si>
    <t xml:space="preserve">التمريض جامعة طيبة </t>
  </si>
  <si>
    <t>Nurse ,  Umm Al-Qura  U.</t>
  </si>
  <si>
    <t xml:space="preserve">التمريض جامعة أم القرى </t>
  </si>
  <si>
    <t>Nurse ,  I.A.F.U.D.</t>
  </si>
  <si>
    <t>التمريض جامعة الامام عبدالرحمن بن فيصل بالدمام</t>
  </si>
  <si>
    <t>Nurse , Abdul Aziz U..J.</t>
  </si>
  <si>
    <t xml:space="preserve">التمريض جامعة الملك عبدالعزيز بجدة </t>
  </si>
  <si>
    <t>Nurse,King Saud U.,R.</t>
  </si>
  <si>
    <t>التمريض جامعة الملك سعود بالرياض</t>
  </si>
  <si>
    <t xml:space="preserve">Total                     </t>
  </si>
  <si>
    <t>Applied Science,   Bishah  U.</t>
  </si>
  <si>
    <t xml:space="preserve">العلوم التطبيقية جامعة بيشة </t>
  </si>
  <si>
    <t>Applied Science,  Al jouf  U.</t>
  </si>
  <si>
    <t xml:space="preserve">العلوم التطبيقية جامعة الجوف </t>
  </si>
  <si>
    <t>Applied Science,  Northern Border U.</t>
  </si>
  <si>
    <t xml:space="preserve">العلوم التطبيقية جامعة الحدود الشمالية </t>
  </si>
  <si>
    <t>Applied Science, Majmaah  U.</t>
  </si>
  <si>
    <t xml:space="preserve">العلوم التطبيقية جامعة المجمعة </t>
  </si>
  <si>
    <t>Applied Science,  Shaqra  U.</t>
  </si>
  <si>
    <t>العلوم التطبيقية جامعة شقراء</t>
  </si>
  <si>
    <t>Applied Science,  Najran  U.</t>
  </si>
  <si>
    <t>العلوم التطبيقية جامعة نجران</t>
  </si>
  <si>
    <t>Applied Science,  Al-Bahah U.</t>
  </si>
  <si>
    <t xml:space="preserve">العلوم التطبيقية جامعة الباحة </t>
  </si>
  <si>
    <t>Applied Science,  Hail U.</t>
  </si>
  <si>
    <t xml:space="preserve">العلوم التطبيقية جامعة حائل </t>
  </si>
  <si>
    <t>Applied Science,  Tabouk U.</t>
  </si>
  <si>
    <t xml:space="preserve">العلوم التطبيقية جامعة تبوك </t>
  </si>
  <si>
    <t>Applied Science,  Taif U.</t>
  </si>
  <si>
    <t xml:space="preserve">العلوم التطبيقية جامعة الطائف </t>
  </si>
  <si>
    <t>Applied Science, Jazan U.</t>
  </si>
  <si>
    <t>العلوم التطبيقية جامعة جازان</t>
  </si>
  <si>
    <t>Applied Science,Qassem U.</t>
  </si>
  <si>
    <t>العلوم التطبيقية جامعة القصيم</t>
  </si>
  <si>
    <t>Applied Science, Sattam  bin Abdulaziz  U.</t>
  </si>
  <si>
    <t xml:space="preserve">العلوم التطبيقية جامعة سطام  بن عبدالعزيز </t>
  </si>
  <si>
    <t>Applied Science,King Faisal U.Al-Ahsa</t>
  </si>
  <si>
    <t xml:space="preserve">العلوم التطبيقية جامعة الملك فيصل بالاحساء </t>
  </si>
  <si>
    <t>Applied Science,,King Khalied U.Abha</t>
  </si>
  <si>
    <t xml:space="preserve">العلوم التطبيقية جامعة الملك خالد بأبها </t>
  </si>
  <si>
    <t>Applied Science,Taibah U.</t>
  </si>
  <si>
    <t>العلوم التطبيقية جامعة طيبة</t>
  </si>
  <si>
    <t>Applied Science,Umm Al-Qura U.</t>
  </si>
  <si>
    <t>Applied Science, I.A.F.U.D.</t>
  </si>
  <si>
    <t>العلوم التطبيقية جامعة الامام عبدالرحمن بن فيصل بالدمام</t>
  </si>
  <si>
    <t>Applied Science,Abdul Aziz U..J.</t>
  </si>
  <si>
    <t xml:space="preserve">العلوم التطبيقية جامعة الملك عبدالعزيز بجدة </t>
  </si>
  <si>
    <t>Applied Science,King Saud U.,R.</t>
  </si>
  <si>
    <t xml:space="preserve">العلوم التطبيقية جامعة الملك سعود بالرياض </t>
  </si>
  <si>
    <t xml:space="preserve">Total                    </t>
  </si>
  <si>
    <t xml:space="preserve"> Pharmacy,   Al jouf   U.</t>
  </si>
  <si>
    <t xml:space="preserve">الصيدلة جامعة الجوف </t>
  </si>
  <si>
    <t xml:space="preserve"> Pharmacy,   Northern Border   U. (Rafhaa)</t>
  </si>
  <si>
    <t>الصيدلة جامعة الحدود الشمالية (رفحاء)</t>
  </si>
  <si>
    <t>Pharmacy,   Shaqra  U. (Dawadmi)</t>
  </si>
  <si>
    <t>الصيدلة جامعة شقراء (الدوادمي)</t>
  </si>
  <si>
    <t>Pharmacy,  Najran  U.</t>
  </si>
  <si>
    <t>الصيدلة جامعة نجران</t>
  </si>
  <si>
    <t>Pharmacy,    Al-Bahah U.</t>
  </si>
  <si>
    <t xml:space="preserve">الصيدلة جامعة الباحة </t>
  </si>
  <si>
    <t>Pharmacy,  Taif U.</t>
  </si>
  <si>
    <t>الصيدلة جامعة الطائف</t>
  </si>
  <si>
    <t>Pharmacy, , Jazan  U.</t>
  </si>
  <si>
    <t>الصيدلة جامعة جازان</t>
  </si>
  <si>
    <t>Pharmacy,   Hail U.</t>
  </si>
  <si>
    <t xml:space="preserve">الصيدلة جامعة حائل </t>
  </si>
  <si>
    <t>Pharmacy,   Tabouk U.</t>
  </si>
  <si>
    <t xml:space="preserve">الصيدلة جامعة تبوك </t>
  </si>
  <si>
    <t>Pharmacy,   Qassem U.</t>
  </si>
  <si>
    <t>الصيدلة جامعة القصيم</t>
  </si>
  <si>
    <t>Pharmacy,Norah Bint Abdulrahman  U.</t>
  </si>
  <si>
    <t>الصيدلة جامعة الاميرة نورة بنت عبدالرحمن</t>
  </si>
  <si>
    <t>Pharmacy,  Sattam  bin Abdulaziz  U.</t>
  </si>
  <si>
    <t xml:space="preserve">الصيدلة جامعة سطام  بن عبدالعزيز </t>
  </si>
  <si>
    <t>Pharmacy,  King Khalied U.Abha</t>
  </si>
  <si>
    <t xml:space="preserve">الصيدلة جامعة الملك خالد بأبها </t>
  </si>
  <si>
    <t>Pharmacy,Taibah  U.</t>
  </si>
  <si>
    <t>الصيدلة جامعة طيبة</t>
  </si>
  <si>
    <t>Pharmacy, Umm Al-qura  U.</t>
  </si>
  <si>
    <t xml:space="preserve">الصيدلة جامعة أم القرى </t>
  </si>
  <si>
    <t>Pharmacy,King Faisal U.Al-Ahsa.</t>
  </si>
  <si>
    <t xml:space="preserve">الصيدلة جامعة الملك فيصل بالاحساء </t>
  </si>
  <si>
    <t>Pharmacy, I.A.F.U.D.</t>
  </si>
  <si>
    <t>الصيدلة جامعة الامام عبدالرحمن بن فيصل بالدمام</t>
  </si>
  <si>
    <t>Pharmacy, King Abdul Aziz U..J.</t>
  </si>
  <si>
    <t>الصيدلة جامعة الملك عبدالعزيز بجدة</t>
  </si>
  <si>
    <t>Pharmacy,King Saud U.,R.</t>
  </si>
  <si>
    <t xml:space="preserve">الصيدلة جامعة الملك سعود بالرياض </t>
  </si>
  <si>
    <t xml:space="preserve"> Dentistry, Al jouf  U.</t>
  </si>
  <si>
    <t xml:space="preserve">طب الأسنان بجامعة الجوف </t>
  </si>
  <si>
    <t>Dentistry,Majmaah  U. (Zulfi)</t>
  </si>
  <si>
    <t>طب الأسنان بجامعة المجمعة (الزلفي)</t>
  </si>
  <si>
    <t>Dentistry, Najran  U.</t>
  </si>
  <si>
    <t>طب الأسنان بجامعة نجران</t>
  </si>
  <si>
    <t>Dentistry, Jazan  U.</t>
  </si>
  <si>
    <t>طب الأسنان بجامعة جازان</t>
  </si>
  <si>
    <t>Dentistry , Hail U.</t>
  </si>
  <si>
    <t xml:space="preserve">طب الأسنان جامعة حائل </t>
  </si>
  <si>
    <t>Dentistry ,  Al-Bahah U.</t>
  </si>
  <si>
    <t xml:space="preserve">طب الأسنان جامعة الباحة </t>
  </si>
  <si>
    <t>Dentistry , Taif U.</t>
  </si>
  <si>
    <t>طب الأسنان جامعة الطائف</t>
  </si>
  <si>
    <t>Dentistry , Qassem U.</t>
  </si>
  <si>
    <t>طب الأسنان جامعة القصيم</t>
  </si>
  <si>
    <t>Dentistry , Sattam  bin Abdulaziz  U.</t>
  </si>
  <si>
    <t xml:space="preserve">طب الأسنان جامعة سطام  بن عبدالعزيز </t>
  </si>
  <si>
    <t>Dentistry ,Norah Bint Abdulrahman  U.</t>
  </si>
  <si>
    <t>طب الاسنان جامعة الاميرة نورة بنت عبدالرحمن</t>
  </si>
  <si>
    <t>Dentistry ,King Khalied U.Abha</t>
  </si>
  <si>
    <t xml:space="preserve">طب الأسنان جامعة الملك خالد بأبها </t>
  </si>
  <si>
    <t>Dentistry ,King Faisal U.Al-Ahsa .</t>
  </si>
  <si>
    <t xml:space="preserve">طب الأسنان جامعة الملك فيصل بالاحساء </t>
  </si>
  <si>
    <t xml:space="preserve">Dentistry , Taibah U. </t>
  </si>
  <si>
    <t>طب الأسنان جامعة طيبة</t>
  </si>
  <si>
    <t>Dentistry ,   Umm Al-qura  U.</t>
  </si>
  <si>
    <t xml:space="preserve">طب الأسنان جامعة أم القرى </t>
  </si>
  <si>
    <t>Dentistry ,  I.A.F.U.D.</t>
  </si>
  <si>
    <t>طب الأسنان جامعة الامام عبدالرحمن بن فيصل بالدمام</t>
  </si>
  <si>
    <t>Dentistry ,  King Abdul Aziz U.J.</t>
  </si>
  <si>
    <t xml:space="preserve">طب الأسنان جامعة الملك عبدالعزيز بجدة </t>
  </si>
  <si>
    <t>Dentistry,King Saud U.,R.</t>
  </si>
  <si>
    <t xml:space="preserve">طب الأسنان جامعة الملك سعود بالرياض </t>
  </si>
  <si>
    <t xml:space="preserve"> Medicine , Bishah  U.</t>
  </si>
  <si>
    <t xml:space="preserve">الطب جامعة بيشة </t>
  </si>
  <si>
    <t xml:space="preserve"> Medicine , Shaqra  U.</t>
  </si>
  <si>
    <t xml:space="preserve">الطب جامعة شقراء </t>
  </si>
  <si>
    <t xml:space="preserve"> Medicine , Al jouf  U.</t>
  </si>
  <si>
    <t xml:space="preserve">الطب جامعة الجوف </t>
  </si>
  <si>
    <t xml:space="preserve"> Medicine , Majmaah  U.</t>
  </si>
  <si>
    <t xml:space="preserve">الطب جامعة المجمعة </t>
  </si>
  <si>
    <t xml:space="preserve"> Medicine , Northern Border U.</t>
  </si>
  <si>
    <t xml:space="preserve">الطب جامعة الحدود الشمالية </t>
  </si>
  <si>
    <t>Medicine , Umm Al-qura  U ( Qunfudah )</t>
  </si>
  <si>
    <t>الطب جامعة أم القرى ( القنفذة )</t>
  </si>
  <si>
    <t>Medicine , Najran  U.</t>
  </si>
  <si>
    <t>الطب جامعة نجران</t>
  </si>
  <si>
    <t>Medicine ,  Al-Bahah U.</t>
  </si>
  <si>
    <t xml:space="preserve">الطب جامعة الباحة </t>
  </si>
  <si>
    <t>Medicine  Hail  U.</t>
  </si>
  <si>
    <t xml:space="preserve">الطب جامعة حائل </t>
  </si>
  <si>
    <t>Medicine  Tabouk U.</t>
  </si>
  <si>
    <t xml:space="preserve">الطب جامعة تبوك </t>
  </si>
  <si>
    <t>Medicine  Taif U.</t>
  </si>
  <si>
    <t>الطب جامعة الطائف</t>
  </si>
  <si>
    <t>Medicine Sattam  bin Abdulaziz  U.</t>
  </si>
  <si>
    <t>الطب جامعة الأمير سطام  بن عبدالعزيز</t>
  </si>
  <si>
    <t>Medicine ,Norah Bint Abdulrahman  U.</t>
  </si>
  <si>
    <t>الطب جامعة الاميرة نورة بنت عبدالرحمن</t>
  </si>
  <si>
    <t>Medicine , Jazan  U.</t>
  </si>
  <si>
    <t>الطب جامعة جازان</t>
  </si>
  <si>
    <t>Medicine ,  Qassem U.</t>
  </si>
  <si>
    <t>الطب جامعة القصيم</t>
  </si>
  <si>
    <t>Medicine ,  J. U.</t>
  </si>
  <si>
    <t>الطب جامعة جدة</t>
  </si>
  <si>
    <t>Medicine ,  King Abdul Aziz U.,J ( Rabegh ).</t>
  </si>
  <si>
    <t>الطب جامعة الملك عبدالعزيز بجدة ( رابغ )</t>
  </si>
  <si>
    <t>Medicine,King Faisal U.Al-Ahsa</t>
  </si>
  <si>
    <t xml:space="preserve">الطب جامعة الملك فيصل بالاحساء </t>
  </si>
  <si>
    <t xml:space="preserve">Medicine , I.M.U.M.U.  
</t>
  </si>
  <si>
    <t xml:space="preserve">الطب جامعة الامام محمد بن سعود الاسلامية </t>
  </si>
  <si>
    <t>Medicine ,  King Khalied U.Abha</t>
  </si>
  <si>
    <t xml:space="preserve">الطب جامعة الملك خالد بأبها </t>
  </si>
  <si>
    <t>Medicine , Umm Al-qura  U.</t>
  </si>
  <si>
    <t xml:space="preserve">الطب جامعة أم القرى </t>
  </si>
  <si>
    <t>Medicine , Taibah U.</t>
  </si>
  <si>
    <t>الطب جامعة طيبة</t>
  </si>
  <si>
    <t>Medicine , I.A.F.U.D.</t>
  </si>
  <si>
    <t>الطب جامعة الامام عبدالرحمن بن فيصل بالدمام</t>
  </si>
  <si>
    <t>Medicine ,  King Abdul Aziz U.,J.</t>
  </si>
  <si>
    <t xml:space="preserve">الطب جامعة الملك عبدالعزيز بجدة </t>
  </si>
  <si>
    <t>Medicine,King Saud U.,Riyadh</t>
  </si>
  <si>
    <t xml:space="preserve">الطب جامعة الملك سعود بالرياض </t>
  </si>
  <si>
    <t xml:space="preserve">             College</t>
  </si>
  <si>
    <t>الكلية</t>
  </si>
  <si>
    <t>أنثى</t>
  </si>
  <si>
    <t>ذكر</t>
  </si>
  <si>
    <t xml:space="preserve">and Sex                                     </t>
  </si>
  <si>
    <t>N.S</t>
  </si>
  <si>
    <t xml:space="preserve"> Nationality</t>
  </si>
  <si>
    <t xml:space="preserve"> سعودي</t>
  </si>
  <si>
    <t xml:space="preserve"> الجنسية والجنس </t>
  </si>
  <si>
    <t>Table  2-38</t>
  </si>
  <si>
    <t>جدول  2-38</t>
  </si>
  <si>
    <t>التأهيل الطبي بجامعة القصيم</t>
  </si>
  <si>
    <t>التأهيل الطبي بجامعة طيبة</t>
  </si>
  <si>
    <t xml:space="preserve">Public Health Tropical Medicine Jazan  U. </t>
  </si>
  <si>
    <t>كلية الصحة وطب المناطق الحارة جامعة جازان</t>
  </si>
  <si>
    <t>الصحة العامة والمعلومات الصحية بجامعة حائل</t>
  </si>
  <si>
    <t>الصحة العامة والمعلومات الصحية بجامعة القصيم</t>
  </si>
  <si>
    <t>Nurse , Northern Border U.</t>
  </si>
  <si>
    <t xml:space="preserve">التمريض جامعة الحدود الشمالية </t>
  </si>
  <si>
    <t>Nurse ,  Najran  U.</t>
  </si>
  <si>
    <t>التمريض جامعة نجران</t>
  </si>
  <si>
    <t>Nurse , Jazan  U.</t>
  </si>
  <si>
    <t>Nurse ,Norah Bint Abdulrahman  U.</t>
  </si>
  <si>
    <t xml:space="preserve"> Nurse , Umm Al-Qura  U.</t>
  </si>
  <si>
    <t xml:space="preserve"> Nurse ,  I.A.F.U.D.</t>
  </si>
  <si>
    <t xml:space="preserve"> Nurse,King Saud U.,R.</t>
  </si>
  <si>
    <t xml:space="preserve">العلوم الطبية التطبيقية جامعة الحدود الشمالية </t>
  </si>
  <si>
    <t xml:space="preserve"> Applied Science, Al jouf  U.</t>
  </si>
  <si>
    <t xml:space="preserve">العلوم الطبية التطبيقية جامعة الجوف </t>
  </si>
  <si>
    <t>العلوم الطبية التطبيقية جامعة شقراء</t>
  </si>
  <si>
    <t xml:space="preserve"> Applied Science,Majmaah  U.</t>
  </si>
  <si>
    <t xml:space="preserve">العلوم الطبية التطبيقية جامعة المجمعة </t>
  </si>
  <si>
    <t xml:space="preserve"> Applied Science, Tabouk U.</t>
  </si>
  <si>
    <t xml:space="preserve">العلوم الطبية التطبيقية جامعة تبوك </t>
  </si>
  <si>
    <t xml:space="preserve"> Applied Science,Qassem U.</t>
  </si>
  <si>
    <t xml:space="preserve">العلوم الطبية التطبيقية جامعة القصيم </t>
  </si>
  <si>
    <t xml:space="preserve">العلوم الطبية التطبيقية جامعة حائل </t>
  </si>
  <si>
    <t xml:space="preserve">العلوم الطبية التطبيقية جامعة الباحة </t>
  </si>
  <si>
    <t>العلوم الطبية التطبيقية جامعة نجران</t>
  </si>
  <si>
    <t>العلوم الطبية التطبيقية جامعة جازان</t>
  </si>
  <si>
    <t xml:space="preserve">العلوم الطبية التطبيقية جامعة الطائف </t>
  </si>
  <si>
    <t xml:space="preserve">العلوم الطبية التطبيقية جامعة سطام  بن عبدالعزيز </t>
  </si>
  <si>
    <t xml:space="preserve"> Applied Science,King Khalied U.Abha</t>
  </si>
  <si>
    <t xml:space="preserve">العلوم الطبية التطبيقية جامعة الملك خالد بأبها </t>
  </si>
  <si>
    <t>Applied Science, King Faisal U.Al-Ahsa.</t>
  </si>
  <si>
    <t xml:space="preserve">العلوم الطبية التطبيقية جامعة الملك فيصل بالاحساء </t>
  </si>
  <si>
    <t>العلوم الطبية التطبيقية جامعة طيبة</t>
  </si>
  <si>
    <t xml:space="preserve"> Applied Science,Umm Al-Qura U.</t>
  </si>
  <si>
    <t xml:space="preserve"> Applied Science, I.A.F.U.D.</t>
  </si>
  <si>
    <t>العلوم الطبية التطبيقية جامعة الامام عبدالرحمن بن فيصل بالدمام</t>
  </si>
  <si>
    <t xml:space="preserve"> Applied Science,Abdul Aziz U..J.</t>
  </si>
  <si>
    <t xml:space="preserve">العلوم الطبية التطبيقية جامعة الملك عبدالعزيز بجدة  </t>
  </si>
  <si>
    <t xml:space="preserve"> Applied Science,King Saud U.,R.</t>
  </si>
  <si>
    <t xml:space="preserve">العلوم الطبية التطبيقية جامعة الملك سعود بالرياض </t>
  </si>
  <si>
    <t xml:space="preserve"> Pharmacy,  Shaqra  U.</t>
  </si>
  <si>
    <t xml:space="preserve">الصيدلة جامعة شقراء </t>
  </si>
  <si>
    <t>Pharmacy,  Al jouf U.</t>
  </si>
  <si>
    <t xml:space="preserve"> Pharmacy,   Northern Border   U.</t>
  </si>
  <si>
    <t xml:space="preserve">الصيدلة جامعة الحدود الشمالية </t>
  </si>
  <si>
    <t>Pharmacy,  Hail  U.</t>
  </si>
  <si>
    <t>Pharmacy,  Jazan  U.</t>
  </si>
  <si>
    <t xml:space="preserve">الصيدلة جامعة جازان </t>
  </si>
  <si>
    <t>Pharmacy,  Najran U.</t>
  </si>
  <si>
    <t>Pharmacy,  Al-Bahah U.</t>
  </si>
  <si>
    <t>Pharmacy,  Qassem U.</t>
  </si>
  <si>
    <t xml:space="preserve">الصيدلة جامعة القصيم </t>
  </si>
  <si>
    <t xml:space="preserve"> Pharmacy, King Faisal U.Al-Ahsa.</t>
  </si>
  <si>
    <t>Pharmacy, ,Norah Bint Abdulrahman  U.</t>
  </si>
  <si>
    <t xml:space="preserve"> Pharmacy, King Khalied U.Abha</t>
  </si>
  <si>
    <t>Pharmacy ,Taibah  U.</t>
  </si>
  <si>
    <t xml:space="preserve"> Pharmacy,Umm Al-Qura U.</t>
  </si>
  <si>
    <t xml:space="preserve"> Pharmacy, ,  I.A.F.U.D.</t>
  </si>
  <si>
    <t xml:space="preserve"> Pharmacy, King Abdul Aziz U..J.</t>
  </si>
  <si>
    <t xml:space="preserve">الصيدلة جامعة الملك عبدالعزيز بجدة </t>
  </si>
  <si>
    <t xml:space="preserve"> Pharmacy,King Saud U.,R.</t>
  </si>
  <si>
    <t>Dentistry , Hail  U.</t>
  </si>
  <si>
    <t>طب الأسنان جامعة حائل</t>
  </si>
  <si>
    <t>Dentistry , Jazan  U.</t>
  </si>
  <si>
    <t>طب الأسنان جامعة جازان</t>
  </si>
  <si>
    <t xml:space="preserve">طب الأسنان جامعة سطام بن عبدالعزيز </t>
  </si>
  <si>
    <t xml:space="preserve">طب الأسنان جامعة القصيم </t>
  </si>
  <si>
    <t xml:space="preserve"> Dentistry , King Khalied U.Abha</t>
  </si>
  <si>
    <t xml:space="preserve"> Dentistry ,  Taibah  U.</t>
  </si>
  <si>
    <t xml:space="preserve"> Dentistry ,  Umm Al-qura  U.</t>
  </si>
  <si>
    <t xml:space="preserve">طب الأسنان بجامعة أم القرى </t>
  </si>
  <si>
    <t xml:space="preserve"> Dentistry ,  I.A.F.U.D.</t>
  </si>
  <si>
    <t xml:space="preserve"> Dentistry ,  King Abdul Aziz U..J.</t>
  </si>
  <si>
    <t xml:space="preserve"> Dentistry,King Saud U.,R.</t>
  </si>
  <si>
    <t xml:space="preserve"> Medicine ,   Al jouf U.</t>
  </si>
  <si>
    <t xml:space="preserve"> Medicine ,  Tabouk U.</t>
  </si>
  <si>
    <t xml:space="preserve"> Medicine ,  Qassem U.</t>
  </si>
  <si>
    <t xml:space="preserve">الطب جامعة القصيم </t>
  </si>
  <si>
    <t xml:space="preserve"> Medicine , Jazan  U.</t>
  </si>
  <si>
    <t xml:space="preserve"> Medicine , Umm Al-qura  U.</t>
  </si>
  <si>
    <t xml:space="preserve">الطب بجامعة أم القرى </t>
  </si>
  <si>
    <t xml:space="preserve"> Medicine,King Faisal U.Al-Ahsa.</t>
  </si>
  <si>
    <t xml:space="preserve"> Medicine , Taibah U.</t>
  </si>
  <si>
    <t xml:space="preserve"> Medicine ,  King Khalied U.Abha</t>
  </si>
  <si>
    <t xml:space="preserve"> Medicine ,  I.A.F.U.D.</t>
  </si>
  <si>
    <t xml:space="preserve"> Medicine ,  King Abdul Aziz U.,J.</t>
  </si>
  <si>
    <t xml:space="preserve"> Medicine,King Saud U.,Riyadh</t>
  </si>
  <si>
    <t>Table  2-39</t>
  </si>
  <si>
    <t>جدول  2-39</t>
  </si>
  <si>
    <t>Al Qurayyat General Hospital</t>
  </si>
  <si>
    <t>مستشفى القريات العام</t>
  </si>
  <si>
    <t>القريات
Al Qurayyat</t>
  </si>
  <si>
    <t>Dumat Al Jandal General Hospital</t>
  </si>
  <si>
    <t>مستشفى دومة الجندل العام</t>
  </si>
  <si>
    <t>الجوف
Al Jouf</t>
  </si>
  <si>
    <t>King Khaled General Hospital</t>
  </si>
  <si>
    <t>مستشفى الملك خالد العام</t>
  </si>
  <si>
    <t>حائل
Hail</t>
  </si>
  <si>
    <t>Najran General Hospital (East)</t>
  </si>
  <si>
    <t>مستشفى شرق نجران العام</t>
  </si>
  <si>
    <t>نجران
Najran</t>
  </si>
  <si>
    <t>Sabya General Hospital</t>
  </si>
  <si>
    <t>مستشفى صبيا العام</t>
  </si>
  <si>
    <t>Prince Mohammad Bin Naser Bin Abdulaziz Hospital</t>
  </si>
  <si>
    <t>مستشفى الأمير محمد بن ناصر بن عبدالعزيز</t>
  </si>
  <si>
    <t>جازان
Jazan</t>
  </si>
  <si>
    <t>Ballasmar General Hospital</t>
  </si>
  <si>
    <t>مستشفى بللسمر العام</t>
  </si>
  <si>
    <t>Abha Maternity &amp; Children Hospital</t>
  </si>
  <si>
    <t xml:space="preserve">مستشفى أبها للولادة والأطفال </t>
  </si>
  <si>
    <t>Khamees Mushait General Hospital</t>
  </si>
  <si>
    <t>مستشفى خميس مشيط العام</t>
  </si>
  <si>
    <t>Thahran Al Janoub Hospital</t>
  </si>
  <si>
    <t>مستشفى ظهران الجنوب</t>
  </si>
  <si>
    <t>Maternity &amp; Children Hospital - Khamees Mushait</t>
  </si>
  <si>
    <t>مستشفى الولادة والأطفال خميس مشيط</t>
  </si>
  <si>
    <t>Aseer Central Hospital</t>
  </si>
  <si>
    <t>مستشفى عسير المركزي</t>
  </si>
  <si>
    <t>عسير
Aseer</t>
  </si>
  <si>
    <t>Prince Mishari Bin Saud Hospital, Baljurashi</t>
  </si>
  <si>
    <t>مستشفى الأمير مشاري بن سعود ببلجرشي</t>
  </si>
  <si>
    <t>King Fahad  Hospital</t>
  </si>
  <si>
    <t>مستشفى الملك فهد</t>
  </si>
  <si>
    <t>الباحة
Al-Baha</t>
  </si>
  <si>
    <t>Prince Abdulaziz Bin Musaad Hospital</t>
  </si>
  <si>
    <t>مستشفى الأمير عبد العزيز بن مساعد</t>
  </si>
  <si>
    <t>الحدود الشمالية
Northern</t>
  </si>
  <si>
    <t>Hakel General Hospital</t>
  </si>
  <si>
    <t>مستشفى حقل العام</t>
  </si>
  <si>
    <t>تبوك
Tabuk</t>
  </si>
  <si>
    <t>King Khaled Hospital</t>
  </si>
  <si>
    <t>مستشفى الملك خالد</t>
  </si>
  <si>
    <t>حفر الباطن
Hafr Al-Baten</t>
  </si>
  <si>
    <t>Prince Sultan Cardiac Center, Hafouf</t>
  </si>
  <si>
    <t>مركز الأمير سلطان لمعالجة أمراض وجراحة القلب</t>
  </si>
  <si>
    <t>Al Jabr Eye and ENT Hospital</t>
  </si>
  <si>
    <t>مستشفى الجبر للعيون والأنف والأذن والحنجرة</t>
  </si>
  <si>
    <t>مستشفى الملك فهد بالهفوف</t>
  </si>
  <si>
    <t>الأحساء
Al-Ahsa</t>
  </si>
  <si>
    <t>Al Khafji General Hospital</t>
  </si>
  <si>
    <t>مستشفى الخفجي العام</t>
  </si>
  <si>
    <t>Saud Al-Babtain Cardiac Center- Dammam</t>
  </si>
  <si>
    <t>مركز سعود البابطين لطب وجراحة القلب</t>
  </si>
  <si>
    <t>KFSH Dammam</t>
  </si>
  <si>
    <t>مستشفى الملك فهد التخصصي - الدمام</t>
  </si>
  <si>
    <t>Dhahran Eye Specialized Hospital</t>
  </si>
  <si>
    <t>مستشفى الظهران التخصصي للعيون</t>
  </si>
  <si>
    <t xml:space="preserve"> Jubail General Hospital</t>
  </si>
  <si>
    <t>مستشفى الجبيل العام</t>
  </si>
  <si>
    <t>الشرقية
Eastern</t>
  </si>
  <si>
    <t>Al-Bukairyah General Hospital</t>
  </si>
  <si>
    <t>مستشفى البكيرية العام</t>
  </si>
  <si>
    <t>Al Mithnab General Hospital</t>
  </si>
  <si>
    <t>مستشفى المذنب العام</t>
  </si>
  <si>
    <t>Burydah Central Hospital</t>
  </si>
  <si>
    <t>مستشفى بريدة المركزي</t>
  </si>
  <si>
    <t>Mental Health Hospital,  Buraidah</t>
  </si>
  <si>
    <t>مستشفى الصحة النفسية ببريدة</t>
  </si>
  <si>
    <t>King Fahad Specialist Hospital, Buraidah</t>
  </si>
  <si>
    <t>مستشفى الملك فهد التخصصي ببريدة</t>
  </si>
  <si>
    <t>King Saud  Hospital</t>
  </si>
  <si>
    <t>مستشفى الملك سعود بعنيزة</t>
  </si>
  <si>
    <t>Maternity &amp; Children Hospital</t>
  </si>
  <si>
    <t>مستشفى الولادة والأطفال ببريدة</t>
  </si>
  <si>
    <t>القصيم
Qaseem</t>
  </si>
  <si>
    <t>King Fahad General Hospital</t>
  </si>
  <si>
    <t>مستشفى الملك فهد العام</t>
  </si>
  <si>
    <t>مستشفى الولادة والأطفال</t>
  </si>
  <si>
    <t>المدينة المنورة
Madinah</t>
  </si>
  <si>
    <t>Children Hospital</t>
  </si>
  <si>
    <t>مستشفى الأطفال</t>
  </si>
  <si>
    <t>الطائف
Ta'if</t>
  </si>
  <si>
    <t>King Abdullah Medical Complex</t>
  </si>
  <si>
    <t>مجمع الملك عبدالله الطبي</t>
  </si>
  <si>
    <t>Al Thagher General Hospital</t>
  </si>
  <si>
    <t>مستشفى الثغر العام</t>
  </si>
  <si>
    <t>King Abdulaziz  Hospital &amp; Oncology Center</t>
  </si>
  <si>
    <t>مستشفى الملك عبد العزيز ومركز الأورام</t>
  </si>
  <si>
    <t>جدة
Jeddah</t>
  </si>
  <si>
    <t>King Faisal Hospital</t>
  </si>
  <si>
    <t>مستشفى الملك فيصل</t>
  </si>
  <si>
    <t>Al-Noor  Specialized Hospital</t>
  </si>
  <si>
    <t>مستشفى النور التخصصي</t>
  </si>
  <si>
    <t>KAMC</t>
  </si>
  <si>
    <t>مدينة الملك عبدالله الطبية</t>
  </si>
  <si>
    <t>Herra General Hospital</t>
  </si>
  <si>
    <t>مستشفى حراء العام</t>
  </si>
  <si>
    <t>مكة المكرمة
Makkah</t>
  </si>
  <si>
    <t>King Khaled Eye Specialist Hospital</t>
  </si>
  <si>
    <t>مستشفى الملك خالد التخصصي للعيون</t>
  </si>
  <si>
    <t>Shagra General Hospital</t>
  </si>
  <si>
    <t>مستشفى شقراء العام</t>
  </si>
  <si>
    <t>King Fahad Medical City</t>
  </si>
  <si>
    <t>مدينة الملك فهد الطبية</t>
  </si>
  <si>
    <t>King Saud Medical City</t>
  </si>
  <si>
    <t>مدينة الملك سعود الطبية</t>
  </si>
  <si>
    <t>King Salman Hospital</t>
  </si>
  <si>
    <t>مستشفى الملك سلمان</t>
  </si>
  <si>
    <t>Prince Mohammad Bin Abdulaziz Hospital</t>
  </si>
  <si>
    <t>مستشفى الأمير محمد بن عبدالعزيز</t>
  </si>
  <si>
    <t>الرياض
Riyadh</t>
  </si>
  <si>
    <t>تاريخ الاعتماد
Date of Accriditation</t>
  </si>
  <si>
    <t>Hospital Name</t>
  </si>
  <si>
    <t>المستشفى</t>
  </si>
  <si>
    <t>المنطقة
Region</t>
  </si>
  <si>
    <t>Table 2-40</t>
  </si>
  <si>
    <t xml:space="preserve"> جدول  2-40</t>
  </si>
  <si>
    <t>Hail National Company for Health Care Service Hospital</t>
  </si>
  <si>
    <t>مستشفى شركة حائل للخدمات الصحية</t>
  </si>
  <si>
    <t>Salamat Hospital</t>
  </si>
  <si>
    <t>مستشفى سلامات</t>
  </si>
  <si>
    <t>Al Emise National Hospital</t>
  </si>
  <si>
    <t>مستشفى العميس الأهلي</t>
  </si>
  <si>
    <t>Hayat National Hospital</t>
  </si>
  <si>
    <t>مستشفى الحياة الوطني</t>
  </si>
  <si>
    <t>Saudi-German Hospital</t>
  </si>
  <si>
    <t>مستشفى السعودي الألماني - خميس مشيط</t>
  </si>
  <si>
    <t>Muhayil National Hospital</t>
  </si>
  <si>
    <t>مستشفى محايل الأهلي</t>
  </si>
  <si>
    <t>Magrabi Hospital</t>
  </si>
  <si>
    <t>مستشفى المغربي</t>
  </si>
  <si>
    <t>Al Hayat National Hospital</t>
  </si>
  <si>
    <t>مستشفى الحياة الوطني - خميس مشيط</t>
  </si>
  <si>
    <t>Al Maali Hospital</t>
  </si>
  <si>
    <t>مستشفى المعالي</t>
  </si>
  <si>
    <t>حفر الباطن
Hafr Al Baten</t>
  </si>
  <si>
    <t>Obeid Specialist Hospital</t>
  </si>
  <si>
    <t>مستشفى عبيد التخصصي</t>
  </si>
  <si>
    <t>Al-Mousa Hospital</t>
  </si>
  <si>
    <t>مستشفى الموسى</t>
  </si>
  <si>
    <t>Al-Ahsa Hospital</t>
  </si>
  <si>
    <t>مستشفى الأحساء العام</t>
  </si>
  <si>
    <t>Al-Maneae Hospital - Hafouf</t>
  </si>
  <si>
    <t>مستشفى المانع بالهفوف</t>
  </si>
  <si>
    <t>Al-Khafji Hospital</t>
  </si>
  <si>
    <t>Al Sadiq Hospital, Sihat</t>
  </si>
  <si>
    <t>مستشفى الصادق - سيهات</t>
  </si>
  <si>
    <t>Al-Maneae Hospital - Dammam</t>
  </si>
  <si>
    <t>مستشفى المانع بالدمام</t>
  </si>
  <si>
    <t>Gama Hospital</t>
  </si>
  <si>
    <t>مستشفى جاما</t>
  </si>
  <si>
    <t>Johns Hopkins ARAMCO Health Care</t>
  </si>
  <si>
    <t>جونز هوبكنز أرامكو الطبي</t>
  </si>
  <si>
    <t>Mouwasat Hospital - Dammam</t>
  </si>
  <si>
    <t>مستشفى المواساة بالدمام</t>
  </si>
  <si>
    <t>Procare Hospital - Khobar</t>
  </si>
  <si>
    <t>مستشفى الرعاية - الخبر</t>
  </si>
  <si>
    <t>Mouwasat Hospital - AlJubail</t>
  </si>
  <si>
    <t>مستشفى المواساة بالجبيل</t>
  </si>
  <si>
    <t>Tadawi Hospital - Dammam</t>
  </si>
  <si>
    <t>مستشفى تداوي بالدمام</t>
  </si>
  <si>
    <t>Mouwasat Hospital - Qateef</t>
  </si>
  <si>
    <t>مستشفى المواساة بالقطيف</t>
  </si>
  <si>
    <t>Al Qaseem National Hospital, Buraidah</t>
  </si>
  <si>
    <t>مستشفى القصيم الوطني - بريدة</t>
  </si>
  <si>
    <t>Al Wafa Hospital, Unaizah</t>
  </si>
  <si>
    <t>مستشفى الوفاء بعنيزة</t>
  </si>
  <si>
    <t>Soliman Al-Habib Hospital- Buriada</t>
  </si>
  <si>
    <t>مستشفى سليمان الحبيب ببريدة</t>
  </si>
  <si>
    <t>Al Ansari Specialized Hospital - Yanbu Al Synaiah</t>
  </si>
  <si>
    <t>مستشفى الأنصاري التخصصي - ينبع الصناعية</t>
  </si>
  <si>
    <t>Al Dar Hospital</t>
  </si>
  <si>
    <t>مستشفى الدار</t>
  </si>
  <si>
    <t>Yanbu National Hospital</t>
  </si>
  <si>
    <t>مستشفى ينبع الوطني</t>
  </si>
  <si>
    <t xml:space="preserve">Dr Hamid Al Ahmadi Hospital </t>
  </si>
  <si>
    <t>مستشفى د حامد الأحمدي</t>
  </si>
  <si>
    <t>مستشفى السعودي الألماني</t>
  </si>
  <si>
    <t>Mouwasat Hospital</t>
  </si>
  <si>
    <t>مستشفى المواساة</t>
  </si>
  <si>
    <t>Al-Nahda Hospital</t>
  </si>
  <si>
    <t>مستشفى النهضة</t>
  </si>
  <si>
    <t>Al Hamra Hospital</t>
  </si>
  <si>
    <t>مستشفى الحمراء</t>
  </si>
  <si>
    <t>مستشفى مغربي</t>
  </si>
  <si>
    <t>Bugshan Hospital</t>
  </si>
  <si>
    <t>مستشفى بقشان</t>
  </si>
  <si>
    <t>Jeddah Clinic Hospital - Al Kandarah</t>
  </si>
  <si>
    <t>مستشفى جدة الوطني - الكندرة</t>
  </si>
  <si>
    <t>Dr.Hassan Ameen Ghazawi Hospital3</t>
  </si>
  <si>
    <t>مستشفى د حسان أمين غزاوي</t>
  </si>
  <si>
    <t>Dr. Ghassan Najeeb Pheron Hospital</t>
  </si>
  <si>
    <t>مستشفى د غسان نجيب فرعون</t>
  </si>
  <si>
    <t>Jeddah National Hospital</t>
  </si>
  <si>
    <t>مستشفى جدة الأهلي</t>
  </si>
  <si>
    <t>Dr Soliman Faqih Hospital</t>
  </si>
  <si>
    <t>مستشفى د سليمان فقيه</t>
  </si>
  <si>
    <t>Erfan &amp; Bagedo General Hospital</t>
  </si>
  <si>
    <t>مستشفى عرفان وباقدو العام</t>
  </si>
  <si>
    <t>United Doctors Hospital</t>
  </si>
  <si>
    <t>مستشفى الأطباء المتحدون</t>
  </si>
  <si>
    <t>International Medical Center</t>
  </si>
  <si>
    <t>المركز الطبي الدولي</t>
  </si>
  <si>
    <t>Dr Khalid Idrees Hospital</t>
  </si>
  <si>
    <t>مستشفى الدكتور خالد إدريس</t>
  </si>
  <si>
    <t>De Abdulrahman Taha Bakhsh Hospital</t>
  </si>
  <si>
    <t>Al Rafie Hospital</t>
  </si>
  <si>
    <t>مستشفى الرفيع</t>
  </si>
  <si>
    <t>Makkah Medical Center Hospital</t>
  </si>
  <si>
    <t>مستشفى مركز مكة الطبي</t>
  </si>
  <si>
    <t>Al Hamadi (Al Olaya) Hospital</t>
  </si>
  <si>
    <t>مستشفى الحمادي العليا</t>
  </si>
  <si>
    <t>Specialized Medical Center</t>
  </si>
  <si>
    <t>المركز التخصصي الطبي</t>
  </si>
  <si>
    <t>Soliaman Al-Habib  Hospital  (Al Suwaidy)</t>
  </si>
  <si>
    <t>مستشفى سليمان الحبيب السويدي</t>
  </si>
  <si>
    <t>Al Salam Hospital</t>
  </si>
  <si>
    <t>مستشفى السلام</t>
  </si>
  <si>
    <t>Dar Al Shifa Hospital</t>
  </si>
  <si>
    <t>مستشفى دار الشفاء</t>
  </si>
  <si>
    <t>Kingdom Hospital</t>
  </si>
  <si>
    <t>مستشفى المملكة</t>
  </si>
  <si>
    <t>Family Care Hospital</t>
  </si>
  <si>
    <t>مستشفى رعاية العائلة</t>
  </si>
  <si>
    <t>Green Crescent Hospital</t>
  </si>
  <si>
    <t>مستشفى الهلال الأخضر</t>
  </si>
  <si>
    <t>Al Hamadi Hospital (Al Suwaidy)</t>
  </si>
  <si>
    <t>مستشفى الحمادي (السويدي)</t>
  </si>
  <si>
    <t>Al Jazeera Hospital</t>
  </si>
  <si>
    <t>مستشفى الجزيرة</t>
  </si>
  <si>
    <t>Dallah Hospital</t>
  </si>
  <si>
    <t>مستشفى دلة</t>
  </si>
  <si>
    <t>Al-Hayat Al-Watany Hospital</t>
  </si>
  <si>
    <t>Soltan Bin Abdulaziz Humanitarian City</t>
  </si>
  <si>
    <t>مدينة سلطان بن عبدالعزيز للخدمات الإنسانية</t>
  </si>
  <si>
    <t>Sanad Hospital</t>
  </si>
  <si>
    <t>مستشفى سند</t>
  </si>
  <si>
    <t>Rabia Hospital</t>
  </si>
  <si>
    <t>مستشفى رابية</t>
  </si>
  <si>
    <t>Dr Abdulrahman Al Mashary Hospital</t>
  </si>
  <si>
    <t>مستشفى الدكتور عبد الرحمن المشاري</t>
  </si>
  <si>
    <t>Soliaman Al-Habib Specialized Hospital</t>
  </si>
  <si>
    <t>Riyadh Care Hospital</t>
  </si>
  <si>
    <t>مستشفى رعاية الرياض</t>
  </si>
  <si>
    <t>Soliaman Al-Habib Al-Rayan Hospital</t>
  </si>
  <si>
    <t>مستشفى سليمان الحبيب بالريان</t>
  </si>
  <si>
    <t>Table 2-41</t>
  </si>
  <si>
    <t xml:space="preserve"> جدول  2-41</t>
  </si>
  <si>
    <t>Southern Region Armed Forces Hospital - Khamis Mushait</t>
  </si>
  <si>
    <t>مستشفى القوات المسلحة بالجنوب - خميس مشيط</t>
  </si>
  <si>
    <t>King Abdulaziz Medical City- Al Hasa</t>
  </si>
  <si>
    <t>مدينة الملك عبد العزيز الطبية بالاحساء</t>
  </si>
  <si>
    <t>الأحساء
Al-Ahsaa</t>
  </si>
  <si>
    <t>Royal Commission Medical Center - Jubail</t>
  </si>
  <si>
    <t>المركز الطبى للهيئة الملكية – يالجبيل</t>
  </si>
  <si>
    <t>Imam Abdul Rahman bin Faisal National Guard Hospital - Dammam</t>
  </si>
  <si>
    <t>مستشفى الامام عبد الرحمن آل فيصل للحرس الوطني</t>
  </si>
  <si>
    <t>King Fahd Hospital Of the university - Al Khobar</t>
  </si>
  <si>
    <t>مستشفى الملك فهد الجامعي التابع لجامعة الامام عبدالرحمن الفيصل</t>
  </si>
  <si>
    <t>Security Forces Hospital</t>
  </si>
  <si>
    <t>مستشفى قوى الأمن</t>
  </si>
  <si>
    <t>Royal Commission Medical Center - Yanbu</t>
  </si>
  <si>
    <t>المركز الطبي للهيئة الملكية - ينبع</t>
  </si>
  <si>
    <t>Prince Sultan Military -Taif</t>
  </si>
  <si>
    <t>مستشفى الأمير سلطان العسكري- الطائف</t>
  </si>
  <si>
    <t>Prince Mansour Military Hospital</t>
  </si>
  <si>
    <t>مستشفى الأمير منصور العسكري</t>
  </si>
  <si>
    <t>Al Hada Military Hospital</t>
  </si>
  <si>
    <t>مستشفى القوات المسلحة - الهدا</t>
  </si>
  <si>
    <t>King Abdulaziz Medical City- Jeddah</t>
  </si>
  <si>
    <t>مدينة الملك عبد العزيز الطبية- جدة</t>
  </si>
  <si>
    <t>Central Security Hospital -Jeddah</t>
  </si>
  <si>
    <t>مستشفى الامن المركزي بجدة</t>
  </si>
  <si>
    <t>King Fahad Armed Forces Hospital- Jeddah</t>
  </si>
  <si>
    <t>مستشفى الملك فهد للقوات المسلحة بجدة</t>
  </si>
  <si>
    <t>Armed Forces Hospital- Wadi Al Dawaser</t>
  </si>
  <si>
    <t xml:space="preserve">مستشفى القوات المسلحة بوادي الدواسر </t>
  </si>
  <si>
    <t>King Abdulaziz Medical City- Riyadh</t>
  </si>
  <si>
    <t>مدينة الملك عبد العزيز الطبية -الرياض</t>
  </si>
  <si>
    <t>Central Security Hospital in Haair Prison - Riyadh</t>
  </si>
  <si>
    <t>مستشفى الأمن المركزي بسجن الحائر -الرياض</t>
  </si>
  <si>
    <t>King Abdulaziz University Hospital - Riyadh</t>
  </si>
  <si>
    <t>مستشفى الملك عبد العزيز الجامعي - الرياض</t>
  </si>
  <si>
    <t>King Abdullah Bin Abdulaziz University Hospital - Riyadh</t>
  </si>
  <si>
    <t>مستشفى الملك عبدالله بن عبدالعزيز بجامعة الأميرة نورة- الرياض</t>
  </si>
  <si>
    <t>King Khalid University Hospital - Riyadh</t>
  </si>
  <si>
    <t>مستشفى الملك خالد الجامعي بالرياض</t>
  </si>
  <si>
    <t>Table 2-42</t>
  </si>
  <si>
    <t xml:space="preserve"> جدول  2-42</t>
  </si>
  <si>
    <t>Shared Rooms</t>
  </si>
  <si>
    <t>Studio</t>
  </si>
  <si>
    <t>2 Rooms</t>
  </si>
  <si>
    <t>3 Rooms</t>
  </si>
  <si>
    <t>4 Rooms</t>
  </si>
  <si>
    <t>5 Rooms</t>
  </si>
  <si>
    <t>Recipient of the Unit (Total Number)</t>
  </si>
  <si>
    <t>غرف مشتركة</t>
  </si>
  <si>
    <t>استوديو</t>
  </si>
  <si>
    <t>غرفتان</t>
  </si>
  <si>
    <t>ثلاث غرف</t>
  </si>
  <si>
    <t>أربع غرف</t>
  </si>
  <si>
    <t>خمس غرف</t>
  </si>
  <si>
    <t>Residential Complexes owned by MOH</t>
  </si>
  <si>
    <t>وحدات عازبات
Units for Single Females</t>
  </si>
  <si>
    <t>وحدات عزاب
Units for Single Males</t>
  </si>
  <si>
    <t>شقق عائلية
Family Apartments</t>
  </si>
  <si>
    <t>فلل
Villas</t>
  </si>
  <si>
    <t>مستلم الوحدة (العدد الإجمالي)</t>
  </si>
  <si>
    <t>الوحدات بالمجمعات السكنية المملوكة للوزارة
  Units in Residential Complexes owned by MOH</t>
  </si>
  <si>
    <t>مجمعات سكنية مملوكة للوزارة</t>
  </si>
  <si>
    <t>Table 2-43</t>
  </si>
  <si>
    <t>جدول 2-43</t>
  </si>
  <si>
    <t>إجمالي الأطباء        Physicians &amp; Dentists</t>
  </si>
  <si>
    <t>1440H (2019G)</t>
  </si>
  <si>
    <t>1440H
 (2019G)</t>
  </si>
  <si>
    <t>الأطباء وأطباء الأسنان بالقطاعات الصحية بالمملكة حسب التخصص والتصنيف الوظيفي عام 1440هـ (2019م).</t>
  </si>
  <si>
    <t>Physicians and Dentists in KSA Health Sectors by Speciality and Professional Categories, 1440H (2019G).</t>
  </si>
  <si>
    <t>الإداريون والعمال بوزارة الصحة حسب الجنس والجنسية عام 1440هـ (2019م).</t>
  </si>
  <si>
    <t xml:space="preserve"> Administrative Personnel and Workers in the Ministry of Health by Sex and Nationality, 1440H (2019G). </t>
  </si>
  <si>
    <t>الفئات الطبية المساعدة بوزارة الصحة حسب التخصص والجنسية والجنس عام 1440هـ (2019م).</t>
  </si>
  <si>
    <t>Allied Health Personnel by Speciality , Nationality &amp; Sex,  1440 H (2019G).</t>
  </si>
  <si>
    <t xml:space="preserve"> القوى العاملة الصحية بوزارة الصحة حسب الفئة والجنس والجنسية والمنطقة عام 1440هـ (2019م).</t>
  </si>
  <si>
    <r>
      <t xml:space="preserve">Health Manpower in MOH by </t>
    </r>
    <r>
      <rPr>
        <b/>
        <sz val="16"/>
        <rFont val="Times New Roman"/>
        <family val="1"/>
      </rPr>
      <t>Category, Sex, Nationality</t>
    </r>
    <r>
      <rPr>
        <b/>
        <sz val="16"/>
        <rFont val="Times New Roman"/>
        <family val="1"/>
        <charset val="178"/>
      </rPr>
      <t xml:space="preserve"> and Region, 1440 H (2019G).</t>
    </r>
  </si>
  <si>
    <t xml:space="preserve">  القوى العاملة الصحية بديوان وزارة الصحة ومديريات الشئون الصحية بالمناطق حسب الفئة والجنس والجنسية والمنطقة عام 1440هـ (2019م).</t>
  </si>
  <si>
    <t>Health Manpower in MOH Headquarter and Regional Health Directorates  by Category, Sex, Nationality and Region, 1440 H (2019G).</t>
  </si>
  <si>
    <t xml:space="preserve"> القوى العاملة الصحية بمستشفيات وزارة الصحة حسب المنطقة والفئة والجنس والجنسية عام 1440هـ (2019م).</t>
  </si>
  <si>
    <t>Health Manpower in MOH Hospitals by Region,Category,Sex and Nationality, 1440H (2019G).</t>
  </si>
  <si>
    <t>القوى العاملة الصحية بمراكز الرعاية الصحية الأولية بوزارة الصحة حسب المنطقة والفئة والجنس والجنسية لعام 1440هـ (2019م).</t>
  </si>
  <si>
    <t>Health Manpower in MOH Primary Health Care Centers by Region,Category,Sex and Nationality, 1440H (2019G).</t>
  </si>
  <si>
    <t>الأطباء وأطباء الأسنان بمراكز الرعاية الصحية الأولية بوزارة الصحة حسب التخصصات الرئيسية والجنسية والجنس والمنطقة عام 1440هـ (2019م).</t>
  </si>
  <si>
    <t>Physicians and Dentists in MOH Primary Health Care Centers  by Main Specialities, Nationality , Sex and Region, 1440 H (2019G).</t>
  </si>
  <si>
    <t>الأطباء وأطباء الأسنان بمستشفيات وزارة الصحة حسب التخصص والتصنيف الوظيفي والمنطقة عام 1440هـ (2019م).</t>
  </si>
  <si>
    <t>Physicians and Dentists, MOH Hospitals  by Speciality, Professional Categories and Region, 1440H (2019G).</t>
  </si>
  <si>
    <t>الوارد من المناطق</t>
  </si>
  <si>
    <t>مجمل المرافق الصحية بوزارة الصحة حسب المنطقة عام 1440هـ (2019م).</t>
  </si>
  <si>
    <t>Total Health Utilities in MOH by Region,1440 H (2019G).</t>
  </si>
  <si>
    <t>عدد المجمعات والوحدات السكنية بوزارة الصحة حسب المنطقة لعام 2019م (1440هـ).</t>
  </si>
  <si>
    <t>Number of Residential Complexes and Units in MOH, 2019G (1440H).</t>
  </si>
  <si>
    <t>Students in University Colleges of Medicine and Health, 1441 H (2019/2020G).</t>
  </si>
  <si>
    <t>الملتحقون بالكليات الطبية والصحية الجامعية للبنين والبنات حسب الكلية للعام الدراسي 1441هـ (2020/2019م)</t>
  </si>
  <si>
    <t>كلية الأمير سلطان بن عبدالعزيز للخدمات الطبية الطارئة - جامعة الملك سعود بالرياض</t>
  </si>
  <si>
    <t xml:space="preserve">Prince Sultan Bin Abdulaziz for Emergency Medical Services - King Saud University- Riyadh </t>
  </si>
  <si>
    <t>خريجو الكليات الطبية والصحية الجامعية للعام الدراسي 1440/1439هـ (2019/2018م)</t>
  </si>
  <si>
    <t>Graduates in University Medical and Health Colleges (Male &amp; Female) by College,1439/1440H (2018/2019G)</t>
  </si>
  <si>
    <t>طب الأسنان جامعة الملك سعود للعلوم  الصحية بالحرس الوطني</t>
  </si>
  <si>
    <t>الصيدلة جامعة الملك سعود للعلوم الصحية بالحرس الوطني</t>
  </si>
  <si>
    <t>العلوم التطبيقية جامعة الملك سعود  للعلوم الصحية بالحرس الوطني</t>
  </si>
  <si>
    <t>التمريض جامعة الملك سعود للعلوم  الصحية بالحرس الوطني</t>
  </si>
  <si>
    <t>كلية الصحة العامة والمعلومات الصحية جامعة الملك سعود للعلوم الصحية بالحرس الوطني</t>
  </si>
  <si>
    <t>Public Health &amp;Health Informatics King Saud bin Abdulaziz for Health Sciences National Guard</t>
  </si>
  <si>
    <t>الطب جامعة الملك سعود للعلوم  الصحية بالحرس الوطني</t>
  </si>
  <si>
    <t>Medicine , King Saud bin Abdulaziz for Health Sciences National Guard</t>
  </si>
  <si>
    <t>Dentistry , King Saud bin Abdulaziz for Health Sciences National Guard</t>
  </si>
  <si>
    <t>Pharmacy , King Saud bin Abdulaziz for Health Sciences National Guard</t>
  </si>
  <si>
    <t>Applied , King Saud bin Abdulaziz for Health Sciences National Guard</t>
  </si>
  <si>
    <t>Nurse , King Saud bin Abdulaziz for Health Sciences National Guard</t>
  </si>
  <si>
    <t>طب الاسنان جامعة الملك سعود للعلوم  الصحية بالحرس الوطني</t>
  </si>
  <si>
    <t>العلوم الطبية التطبيقية جامعة الملك سعود  للعلوم الصحية بالحرس الوطني</t>
  </si>
  <si>
    <t>كلية الصحة العامة والمعلومات الصحية بجامعة الملك سعود للعلوم الصحية بالحرس الوطني</t>
  </si>
  <si>
    <t>الأطباء وأطباء الأسنان بالجهات الحكومية الأخرى حسب التخصص والجنسية 1440هـ  (2019م)</t>
  </si>
  <si>
    <t>Physicians &amp; Dentists in Other Governmental Sector  by Speciality and Nationality, 1440H (2019G).</t>
  </si>
  <si>
    <t>القوى العاملة الصحية بالجهات الحكومية الأخرى حسب الفئــة والجنس والجنسية عام 1440هـ (2019م)</t>
  </si>
  <si>
    <t>Health Manpower in Other Governmental Sector  by Category,Sex and Nationality, 1440 H (2019G).</t>
  </si>
  <si>
    <t>طب الأسنان جامعة نجران</t>
  </si>
  <si>
    <t>Dentistry , Najran  U.</t>
  </si>
  <si>
    <t>Dentistry  Taif U.</t>
  </si>
  <si>
    <t xml:space="preserve">Prince Sultan bin Abdulaziz College for Emergency Medical Services - King Saud University- Riyadh </t>
  </si>
  <si>
    <t xml:space="preserve">العلوم التطبيقية جامعة جدة </t>
  </si>
  <si>
    <t>Applied Science,   Jeddah  U.</t>
  </si>
  <si>
    <t>1441/1440</t>
  </si>
  <si>
    <t>مباني سكنية مستأجرة</t>
  </si>
  <si>
    <t>Rented Residential Buildings</t>
  </si>
  <si>
    <t>العلوم التطبيقية جامعة أم القرى (تشمل العلوم الصحية بالليث والقنفذة)</t>
  </si>
  <si>
    <t xml:space="preserve"> مستشفيات وزارة الصحة وعدد الأسرة حسب المنطقة والتخصص لعام 1440هـ (2019م).</t>
  </si>
  <si>
    <t xml:space="preserve"> مستشفيات وزارة الصحة حسب السعة السريرية والمنطقة للعام 1440هـ (2019م)</t>
  </si>
  <si>
    <t xml:space="preserve"> MOH Hospitals  by Bed Capacity and Region,1440H (2019G).</t>
  </si>
  <si>
    <t>يوجد 85 سرير نقاهة بمستشفى الملك فهد بجدة</t>
  </si>
  <si>
    <t xml:space="preserve">There is 85 long-term care beds in King Fahad hospital, Jeddah </t>
  </si>
  <si>
    <t>مستشفى النقاهة ببيشة تعتبر مستشفى رعاية مديدة وصحة نفسية (50 سرير رعاية مديدة + 50 سرير صحة نفسية)</t>
  </si>
  <si>
    <t>الطب الباطني</t>
  </si>
  <si>
    <t>طب الاطفال</t>
  </si>
  <si>
    <t>طب الاسرة</t>
  </si>
  <si>
    <t>امراض النساء والولادة</t>
  </si>
  <si>
    <t xml:space="preserve">طب اسنان الاسرة </t>
  </si>
  <si>
    <t>طب الطوارئ</t>
  </si>
  <si>
    <t>طب العناية الحرجة لدى الكبار</t>
  </si>
  <si>
    <t>الجراحة العامة</t>
  </si>
  <si>
    <t>الاشعة التشخيصية</t>
  </si>
  <si>
    <t>الطب الوقائي</t>
  </si>
  <si>
    <t>الاستعاضة السنية</t>
  </si>
  <si>
    <t>تقويم الاسنان</t>
  </si>
  <si>
    <t>علاج الجذور وعصب الاسنان</t>
  </si>
  <si>
    <t>اصلاح الاسنان</t>
  </si>
  <si>
    <t>داء السكري</t>
  </si>
  <si>
    <t>طب طوارئ الاطفال</t>
  </si>
  <si>
    <t xml:space="preserve">تخدير </t>
  </si>
  <si>
    <t>طب اسنان أطفال</t>
  </si>
  <si>
    <t>صحة عامة ( وبائيات)</t>
  </si>
  <si>
    <t>أمراض الدم لدى الكبار</t>
  </si>
  <si>
    <t>غدد صماء كبار</t>
  </si>
  <si>
    <t>الطب النفسي</t>
  </si>
  <si>
    <t>طب وجراحة العيون</t>
  </si>
  <si>
    <t>أطفال حديثي الولادة</t>
  </si>
  <si>
    <t xml:space="preserve">جراحة المسالك البولية </t>
  </si>
  <si>
    <t>روماتيزم كبار</t>
  </si>
  <si>
    <t>أمراض وجراحة اللثه</t>
  </si>
  <si>
    <t>طب الأعصاب</t>
  </si>
  <si>
    <t>طب الجهاز التنفسي</t>
  </si>
  <si>
    <t>أمراض الكلى لدى الكبار</t>
  </si>
  <si>
    <t>جراحة الانف والاذن والحنجرة</t>
  </si>
  <si>
    <t>جهاز هضمي كبار</t>
  </si>
  <si>
    <t>الامراض الجلدية</t>
  </si>
  <si>
    <t>الطب التلطيفي</t>
  </si>
  <si>
    <t>علم الامراض</t>
  </si>
  <si>
    <t>غدد صماء اطفال</t>
  </si>
  <si>
    <t>العناية المركزة للأطفال</t>
  </si>
  <si>
    <t>أمراض الدم والاورام لدى الأطفال</t>
  </si>
  <si>
    <t>الأمراض المعدية لدى الكبار</t>
  </si>
  <si>
    <t>جهاز هضمي اطفال</t>
  </si>
  <si>
    <t>قلب كبار</t>
  </si>
  <si>
    <t>الأشعة التداخلية</t>
  </si>
  <si>
    <t>القسطرة القلبية التداخلية للكبار</t>
  </si>
  <si>
    <t>جراحة اطفال</t>
  </si>
  <si>
    <t>جراحة الفم والاسنان</t>
  </si>
  <si>
    <t>جراحة الفم والوجة والفكين</t>
  </si>
  <si>
    <t>طب الوراثة السريرية واعتلال التمثيل الغذائي</t>
  </si>
  <si>
    <t>زراعة الاسنان</t>
  </si>
  <si>
    <t>الأشعة التشخيصية للنساء</t>
  </si>
  <si>
    <t>الطب الشرعي</t>
  </si>
  <si>
    <t>امراض النوم</t>
  </si>
  <si>
    <t>أمراض وجراحة الشبكية
 والجسم الزجاجي</t>
  </si>
  <si>
    <t>تخدير اطفال</t>
  </si>
  <si>
    <t>جراحة الثدي والغدد الصماء</t>
  </si>
  <si>
    <t>جراحة المستقيم والقولون</t>
  </si>
  <si>
    <t>جراحة أورام العظام والعضلات</t>
  </si>
  <si>
    <t>زمالة حالات الحمل الحرجة وطب الأجنة</t>
  </si>
  <si>
    <t>طب الاورام (كبار)</t>
  </si>
  <si>
    <t>قلب اطفال</t>
  </si>
  <si>
    <t>كلى اطفال</t>
  </si>
  <si>
    <t>الأشعة التشخيصية لدى الأطفال</t>
  </si>
  <si>
    <t>الامراض المعدية لدى الأطفال</t>
  </si>
  <si>
    <t>التصوير بالموجات فوق الصوتية لأمراض النساء والولادة</t>
  </si>
  <si>
    <t>الطب الطبيعي و إعادة التأهيل</t>
  </si>
  <si>
    <t>القرنية وأمراض العين الخارجية</t>
  </si>
  <si>
    <t>جراحة الأذن وأعصابها</t>
  </si>
  <si>
    <t>جراحة العمود الفقري</t>
  </si>
  <si>
    <t>روماتيزم اطفال</t>
  </si>
  <si>
    <t>زراعة الكلى والبنكرياس</t>
  </si>
  <si>
    <t>صحة المرأة</t>
  </si>
  <si>
    <t>طب الألم</t>
  </si>
  <si>
    <t>طب الأمومة والأجنه</t>
  </si>
  <si>
    <t>طب الصرع وتخطيط الدماغ</t>
  </si>
  <si>
    <t>أشعة الجهاز الهيكلي العضلي</t>
  </si>
  <si>
    <t>أشعة القلب و الصدر</t>
  </si>
  <si>
    <t>الاحياء الدقيقة الاكلينيكية</t>
  </si>
  <si>
    <t>الأشعة الصوتية لقلب الأطفال</t>
  </si>
  <si>
    <t xml:space="preserve">الحساسية والمناعة لدى الأطفال </t>
  </si>
  <si>
    <t>الحساسية والمناعة للكبار</t>
  </si>
  <si>
    <t>السكتة الدماغية</t>
  </si>
  <si>
    <t>الطب النفسي الجسدي للبالغين</t>
  </si>
  <si>
    <t>الطب النفسي للأطفال
 والمراهقين</t>
  </si>
  <si>
    <t>الماء الازرق</t>
  </si>
  <si>
    <t>المناظير و الإصابات الرياضية</t>
  </si>
  <si>
    <t>أمراض التليف الرئوي</t>
  </si>
  <si>
    <t>امراض الشبكية والتهابات العنبيه</t>
  </si>
  <si>
    <t>تخدير جراحة القلب المفتوح</t>
  </si>
  <si>
    <t>جراحة الأوعية الدموية</t>
  </si>
  <si>
    <t>جراحة السمنة والمناظير</t>
  </si>
  <si>
    <t>جراحة الصدر</t>
  </si>
  <si>
    <t>جراحة الكبد و البنكرياس</t>
  </si>
  <si>
    <t>جراحة عظام الأطفال</t>
  </si>
  <si>
    <t>طب الاسنان العام المتقدم</t>
  </si>
  <si>
    <t>طب الأعصاب لدى الأطفال</t>
  </si>
  <si>
    <t>طب الجهاز التنفسي لدى الاطفال</t>
  </si>
  <si>
    <t>عقم الرجل و الضعف الجنسي</t>
  </si>
  <si>
    <t>علم النفس الجنائي</t>
  </si>
  <si>
    <t>الملتحقون والملتحقات الجدد من أطباء وزارة الصحة ببرامج الزمالات والدراسات العليا حسب التخصص عام 2019م</t>
  </si>
  <si>
    <t>MOH Newly Enrolled Physicians in Fellowship Programs and High Studies by Speciality, 2019G.</t>
  </si>
  <si>
    <t xml:space="preserve">Internal Medicine </t>
  </si>
  <si>
    <t>Famiy Medicine</t>
  </si>
  <si>
    <t>Obestitrics and Gyneacology</t>
  </si>
  <si>
    <t>Family Dentistry</t>
  </si>
  <si>
    <t xml:space="preserve">Emergency Medicine </t>
  </si>
  <si>
    <t>Intensive Care (adults)</t>
  </si>
  <si>
    <t>Preventive Medicine</t>
  </si>
  <si>
    <t>Prosthdontics</t>
  </si>
  <si>
    <t>Orthodontics</t>
  </si>
  <si>
    <t>Endodontics</t>
  </si>
  <si>
    <t>Restorative Dentistry</t>
  </si>
  <si>
    <t>Diabetology</t>
  </si>
  <si>
    <t>Pediatric Emergency Medicine</t>
  </si>
  <si>
    <t>Pedo-dentistry</t>
  </si>
  <si>
    <t>Epidemiology</t>
  </si>
  <si>
    <t>Hematology (adult)</t>
  </si>
  <si>
    <t>Endocrinology  (adult)</t>
  </si>
  <si>
    <t>Orthopedic Surgery</t>
  </si>
  <si>
    <t>Opthalmology</t>
  </si>
  <si>
    <t>Neonatal Intensive Care</t>
  </si>
  <si>
    <t>Adult Rheumatology</t>
  </si>
  <si>
    <t>Periodontics</t>
  </si>
  <si>
    <t>Adult Pulmonary Diseases</t>
  </si>
  <si>
    <t>Nephrology  (adult)</t>
  </si>
  <si>
    <t>Otolarygology</t>
  </si>
  <si>
    <t>Adult Gastroenterology</t>
  </si>
  <si>
    <t>Dermatology</t>
  </si>
  <si>
    <t xml:space="preserve">Palliative Medicine </t>
  </si>
  <si>
    <t>Pediatric Endocrinology</t>
  </si>
  <si>
    <t>Intensive Care (Pediatrics)</t>
  </si>
  <si>
    <t>Pediatric Oncology</t>
  </si>
  <si>
    <t>Infectious Diseases (adults)</t>
  </si>
  <si>
    <t>Pediatric Gastroenterology</t>
  </si>
  <si>
    <t>Cardiology  (adult)</t>
  </si>
  <si>
    <t>Interventional  Radiology</t>
  </si>
  <si>
    <t>Cardiac Cathetrization (adults )</t>
  </si>
  <si>
    <t>Oral Surgery</t>
  </si>
  <si>
    <t>Inherited Metabolic Disorders</t>
  </si>
  <si>
    <t>تابع جدول 2-36</t>
  </si>
  <si>
    <t>Table 2-36 cont.</t>
  </si>
  <si>
    <t>Dental Implantology</t>
  </si>
  <si>
    <t>Gynecological Imaging</t>
  </si>
  <si>
    <t>Adult Sleep Medicine</t>
  </si>
  <si>
    <t>Diseases and Surgery of Retina &amp; Vitreous</t>
  </si>
  <si>
    <t>Peditraic Anesthisia</t>
  </si>
  <si>
    <t>Breast and Endocrine Surgery</t>
  </si>
  <si>
    <t>Colorectal Surgery</t>
  </si>
  <si>
    <t>Orthopedic Oncology</t>
  </si>
  <si>
    <t>Fetal Medicine and Critical Pregnancy</t>
  </si>
  <si>
    <t>Adult Oncology</t>
  </si>
  <si>
    <t>Pediatric Cardiology</t>
  </si>
  <si>
    <t>Pediatric Nephrology</t>
  </si>
  <si>
    <t>Pediatric Radiology</t>
  </si>
  <si>
    <t>Pediatric Infectious Diaeases</t>
  </si>
  <si>
    <t>Obestitric and Gyneacology US</t>
  </si>
  <si>
    <t>Physical and Rehablitaion Medicine</t>
  </si>
  <si>
    <t>Cornea and External Eye Diseases</t>
  </si>
  <si>
    <t>neuro-otology &amp;otology Surgery</t>
  </si>
  <si>
    <t>Spinal Surgery</t>
  </si>
  <si>
    <t>Pediatric Rheumatology</t>
  </si>
  <si>
    <t>Renal and Pancreatic Transplantation</t>
  </si>
  <si>
    <t>Women Health</t>
  </si>
  <si>
    <t>Pain Management</t>
  </si>
  <si>
    <t>Perinatology</t>
  </si>
  <si>
    <t>Epilepsy and EEG</t>
  </si>
  <si>
    <t>Muscloskeltal Radiology</t>
  </si>
  <si>
    <t>Cardiopulmonary Radiology</t>
  </si>
  <si>
    <t>Clinical Microbiology</t>
  </si>
  <si>
    <t>Pediatric Echocardiography</t>
  </si>
  <si>
    <t>Pediatric Immunology</t>
  </si>
  <si>
    <t>Adult Immunology</t>
  </si>
  <si>
    <t>Cerebro-vascular Coma</t>
  </si>
  <si>
    <t>Adult Psychosomatic Medicine</t>
  </si>
  <si>
    <t>Pediatric &amp; Adolescent Psychiatry</t>
  </si>
  <si>
    <t>Glaucoma</t>
  </si>
  <si>
    <t>Atheletics Injuries/Arthroscopy</t>
  </si>
  <si>
    <t>Pulmonary Fibrosis Diseases</t>
  </si>
  <si>
    <t>Uveitis /Medica Retina</t>
  </si>
  <si>
    <t>Cardiac Surgery Anaesthesia</t>
  </si>
  <si>
    <t>Bariatric Surgery &amp; Endoscopy</t>
  </si>
  <si>
    <t>Thoracic Surgery</t>
  </si>
  <si>
    <t>Hepatobiliary and Pancreatic Surgery</t>
  </si>
  <si>
    <t>Pediatric Orthopedics</t>
  </si>
  <si>
    <t>Advanced General Dentistry</t>
  </si>
  <si>
    <t>Pediatric Neurology</t>
  </si>
  <si>
    <t>Pediatrics Pulmonary Disesaes</t>
  </si>
  <si>
    <t>Male Infertility</t>
  </si>
  <si>
    <t>Forensic Psychiatry</t>
  </si>
  <si>
    <t>BLS (SHA /AHA )</t>
  </si>
  <si>
    <t>الانعاش القلبي الرئوي المتقدم</t>
  </si>
  <si>
    <t>ACLS(advanced cardiac life support for adult)</t>
  </si>
  <si>
    <t>انعاش حديثي الولادة</t>
  </si>
  <si>
    <t>NRP(Neonatal Resuscitation Program)</t>
  </si>
  <si>
    <t>الانعاش المتقدم للاطفال</t>
  </si>
  <si>
    <t>PALS(pediatric advanced life support)</t>
  </si>
  <si>
    <t>الطوارئ</t>
  </si>
  <si>
    <t>المحاكاة الإكلينيكية</t>
  </si>
  <si>
    <t>Simulation courses</t>
  </si>
  <si>
    <t>تخطيط القلب و علم الادوية</t>
  </si>
  <si>
    <t>ECG &amp; Pharmacology</t>
  </si>
  <si>
    <t>دعم الحياة المتقدم لحالات الاصابة</t>
  </si>
  <si>
    <t>العناية بالمسالك التنفسية</t>
  </si>
  <si>
    <t>Airway management</t>
  </si>
  <si>
    <t>دعم الحياة المتقدم للأطفال</t>
  </si>
  <si>
    <t>دعم الحياة المتقدم لحالات الاصابات تمريض</t>
  </si>
  <si>
    <t>أعداد المتدربين بمراكز تطوير المهارات الفنية  لعام 1440هـ (2019م).</t>
  </si>
  <si>
    <t>Number of Trainees in Technical Skills' Development Centers, 1440H (2019G).</t>
  </si>
  <si>
    <t>الانعاش الرئوي الأساسي (جمعية القلب السعودية وجمعية القلب الامريكية)</t>
  </si>
  <si>
    <t>ATLS (Advanced Trauma Life Support)</t>
  </si>
  <si>
    <t>CTAS (Canadian Triage &amp; Acuity Scale)</t>
  </si>
  <si>
    <t>ATCN (Advanced Trauma Care for Nursing)</t>
  </si>
  <si>
    <t>Diabetes &amp; Endocrinology Center</t>
  </si>
  <si>
    <t>مركز سكري وغدد صماء</t>
  </si>
  <si>
    <t>1440H
(2019G)</t>
  </si>
  <si>
    <t>مستشفيات وزارة الصحة المعتمدة من المجلس المركزي لاعتماد المنشآت الصحية بنهاية عام 2019م .</t>
  </si>
  <si>
    <t>CBAHI Accredited MoH Hospitals by the end of 2019 G.</t>
  </si>
  <si>
    <t>مستشفى الزلفي</t>
  </si>
  <si>
    <t>مستشفى الملك خالد بالخرج</t>
  </si>
  <si>
    <t>مستشفى القويعية العام</t>
  </si>
  <si>
    <t>مستشفى الولادة والأطفال بالخرج</t>
  </si>
  <si>
    <t>مستشفى الإيمان العام</t>
  </si>
  <si>
    <t>مستشفى الدوادمي العام</t>
  </si>
  <si>
    <t>مستشفى شرق جدة</t>
  </si>
  <si>
    <t xml:space="preserve">مستشفى الملك عبد العزيز التخصصي </t>
  </si>
  <si>
    <t>مجمع الملك فيصل الطبي</t>
  </si>
  <si>
    <t xml:space="preserve">مستشفى الملك عبد العزيز </t>
  </si>
  <si>
    <t>مستشفى أحد العام</t>
  </si>
  <si>
    <t>مستشفى الولادة والأطفال بعرعر</t>
  </si>
  <si>
    <t>مستشفى طريف العام</t>
  </si>
  <si>
    <t>مستشفى حفر الباطن المركزي</t>
  </si>
  <si>
    <t>مستشفى الولادة والأطفال بالدمام</t>
  </si>
  <si>
    <t>مستشفى القطيف المركزي</t>
  </si>
  <si>
    <t>مجمع الدمام الطبي</t>
  </si>
  <si>
    <t>مستشفى الولادة والأطفال بحفر الباطن</t>
  </si>
  <si>
    <t>مستشفى تيماء العام</t>
  </si>
  <si>
    <t>مستشفى الوجه العام</t>
  </si>
  <si>
    <t>مستشفى ضباء العام</t>
  </si>
  <si>
    <t>مستشفى الولادة والأطفال بتبوك</t>
  </si>
  <si>
    <t>مستشفى النماص العام</t>
  </si>
  <si>
    <t>مستشفى أبو عريش العام</t>
  </si>
  <si>
    <t>مستشفى الولادة والأطفال بنجران</t>
  </si>
  <si>
    <t>مستشفى شرورة العام</t>
  </si>
  <si>
    <t>مستشفى الأمير متعب بن عبد العزيز</t>
  </si>
  <si>
    <t>مستشفى الملك عبد العزيز بسكاكا</t>
  </si>
  <si>
    <t>مستشفى الملك فيصل التخصصي ومركز الأبحاث</t>
  </si>
  <si>
    <t>مستشفى القوات المسلحة للتأهيل الصحي</t>
  </si>
  <si>
    <t>مستشفى الملك عبد العزيز الجامعي - جدة</t>
  </si>
  <si>
    <t>مستشفى القوات المسلحة بقاعدة الملك عبد العزيز البحرية بالجبيل</t>
  </si>
  <si>
    <t>مجمع الملك فهد الطبي العسكري بالظهران</t>
  </si>
  <si>
    <t>مستشفى القوات المسلحة بقاعدة الملك عبد العزيز الجوية بالظهران</t>
  </si>
  <si>
    <t>مستشفى القوات المسلحة بالشمالية بحفر الباطن</t>
  </si>
  <si>
    <t xml:space="preserve">مستشفى الأمير محمد بن عبد العزيز </t>
  </si>
  <si>
    <t>مستشفى القوات المسلحة بالمصانع الحربية بالخرج</t>
  </si>
  <si>
    <t>مستشفى القوات المسلحة بالجنوب بنجران</t>
  </si>
  <si>
    <t>المستشفيات والأسرة بالقطاعات الصحية بالمملكة حسب المنطقة 2019م.</t>
  </si>
  <si>
    <t>Hospitals and Beds in KSA Health Sectors by Region, 2019G.</t>
  </si>
  <si>
    <t>مستشفيات الجهات الحكومية الأخرى المعتمدة من المجلس المركزي لاعتماد المنشآت الصحية بنهاية عام 2019م .</t>
  </si>
  <si>
    <t>CBAHI Accredited Other Governmental Sector Hospitals by the end of 2019 G.</t>
  </si>
  <si>
    <t>مستشفيات القطاع الخاص المعتمدة من المجلس المركزي لاعتماد المنشآت الصحية بنهاية عام 2019م .</t>
  </si>
  <si>
    <t>CBAHI Accredited Private Hospitals by the end of 2019 G.</t>
  </si>
  <si>
    <t>مستشفى سليمان الحبيب التخصصي للنساء والولادة</t>
  </si>
  <si>
    <t>مستشفى العظام والمفاصل والعمود الفقري</t>
  </si>
  <si>
    <t>مستشفى الوطني</t>
  </si>
  <si>
    <t>مستشفى النخبة الطبي</t>
  </si>
  <si>
    <t>مستشفى الفلاح الدولي</t>
  </si>
  <si>
    <t>مستشفى الحمادي النزهة</t>
  </si>
  <si>
    <t>مستشفى الجافل الدولي</t>
  </si>
  <si>
    <t>مستشفى دلة نمار</t>
  </si>
  <si>
    <t>مستشفى الأسرة الدولي</t>
  </si>
  <si>
    <t>مستشفى الدكتور عبد الرحمن طه بخش (الشرفية)</t>
  </si>
  <si>
    <t>مستشفى الأهلي السعودي</t>
  </si>
  <si>
    <t>المستشفى السعودي الألماني</t>
  </si>
  <si>
    <t>مستشفى آية التخصصي</t>
  </si>
  <si>
    <t>المركز الدولي للرعاية الممتدة</t>
  </si>
  <si>
    <t>مستشفى العدواني</t>
  </si>
  <si>
    <t>مستشفى حي الجامعة</t>
  </si>
  <si>
    <t>مستشفى عبد اللطيف جميل للتأهيل الطبي</t>
  </si>
  <si>
    <t>مستشفى المستقبل</t>
  </si>
  <si>
    <t>مستشفى الحياة</t>
  </si>
  <si>
    <t>مستشفى جدة الوطني الجديد</t>
  </si>
  <si>
    <t>مستشفى الأمين</t>
  </si>
  <si>
    <t>مستشفى هالة عيسى بن لادن</t>
  </si>
  <si>
    <t>مركز الرعاية المزمنة التخصصية الطبي</t>
  </si>
  <si>
    <t>مستشفى كلية ابن سينا</t>
  </si>
  <si>
    <t>مستشفى الدكتور سمير عباس</t>
  </si>
  <si>
    <t>المستشفى السعودي</t>
  </si>
  <si>
    <t>مستشفى الزهراء العام</t>
  </si>
  <si>
    <t>مستشفى المدينة الوطني</t>
  </si>
  <si>
    <t>مستشفى الخفجي الأهلي</t>
  </si>
  <si>
    <t>مستشفى المانع بالخبر</t>
  </si>
  <si>
    <t>مستشفى الزهراء العام بالقطيف</t>
  </si>
  <si>
    <t>مستشفى السلامة بالخبر</t>
  </si>
  <si>
    <t>مستشفى اليوسف - الخبر</t>
  </si>
  <si>
    <t>مستشفى د نور محمد خان العام</t>
  </si>
  <si>
    <t>مستشفى محمد الدوسري بالخبر</t>
  </si>
  <si>
    <t>مستشفى الروضة بالدمام</t>
  </si>
  <si>
    <t>مستشفى المواساة بالخبر</t>
  </si>
  <si>
    <t>مستشفى حسين علي العلي</t>
  </si>
  <si>
    <t>مستشفى الدكتور غسان نجيب فرعون</t>
  </si>
  <si>
    <t>مستشفى أبها الخاص</t>
  </si>
  <si>
    <t>مستشفى مستشارك الطبي - خميس مشيط</t>
  </si>
  <si>
    <t>مستشفى القاضي التخصصي</t>
  </si>
  <si>
    <t>مستشفى الظافر الأهلي</t>
  </si>
  <si>
    <t>مستشفى الأمير فهد بن سلطان</t>
  </si>
  <si>
    <t>كلية الصحة العامة والمعلومات الصحية بالجامعة السعودية الالكترونية</t>
  </si>
  <si>
    <t>Public Health &amp;Health Informatics , Saudi. E.U .</t>
  </si>
  <si>
    <t xml:space="preserve">كلية المجتمع جامعة تبوك </t>
  </si>
  <si>
    <t>Community C.,  Tabouk U.</t>
  </si>
  <si>
    <t>أسرة العناية المركزة بمستشفيات وزارة الصحة حسب المنطقة لعام 1440هـ (2019م).</t>
  </si>
  <si>
    <t>Intensive Care  Beds at MOH Hospitals By Region, 1440 H (2019G).</t>
  </si>
  <si>
    <t>الطلبة المقيدون في الكليات الصحية للعام الدراسي 1440-1439هـ</t>
  </si>
  <si>
    <t>الجهة التعليمية</t>
  </si>
  <si>
    <t>المحافظة</t>
  </si>
  <si>
    <t>جملة</t>
  </si>
  <si>
    <t>جامعة أم القرى</t>
  </si>
  <si>
    <t>كلية التمريض</t>
  </si>
  <si>
    <t>كلية الصحة العامة والمعلوماتية الصحية</t>
  </si>
  <si>
    <t>كلية الصيدلة</t>
  </si>
  <si>
    <t>كلية الطب</t>
  </si>
  <si>
    <t>كلية العلوم الصحية</t>
  </si>
  <si>
    <t>الليث</t>
  </si>
  <si>
    <t>كلية العلوم الطبية التطبيقية</t>
  </si>
  <si>
    <t>كلية طب الأسنان</t>
  </si>
  <si>
    <t>جامعة أم القرى الإجمالي</t>
  </si>
  <si>
    <t>جامعة الإمام محمد بن سعود الإسلامية</t>
  </si>
  <si>
    <t>جامعة الإمام محمد بن سعود الإسلامية الإجمالي</t>
  </si>
  <si>
    <t>جامعة الملك سعود</t>
  </si>
  <si>
    <t>كلية الأمير سلطان بن عبدالعزيز للخدمات الطبية الطارئة</t>
  </si>
  <si>
    <t>جامعة الملك سعود الإجمالي</t>
  </si>
  <si>
    <t>جامعة الملك عبدالعزيز</t>
  </si>
  <si>
    <t>رابغ</t>
  </si>
  <si>
    <t>جامعة الملك عبدالعزيز الإجمالي</t>
  </si>
  <si>
    <t>جامعة الملك فيصل</t>
  </si>
  <si>
    <t>كلية الصيدلة الإكلينيكية</t>
  </si>
  <si>
    <t>جامعة الملك فيصل الإجمالي</t>
  </si>
  <si>
    <t>جامعة الملك خالد</t>
  </si>
  <si>
    <t>أبها</t>
  </si>
  <si>
    <t>خميس مشيط</t>
  </si>
  <si>
    <t>محايل عسير</t>
  </si>
  <si>
    <t>جامعة الملك خالد الإجمالي</t>
  </si>
  <si>
    <t>جامعة القصيم</t>
  </si>
  <si>
    <t>المليداء</t>
  </si>
  <si>
    <t>البكيرية</t>
  </si>
  <si>
    <t>عنيزة</t>
  </si>
  <si>
    <t>كلية الطب والعلوم الطبية</t>
  </si>
  <si>
    <t>كلية العلوم الصحية التطبيقية</t>
  </si>
  <si>
    <t>الرس</t>
  </si>
  <si>
    <t>كلية علوم التأهيل الطبي</t>
  </si>
  <si>
    <t>بريدة</t>
  </si>
  <si>
    <t>جامعة القصيم الإجمالي</t>
  </si>
  <si>
    <t>جامعة طيبة</t>
  </si>
  <si>
    <t>العلا</t>
  </si>
  <si>
    <t>ينبع</t>
  </si>
  <si>
    <t>جامعة طيبة الإجمالي</t>
  </si>
  <si>
    <t>جامعة الطائف</t>
  </si>
  <si>
    <t>تربة</t>
  </si>
  <si>
    <t>جامعة الطائف الإجمالي</t>
  </si>
  <si>
    <t>جامعة الملك سعود بن عبد العزيز للعلوم الصحية</t>
  </si>
  <si>
    <t>جامعة الملك سعود بن عبد العزيز للعلوم الصحية الإجمالي</t>
  </si>
  <si>
    <t>جامعة جازان</t>
  </si>
  <si>
    <t>كلية الصحة العامة وطب المناطق الحارة</t>
  </si>
  <si>
    <t>جامعة جازان الإجمالي</t>
  </si>
  <si>
    <t>جامعة حائل</t>
  </si>
  <si>
    <t>الحائط</t>
  </si>
  <si>
    <t>الشملي</t>
  </si>
  <si>
    <t>بقعاء</t>
  </si>
  <si>
    <t>جامعة حائل الإجمالي</t>
  </si>
  <si>
    <t>جامعة الجوف</t>
  </si>
  <si>
    <t>سكاكا</t>
  </si>
  <si>
    <t>جامعة الجوف الإجمالي</t>
  </si>
  <si>
    <t>جامعة تبوك</t>
  </si>
  <si>
    <t>جامعة تبوك الإجمالي</t>
  </si>
  <si>
    <t>جامعة الباحة</t>
  </si>
  <si>
    <t>العقيق</t>
  </si>
  <si>
    <t>جامعة الباحة الإجمالي</t>
  </si>
  <si>
    <t>جامعة نجران</t>
  </si>
  <si>
    <t>جامعة نجران الإجمالي</t>
  </si>
  <si>
    <t>جامعة الأميرة نورة بنت عبدالرحمن</t>
  </si>
  <si>
    <t>كلية الصحة وعلوم التأهيل</t>
  </si>
  <si>
    <t>كلية الطب البشري</t>
  </si>
  <si>
    <t>جامعة الأميرة نورة بنت عبدالرحمن الإجمالي</t>
  </si>
  <si>
    <t>جامعة الحدود الشمالية</t>
  </si>
  <si>
    <t>عرعر</t>
  </si>
  <si>
    <t>جامعة الحدود الشمالية الإجمالي</t>
  </si>
  <si>
    <t>جامعة شقراء</t>
  </si>
  <si>
    <t>الدوادمي</t>
  </si>
  <si>
    <t>شقراء</t>
  </si>
  <si>
    <t>القويعية</t>
  </si>
  <si>
    <t>جامعة شقراء الإجمالي</t>
  </si>
  <si>
    <t>جامعة الأمير سطام بن عبدالعزيز</t>
  </si>
  <si>
    <t>الخرج</t>
  </si>
  <si>
    <t>وادي الدواسر</t>
  </si>
  <si>
    <t>جامعة الأمير سطام بن عبدالعزيز الإجمالي</t>
  </si>
  <si>
    <t>جامعة الإمام عبدالرحمن بن فيصل</t>
  </si>
  <si>
    <t>الدمام</t>
  </si>
  <si>
    <t>الجبيل</t>
  </si>
  <si>
    <t>جامعة الإمام عبدالرحمن بن فيصل الإجمالي</t>
  </si>
  <si>
    <t>جامعة المجمعة</t>
  </si>
  <si>
    <t>المجمعة</t>
  </si>
  <si>
    <t>الزلفي</t>
  </si>
  <si>
    <t>جامعة المجمعة الإجمالي</t>
  </si>
  <si>
    <t>الجامعة السعودية الإلكترونية</t>
  </si>
  <si>
    <t>الجامعة السعودية الإلكترونية الإجمالي</t>
  </si>
  <si>
    <t>جامعة جدة</t>
  </si>
  <si>
    <t>جامعة جدة الإجمالي</t>
  </si>
  <si>
    <t>جامعة بيشة</t>
  </si>
  <si>
    <t>النماص</t>
  </si>
  <si>
    <t>جامعة بيشة الإجمالي</t>
  </si>
  <si>
    <t>جامعة حفر الباطن</t>
  </si>
  <si>
    <t>كلية العلوم الطبية التطبيقية بنات</t>
  </si>
  <si>
    <t>جامعة حفر الباطن الإجمالي</t>
  </si>
  <si>
    <t>جامعة الفيصل</t>
  </si>
  <si>
    <t>جامعة الفيصل الإجمالي</t>
  </si>
  <si>
    <t>جامعة دار العلوم</t>
  </si>
  <si>
    <t>جامعة دار العلوم الإجمالي</t>
  </si>
  <si>
    <t>جامعة المستقبل</t>
  </si>
  <si>
    <t>جامعة المستقبل الإجمالي</t>
  </si>
  <si>
    <t>كلية فقيه الأهلية للعلوم الطبية</t>
  </si>
  <si>
    <t>كلية العلوم الطبية</t>
  </si>
  <si>
    <t>كلية فقيه الأهلية للعلوم الطبية الإجمالي</t>
  </si>
  <si>
    <t>جامعة رياض العلم</t>
  </si>
  <si>
    <t>كلية الصيدلة والعلوم الطبية</t>
  </si>
  <si>
    <t>جامعة رياض العلم الإجمالي</t>
  </si>
  <si>
    <t>كلية ابن سينا الأهلية للعلوم الطبية</t>
  </si>
  <si>
    <t>ابن سينا الأهلية للعلوم الطبية</t>
  </si>
  <si>
    <t>كلية ابن سينا الأهلية للعلوم الطبية الإجمالي</t>
  </si>
  <si>
    <t>كلية البترجي الأهلية للعلوم الطبية والتقنية</t>
  </si>
  <si>
    <t>كلية العلوم الطبية والتكنولوجيا</t>
  </si>
  <si>
    <t>كلية البترجي الأهلية للعلوم الطبية والتقنية الإجمالي</t>
  </si>
  <si>
    <t>كلية سعد الأهلية للتمريض والعلوم الصحية</t>
  </si>
  <si>
    <t>كلية التمريض والعلوم الصحية</t>
  </si>
  <si>
    <t>الخبر</t>
  </si>
  <si>
    <t>كلية سعد الأهلية للتمريض والعلوم الصحية الإجمالي</t>
  </si>
  <si>
    <t>كلية الريادة الأهلية للعلوم الصحية</t>
  </si>
  <si>
    <t>كلية الريادة الأهلية للعلوم الصحية الإجمالي</t>
  </si>
  <si>
    <t>جامعة المعرفة</t>
  </si>
  <si>
    <t>الدرعية</t>
  </si>
  <si>
    <t>جامعة المعرفة الإجمالي</t>
  </si>
  <si>
    <t>كليات بريدة الأهلية</t>
  </si>
  <si>
    <t>كلية طب الأسنان والصيدلة</t>
  </si>
  <si>
    <t>كليات بريدة الأهلية الإجمالي</t>
  </si>
  <si>
    <t>كلية محمد المانع الأهلية للعلوم الطبية</t>
  </si>
  <si>
    <t>كلية محمد المانع الأهلية للعلوم الطبية الإجمالي</t>
  </si>
  <si>
    <t>كلية الفارابي الأهلية لطب الأسنان والتمريض</t>
  </si>
  <si>
    <t>كلية طب الأسنان والتمريض</t>
  </si>
  <si>
    <t>كلية الفارابي الأهلية لطب الأسنان والتمريض الإجمالي</t>
  </si>
  <si>
    <t>كليات الغد الدولية للعلوم الصحية الأهلية</t>
  </si>
  <si>
    <t>كليات الغد الدولية للعلوم الصحية الأهلية الإجمالي</t>
  </si>
  <si>
    <t>كليات سليمان الراجحي الأهلية</t>
  </si>
  <si>
    <t>كليات سليمان الراجحي الأهلية الإجمالي</t>
  </si>
  <si>
    <t>كلية العناية الأهلية للعلوم الطبية</t>
  </si>
  <si>
    <t>كلية العناية الأهلية للعلوم الطبية الإجمالي</t>
  </si>
  <si>
    <t>كليات الريان</t>
  </si>
  <si>
    <t>كليات الريان الإجمالي</t>
  </si>
  <si>
    <t>خريجو الكليات الصحية للعام الدراسي 1439-1438هـ</t>
  </si>
  <si>
    <t>جامعة الملك سعود بن عبدالعزيز للعلوم الصحية</t>
  </si>
  <si>
    <t>جامعة الملك سعود بن عبدالعزيز للعلوم الصحية الإجمالي</t>
  </si>
  <si>
    <t>كلية التمريض والعلوم الصحية المساعدة</t>
  </si>
  <si>
    <t>أبو عريش</t>
  </si>
  <si>
    <t>الشنان</t>
  </si>
  <si>
    <t>كليات القصيم الأهلية</t>
  </si>
  <si>
    <t>كليات القصيم الأهلية الإجمالي</t>
  </si>
  <si>
    <t>جامعة المعرفة الأهلية للعلوم والتقنية</t>
  </si>
  <si>
    <t>جامعة المعرفة الأهلية للعلوم والتقنية الإجمالي</t>
  </si>
  <si>
    <t>كلية العناية الطبية الأهلية</t>
  </si>
  <si>
    <t>كلية العناية الطبية الأهلية الإجمالي</t>
  </si>
  <si>
    <t>الإجمالي الكلي</t>
  </si>
  <si>
    <t>خريجو الكليات الصحية للعام الدراسي 1440-1439هـ_ بيانات أولية</t>
  </si>
  <si>
    <t>الخدمات الطبية بوزارة الموارد البشرية والتنمية الاجتماعية</t>
  </si>
  <si>
    <t>M.O.H.R.S.D</t>
  </si>
  <si>
    <t xml:space="preserve"> Dentistry, King Faisal U.Al-Ahsa.</t>
  </si>
  <si>
    <t>القوى العاملة الصحية بالقطاع الخاص حسب الفئة والجنس والجنسية والمنطقة عام 1440هـ (2019م).</t>
  </si>
  <si>
    <t>Health Manpower in Private Sector by Category, Sex, Nationality and Region, 1440 H (2019G).</t>
  </si>
  <si>
    <t xml:space="preserve"> القوى العاملة الصحية بمستشفيات القطاع الخاص حسب الفئة والجنس والجنسية والمنطقة عام 1440هـ (2019م).</t>
  </si>
  <si>
    <t>Health Manpower in Private Sector Hospitals by Category,Sex,Nationality and Region, 1440 H (2019G).</t>
  </si>
  <si>
    <t>القوى العاملة الصحية بمجمعات القطاع الخاص حسب الفئة والجنس والجنسية والمنطقة عام 1440هـ (2019م).</t>
  </si>
  <si>
    <t>Health Manpower in Private Sector Polyclinics by Category, Sex, Nationality and Region, 1440 H (2019G).</t>
  </si>
  <si>
    <t>الأطباء وأطباء الأسنان بالقطاع الخاص حسب التخصص والتصنيف الوظيفي والمنطقة عام 1440هـ (2019م).</t>
  </si>
  <si>
    <t>Physicians and Dentists in the Private Sector by Speciality, Professional Categories and Region, 1440H (2019G).</t>
  </si>
  <si>
    <t>Polyclinics</t>
  </si>
  <si>
    <t xml:space="preserve"> القوى العاملة الصحية بالقطاع الخاص حسب الفئة والجنس والجنسية ونوع المؤسسة عام 1440هـ (2019م).</t>
  </si>
  <si>
    <t>Health Manpower in the Private Sector Institutions by Category, Sex and Nationality,  1440 H (2019G).</t>
  </si>
  <si>
    <t>العيادات بالقطاع الخاص حسب المنطقة والتخصص عام 1440هـ (2019م)</t>
  </si>
  <si>
    <t>Private Clinics by Region and Speciality, 1440H (2019G).</t>
  </si>
  <si>
    <t>أسرة مستشفيات الجهات الحكومية الأخرى حسب التخصص 1440هـ (2019م)</t>
  </si>
  <si>
    <t>Hospital Beds in Other Governmental Sector by Speciality,1440H (2019G)</t>
  </si>
  <si>
    <t xml:space="preserve"> .البيانات تمثل عام 2018  *</t>
  </si>
  <si>
    <t>مستشفى الملك فيصل التخصصي ومركز الأبحاث بالرياض *</t>
  </si>
  <si>
    <t>مستشفى الملك فيصل التخصصي ومركز الأبحاث بجدة *</t>
  </si>
  <si>
    <t>مستشفيات أرامكو</t>
  </si>
  <si>
    <t>. االبيانات تمثل عام 2018 *</t>
  </si>
  <si>
    <t>الهيئة العامة للرياضة*</t>
  </si>
  <si>
    <t>G.S.A*</t>
  </si>
  <si>
    <t xml:space="preserve"> Hospital Beds at Private Sector by Region and Speciality , 1440 H (2019G)</t>
  </si>
  <si>
    <t>أسرة مستشفيات القطاع الخاص حسب المنطقة والتخصص عام 1440هـ (2019م)</t>
  </si>
  <si>
    <t>المستشفيات والأسرة والمجمعات والمرافق الصحية الأخرى بالقطاع الخاص حسب المنطقة عام 1440هـ (2019م)</t>
  </si>
  <si>
    <t xml:space="preserve">Private Sector Hospitals, Polyclinics, Beds and Other Medical Facilities,by Region, 1440H (2019G). </t>
  </si>
  <si>
    <t>Table  2-9-A</t>
  </si>
  <si>
    <t>جدول 2-9-أ</t>
  </si>
  <si>
    <t>أرامــكــو</t>
  </si>
  <si>
    <t>الخدمات الطبية بالقوات المسلحة *C25+C44</t>
  </si>
  <si>
    <t>القبالة بوزارة الصحة حسب المنطقة عام 2019م.</t>
  </si>
  <si>
    <t>Midwives in MoH by Region, 2019G.</t>
  </si>
  <si>
    <t>جدول 2-9-ب</t>
  </si>
  <si>
    <t>Table2-9-B</t>
  </si>
  <si>
    <t>مراكز الرعاية الصحية الأولية</t>
  </si>
  <si>
    <t>سعودية</t>
  </si>
  <si>
    <t>غير سعودية</t>
  </si>
  <si>
    <t>PHCs</t>
  </si>
  <si>
    <t>جميع القابلات إناث</t>
  </si>
  <si>
    <t>الأسرة بمستشفيات وزارة الصحة حسب المنطقة والتخصص لعام 1440هـ (2019م).</t>
  </si>
  <si>
    <t xml:space="preserve">  Beds at MOH Hospitals By Region and Speciality, 1440H (2019G).</t>
  </si>
  <si>
    <t>جدول 2-38</t>
  </si>
  <si>
    <t>Table 2-38</t>
  </si>
  <si>
    <t>King Khalid Hospital and Prince Sultan Center for Health Services in Al-Kharj</t>
  </si>
  <si>
    <t>Al Iman General Hospital</t>
  </si>
  <si>
    <t>Dawadmi General Hospital</t>
  </si>
  <si>
    <t>Quwaiya General Hospital</t>
  </si>
  <si>
    <t>Al Zulfi Hospital</t>
  </si>
  <si>
    <t>East Jeddah General Hospital</t>
  </si>
  <si>
    <t>King Abdulaziz Specialist Hospital</t>
  </si>
  <si>
    <t>King Faisal Medical Complex</t>
  </si>
  <si>
    <t>Ohud General Hospital</t>
  </si>
  <si>
    <t>Qatif Central Hospital</t>
  </si>
  <si>
    <t>Dammam Medical Complex</t>
  </si>
  <si>
    <t>Maternity and Children Hospital in Dammam</t>
  </si>
  <si>
    <t>Maternity and Children Hospital in Hafar Al-Batin</t>
  </si>
  <si>
    <t>Hafr Al-Batin Central Hospital</t>
  </si>
  <si>
    <t>Maternity and Children Hospital in Tabouk</t>
  </si>
  <si>
    <t>King Khalid Hospital in Tabouk</t>
  </si>
  <si>
    <t>Duba General Hospital</t>
  </si>
  <si>
    <t>Al Wajeh General Hospital</t>
  </si>
  <si>
    <t>Tayma General Hospital</t>
  </si>
  <si>
    <t>Maternity and Children Hospital in Ar'ar</t>
  </si>
  <si>
    <t>Turaif General Hospital</t>
  </si>
  <si>
    <t>Al Namas General Hospital</t>
  </si>
  <si>
    <t>Abu Arish General Hospital</t>
  </si>
  <si>
    <t>Sharoura General Hospital</t>
  </si>
  <si>
    <t>Maternity and Children Hospital in Najran</t>
  </si>
  <si>
    <t>King Abdulaziz Hospital</t>
  </si>
  <si>
    <t>Prince Mutaib Bin Abdulaziz Hospital</t>
  </si>
  <si>
    <t>Al Hammadi Hospital, Al Nuzha</t>
  </si>
  <si>
    <t>International Alosrah Hospital</t>
  </si>
  <si>
    <t>Al Jafel Hospital</t>
  </si>
  <si>
    <t>Al Falah Hospital</t>
  </si>
  <si>
    <t>Elite Hospital</t>
  </si>
  <si>
    <t>National Hospital</t>
  </si>
  <si>
    <t>Saudi Al-Ahly Hospital</t>
  </si>
  <si>
    <t>IEC Hospital</t>
  </si>
  <si>
    <t>Aya Specialist Medical Hospital</t>
  </si>
  <si>
    <t>Saudi German Hospital</t>
  </si>
  <si>
    <t>Andalusia Hospital Hai Al Jamea</t>
  </si>
  <si>
    <t>Hayat Hospital</t>
  </si>
  <si>
    <t>New Jeddah Clinic Hospital</t>
  </si>
  <si>
    <t>Dr. Hala Issa Bin Laden Hospital</t>
  </si>
  <si>
    <t>NMC Chronic Care Specialty Hospital</t>
  </si>
  <si>
    <t>Al zahra General Hospital</t>
  </si>
  <si>
    <t>Saudi Hospital</t>
  </si>
  <si>
    <t>Al Mostaqbal Hospital</t>
  </si>
  <si>
    <t>Dr. Samir Abbas Hospital</t>
  </si>
  <si>
    <t>Ibn Sinah College of Medical Sciences Hospital</t>
  </si>
  <si>
    <t xml:space="preserve"> Abdul Latif Jameel Hospital and Rehabilitation</t>
  </si>
  <si>
    <t>Al Ameen Hospital</t>
  </si>
  <si>
    <t>Al-Adwani General Hospital</t>
  </si>
  <si>
    <t>Madina National Hospital</t>
  </si>
  <si>
    <t>Mouwasat Hospital - Khobar</t>
  </si>
  <si>
    <t>Al Yousif Hospital  - Khobar</t>
  </si>
  <si>
    <t xml:space="preserve">Al zahra General Hospital </t>
  </si>
  <si>
    <t>Al Mana Hospital - Khobar</t>
  </si>
  <si>
    <t>Al-Rawda Hospital - Dammam</t>
  </si>
  <si>
    <t>Mohammed Al-Dossary Hospital - Al-Khobar</t>
  </si>
  <si>
    <t>Salama Medical Hospital</t>
  </si>
  <si>
    <t>Hussein Al Ali Hospital</t>
  </si>
  <si>
    <t>Dr. Noor Muhammad Khan General Hospital</t>
  </si>
  <si>
    <t>GNP Hospital</t>
  </si>
  <si>
    <t>Abha Private Hospital</t>
  </si>
  <si>
    <t>Mustasharak Hospital</t>
  </si>
  <si>
    <t>NMC Alqadi Specialty Hospital</t>
  </si>
  <si>
    <t>Alzafer Hospital</t>
  </si>
  <si>
    <t>Prince Fahd bin Sultan Hospital</t>
  </si>
  <si>
    <t>King Faisal Specialist Hospital and Research Center</t>
  </si>
  <si>
    <t>King Abdulaziz University Hospital - Jeddah</t>
  </si>
  <si>
    <t>Prince Mohammed bin Abdulaziz Hospital</t>
  </si>
  <si>
    <t>King Fahd Military Medical Complex in Dhahran</t>
  </si>
  <si>
    <t>ARMED FORCES HOSPITAL NAJRAN</t>
  </si>
  <si>
    <t>ARMED FORCES HOSPITAL Hafir Al Baten</t>
  </si>
  <si>
    <t>Armed Forces Hospital, King Abdulaziz Naval Base, Jubail</t>
  </si>
  <si>
    <t>Armed Forces Hospital, King Abdulaziz Air Base, Dhahran</t>
  </si>
  <si>
    <t>Armed Forces Health Rehabilitation Hospital</t>
  </si>
  <si>
    <t>Armed Forces Hospital in the military factories in Al-Kharj</t>
  </si>
  <si>
    <t>King Abdulaziz  Hospital</t>
  </si>
  <si>
    <t>Maternity Hospital - Al-Kharj</t>
  </si>
  <si>
    <t>Orthopedic Hospital</t>
  </si>
  <si>
    <t xml:space="preserve">يضاف لها القابلات بديوان الوزارة عدد 2 + القابلات بديوان المديريات بالمناطق والمحافظات عدد 5 فيكون إجمالي عدد القابلات بوزارة الصحة 1498 قابلة </t>
  </si>
  <si>
    <t xml:space="preserve"> المصدر : الإدارة العامة لشؤون التمريض بوزارة الصحة - إدارة القابلات</t>
  </si>
  <si>
    <t>ئ</t>
  </si>
  <si>
    <t>الإدارة العامة للإحصاء و المعلومات  2019\1440ه</t>
  </si>
  <si>
    <t>الإدارة العامة للإحصاء والمعلومات 2019\1440ه</t>
  </si>
  <si>
    <r>
      <rPr>
        <sz val="10"/>
        <color theme="1"/>
        <rFont val="Times New Roman"/>
        <family val="1"/>
      </rPr>
      <t>ا</t>
    </r>
    <r>
      <rPr>
        <sz val="10"/>
        <color theme="1"/>
        <rFont val="Simplified Arabic"/>
        <family val="1"/>
      </rPr>
      <t>لإدارة العامة للإحصاء والمعلومات 2019\1440ه</t>
    </r>
  </si>
  <si>
    <r>
      <rPr>
        <b/>
        <sz val="20"/>
        <color theme="1"/>
        <rFont val="Tahoma (Arabic)"/>
        <charset val="178"/>
      </rPr>
      <t>MOH Hospitals and Beds by Region and Speciality,1440H (2019G</t>
    </r>
    <r>
      <rPr>
        <b/>
        <sz val="13"/>
        <color theme="1"/>
        <rFont val="Tahoma (Arabic)"/>
        <charset val="17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</si>
</sst>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_);[Red]\(#,##0.000\)"/>
    <numFmt numFmtId="165" formatCode="0.0"/>
    <numFmt numFmtId="166" formatCode="0;0;\-"/>
    <numFmt numFmtId="167" formatCode="#,##0.0"/>
  </numFmts>
  <fonts count="26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Tahoma (Arabic)"/>
      <family val="2"/>
      <charset val="178"/>
    </font>
    <font>
      <sz val="10"/>
      <name val="Tahoma (Arabic)"/>
      <charset val="178"/>
    </font>
    <font>
      <b/>
      <sz val="10"/>
      <name val="Tahoma (Arabic)"/>
      <charset val="178"/>
    </font>
    <font>
      <sz val="10"/>
      <name val="Arabic Transparent"/>
      <charset val="178"/>
    </font>
    <font>
      <b/>
      <sz val="12"/>
      <name val="Tahoma (Arabic)"/>
      <charset val="178"/>
    </font>
    <font>
      <b/>
      <sz val="11"/>
      <name val="Simplified Arabic"/>
      <family val="1"/>
    </font>
    <font>
      <sz val="10"/>
      <name val="Arial"/>
      <family val="2"/>
    </font>
    <font>
      <sz val="12"/>
      <name val="Times New Roman"/>
      <family val="1"/>
      <charset val="178"/>
    </font>
    <font>
      <sz val="12"/>
      <name val="Times New Roman"/>
      <family val="1"/>
    </font>
    <font>
      <sz val="10"/>
      <name val="Times New Roman"/>
      <family val="1"/>
    </font>
    <font>
      <sz val="12"/>
      <name val="Tahoma (Arabic)"/>
      <family val="2"/>
      <charset val="178"/>
    </font>
    <font>
      <sz val="11"/>
      <name val="Arial"/>
      <family val="2"/>
    </font>
    <font>
      <b/>
      <sz val="14"/>
      <name val="Tahoma (Arabic)"/>
    </font>
    <font>
      <b/>
      <sz val="10"/>
      <name val="MS Sans Serif"/>
      <family val="2"/>
      <charset val="178"/>
    </font>
    <font>
      <b/>
      <sz val="16"/>
      <name val="Tahoma (Arabic)"/>
    </font>
    <font>
      <b/>
      <sz val="14"/>
      <name val="Tahoma (Arabic)"/>
      <family val="2"/>
      <charset val="178"/>
    </font>
    <font>
      <sz val="10"/>
      <name val="Times New Roman"/>
      <family val="1"/>
      <charset val="178"/>
    </font>
    <font>
      <b/>
      <sz val="12"/>
      <name val="Tahoma (Arabic)"/>
    </font>
    <font>
      <sz val="11"/>
      <color theme="1"/>
      <name val="Arial"/>
      <family val="2"/>
    </font>
    <font>
      <sz val="14"/>
      <name val="Tahoma (Arabic)"/>
      <family val="2"/>
      <charset val="178"/>
    </font>
    <font>
      <b/>
      <sz val="18"/>
      <name val="Tahoma (Arabic)"/>
    </font>
    <font>
      <b/>
      <sz val="14"/>
      <name val="Tahoma (Arabic)"/>
      <charset val="178"/>
    </font>
    <font>
      <b/>
      <sz val="16"/>
      <name val="Tahoma (Arabic)"/>
      <family val="2"/>
      <charset val="178"/>
    </font>
    <font>
      <b/>
      <sz val="16"/>
      <name val="Simplified Arabic"/>
      <family val="1"/>
    </font>
    <font>
      <b/>
      <sz val="14"/>
      <name val="Simplified Arabic"/>
      <family val="1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2"/>
      <name val="Times New Roman (Arabic)"/>
      <family val="1"/>
      <charset val="178"/>
    </font>
    <font>
      <sz val="12"/>
      <name val="Simplified Arabic"/>
      <family val="1"/>
    </font>
    <font>
      <sz val="12"/>
      <name val="MS Sans Serif"/>
      <family val="2"/>
      <charset val="178"/>
    </font>
    <font>
      <b/>
      <sz val="16"/>
      <name val="Times New Roman"/>
      <family val="1"/>
    </font>
    <font>
      <b/>
      <sz val="16"/>
      <name val="Times New Roman"/>
      <family val="1"/>
      <charset val="178"/>
    </font>
    <font>
      <sz val="10"/>
      <name val="Times New Roman"/>
      <family val="1"/>
      <scheme val="major"/>
    </font>
    <font>
      <sz val="11"/>
      <name val="Times New Roman"/>
      <family val="1"/>
      <scheme val="major"/>
    </font>
    <font>
      <b/>
      <sz val="9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3"/>
      <name val="Tahoma (Arabic)"/>
    </font>
    <font>
      <b/>
      <sz val="10"/>
      <name val="MS Sans Serif"/>
      <charset val="178"/>
    </font>
    <font>
      <b/>
      <sz val="11"/>
      <name val="Times New Roman"/>
      <family val="1"/>
      <charset val="178"/>
    </font>
    <font>
      <b/>
      <sz val="14"/>
      <name val="Times New Roman"/>
      <family val="1"/>
      <charset val="178"/>
    </font>
    <font>
      <b/>
      <sz val="13"/>
      <name val="Tahoma (Arabic)"/>
      <family val="2"/>
      <charset val="178"/>
    </font>
    <font>
      <b/>
      <sz val="10"/>
      <name val="Times New Roman"/>
      <family val="1"/>
      <charset val="178"/>
    </font>
    <font>
      <sz val="12"/>
      <name val="Arial"/>
      <family val="2"/>
      <scheme val="minor"/>
    </font>
    <font>
      <sz val="13"/>
      <name val="Tahoma (Arabic)"/>
      <family val="2"/>
      <charset val="178"/>
    </font>
    <font>
      <sz val="14"/>
      <name val="Arial"/>
      <family val="2"/>
      <scheme val="minor"/>
    </font>
    <font>
      <sz val="11"/>
      <name val="Times New Roman"/>
      <family val="1"/>
    </font>
    <font>
      <sz val="16"/>
      <name val="MS Sans Serif"/>
      <family val="2"/>
      <charset val="178"/>
    </font>
    <font>
      <sz val="11"/>
      <name val="Tahoma (Arabic)"/>
      <family val="2"/>
      <charset val="178"/>
    </font>
    <font>
      <sz val="14"/>
      <name val="Arial"/>
      <family val="2"/>
      <charset val="178"/>
    </font>
    <font>
      <b/>
      <sz val="10"/>
      <name val="Arabic Transparent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20"/>
      <name val="Tahoma (Arabic)"/>
    </font>
    <font>
      <sz val="9"/>
      <color indexed="81"/>
      <name val="Tahoma"/>
      <family val="2"/>
    </font>
    <font>
      <sz val="11"/>
      <name val="MS Sans Serif"/>
      <family val="2"/>
      <charset val="178"/>
    </font>
    <font>
      <sz val="12"/>
      <name val="MS Sans Serif"/>
      <family val="2"/>
    </font>
    <font>
      <sz val="12"/>
      <name val="Arial"/>
      <family val="2"/>
      <charset val="178"/>
    </font>
    <font>
      <sz val="11"/>
      <name val="Tahoma (Arabic)"/>
      <charset val="178"/>
    </font>
    <font>
      <sz val="14"/>
      <name val="Times New Roman"/>
      <family val="1"/>
      <scheme val="major"/>
    </font>
    <font>
      <sz val="14"/>
      <name val="Simplified Arabic"/>
      <family val="1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8"/>
      <name val="Simplified Arabic"/>
      <family val="1"/>
    </font>
    <font>
      <sz val="10"/>
      <name val="Simplified Arabic"/>
      <family val="1"/>
    </font>
    <font>
      <b/>
      <sz val="14"/>
      <name val="MS Sans Serif"/>
      <family val="2"/>
      <charset val="178"/>
    </font>
    <font>
      <sz val="16"/>
      <name val="Times New Roman"/>
      <family val="1"/>
      <scheme val="major"/>
    </font>
    <font>
      <sz val="13"/>
      <name val="Tahoma (Arabic)"/>
      <charset val="178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sz val="14"/>
      <color rgb="FFFF0000"/>
      <name val="Tahoma (Arabic)"/>
      <family val="2"/>
      <charset val="178"/>
    </font>
    <font>
      <sz val="10"/>
      <color rgb="FFFF0000"/>
      <name val="Arial"/>
      <family val="2"/>
    </font>
    <font>
      <sz val="10"/>
      <color rgb="FFFF0000"/>
      <name val="Tahoma (Arabic)"/>
      <family val="2"/>
      <charset val="178"/>
    </font>
    <font>
      <b/>
      <sz val="14"/>
      <color rgb="FFFF0000"/>
      <name val="Tahoma (Arabic)"/>
      <charset val="178"/>
    </font>
    <font>
      <sz val="16"/>
      <color rgb="FFFF0000"/>
      <name val="Sakkal Majalla"/>
    </font>
    <font>
      <b/>
      <sz val="16"/>
      <color rgb="FFFF0000"/>
      <name val="Sakkal Majalla"/>
    </font>
    <font>
      <b/>
      <sz val="14"/>
      <color rgb="FFFF0000"/>
      <name val="Tahoma (Arabic)"/>
      <family val="2"/>
      <charset val="178"/>
    </font>
    <font>
      <b/>
      <sz val="10"/>
      <color rgb="FFFF0000"/>
      <name val="MS Sans Serif"/>
      <family val="2"/>
      <charset val="178"/>
    </font>
    <font>
      <b/>
      <sz val="16"/>
      <color rgb="FFFF0000"/>
      <name val="MS Sans Serif"/>
      <family val="2"/>
      <charset val="178"/>
    </font>
    <font>
      <b/>
      <sz val="10"/>
      <color rgb="FFFF0000"/>
      <name val="Tahoma (Arabic)"/>
      <family val="2"/>
      <charset val="178"/>
    </font>
    <font>
      <sz val="14"/>
      <color rgb="FFFF0000"/>
      <name val="Simplified Arabic"/>
      <family val="1"/>
    </font>
    <font>
      <b/>
      <sz val="12"/>
      <color rgb="FFFF0000"/>
      <name val="Simplified Arabic"/>
      <family val="1"/>
    </font>
    <font>
      <b/>
      <sz val="16"/>
      <color rgb="FFFF0000"/>
      <name val="Simplified Arabic"/>
      <family val="1"/>
    </font>
    <font>
      <b/>
      <sz val="10"/>
      <color rgb="FFFF0000"/>
      <name val="Simplified Arabic"/>
      <family val="1"/>
    </font>
    <font>
      <b/>
      <sz val="20"/>
      <color rgb="FFFF0000"/>
      <name val="Simplified Arabic"/>
      <family val="1"/>
    </font>
    <font>
      <b/>
      <sz val="20"/>
      <color rgb="FFFF0000"/>
      <name val="Tahoma (Arabic)"/>
    </font>
    <font>
      <sz val="12"/>
      <color rgb="FFFF0000"/>
      <name val="Tahoma (Arabic)"/>
      <family val="2"/>
      <charset val="178"/>
    </font>
    <font>
      <sz val="14"/>
      <color rgb="FFFF0000"/>
      <name val="Arial"/>
      <family val="2"/>
    </font>
    <font>
      <sz val="13"/>
      <color rgb="FFFF0000"/>
      <name val="Tahoma (Arabic)"/>
      <charset val="178"/>
    </font>
    <font>
      <sz val="16"/>
      <color rgb="FFFF0000"/>
      <name val="Times New Roman"/>
      <family val="1"/>
      <scheme val="major"/>
    </font>
    <font>
      <sz val="13"/>
      <color rgb="FFFF0000"/>
      <name val="Tahoma (Arabic)"/>
      <family val="2"/>
      <charset val="178"/>
    </font>
    <font>
      <b/>
      <sz val="18"/>
      <color rgb="FFFF0000"/>
      <name val="Tahoma (Arabic)"/>
    </font>
    <font>
      <sz val="14"/>
      <color rgb="FFFF0000"/>
      <name val="Times New Roman"/>
      <family val="1"/>
      <scheme val="major"/>
    </font>
    <font>
      <sz val="14"/>
      <color rgb="FFFF0000"/>
      <name val="Tahoma (Arabic)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  <charset val="178"/>
    </font>
    <font>
      <sz val="12"/>
      <color rgb="FFFF0000"/>
      <name val="Times New Roman"/>
      <family val="1"/>
      <charset val="178"/>
    </font>
    <font>
      <sz val="11"/>
      <color rgb="FFFF0000"/>
      <name val="Times New Roman"/>
      <family val="1"/>
      <charset val="178"/>
    </font>
    <font>
      <b/>
      <sz val="13"/>
      <color rgb="FFFF0000"/>
      <name val="Tahoma (Arabic)"/>
      <family val="2"/>
      <charset val="178"/>
    </font>
    <font>
      <b/>
      <sz val="10"/>
      <color rgb="FFFF0000"/>
      <name val="Arial"/>
      <family val="2"/>
    </font>
    <font>
      <sz val="20"/>
      <color rgb="FFFF0000"/>
      <name val="Arial"/>
      <family val="2"/>
    </font>
    <font>
      <sz val="12"/>
      <color rgb="FFFF0000"/>
      <name val="Arial"/>
      <family val="2"/>
    </font>
    <font>
      <b/>
      <sz val="13"/>
      <color rgb="FFFF0000"/>
      <name val="Tahoma (Arabic)"/>
    </font>
    <font>
      <sz val="14"/>
      <color rgb="FFFF0000"/>
      <name val="Tahoma (Arabic)"/>
    </font>
    <font>
      <b/>
      <sz val="10"/>
      <color rgb="FFFF0000"/>
      <name val="Times New Roman"/>
      <family val="1"/>
    </font>
    <font>
      <sz val="11"/>
      <color rgb="FFFF0000"/>
      <name val="Tahoma (Arabic)"/>
      <family val="2"/>
      <charset val="178"/>
    </font>
    <font>
      <sz val="10"/>
      <color rgb="FFFF0000"/>
      <name val="MS Sans Serif"/>
      <family val="2"/>
      <charset val="178"/>
    </font>
    <font>
      <b/>
      <sz val="16"/>
      <color rgb="FFFF0000"/>
      <name val="Tahoma (Arabic)"/>
      <family val="2"/>
      <charset val="178"/>
    </font>
    <font>
      <sz val="14"/>
      <name val="MS Sans Serif"/>
      <family val="2"/>
      <charset val="178"/>
    </font>
    <font>
      <sz val="18"/>
      <color rgb="FFFF0000"/>
      <name val="Tahoma (Arabic)"/>
      <charset val="178"/>
    </font>
    <font>
      <sz val="11"/>
      <color rgb="FFFF0000"/>
      <name val="Arial"/>
      <family val="2"/>
    </font>
    <font>
      <b/>
      <sz val="13"/>
      <color rgb="FFFF0000"/>
      <name val="Arial"/>
      <family val="2"/>
      <scheme val="minor"/>
    </font>
    <font>
      <sz val="13"/>
      <color rgb="FFFF0000"/>
      <name val="MS Sans Serif"/>
      <family val="2"/>
      <charset val="178"/>
    </font>
    <font>
      <sz val="9"/>
      <color rgb="FFFF0000"/>
      <name val="Tahoma (Arabic)"/>
      <family val="2"/>
      <charset val="178"/>
    </font>
    <font>
      <b/>
      <sz val="22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6"/>
      <color rgb="FFFF0000"/>
      <name val="Times New Roman"/>
      <family val="1"/>
      <scheme val="major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sz val="22"/>
      <color rgb="FFFF0000"/>
      <name val="Arial"/>
      <family val="2"/>
    </font>
    <font>
      <b/>
      <sz val="11"/>
      <color rgb="FFFF0000"/>
      <name val="MS Sans Serif"/>
      <family val="2"/>
      <charset val="178"/>
    </font>
    <font>
      <sz val="11"/>
      <color rgb="FFFF0000"/>
      <name val="Arial"/>
      <family val="2"/>
      <scheme val="minor"/>
    </font>
    <font>
      <sz val="10"/>
      <color rgb="FFFF0000"/>
      <name val="Arial"/>
      <family val="2"/>
      <charset val="178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MS Sans Serif"/>
      <family val="2"/>
      <charset val="178"/>
    </font>
    <font>
      <sz val="11"/>
      <color rgb="FFFF0000"/>
      <name val="MS Sans Serif"/>
      <family val="2"/>
      <charset val="178"/>
    </font>
    <font>
      <b/>
      <sz val="14"/>
      <color theme="1"/>
      <name val="Sakkal Majalla"/>
    </font>
    <font>
      <b/>
      <sz val="18"/>
      <color rgb="FFFF0000"/>
      <name val="Sakkal Majalla"/>
    </font>
    <font>
      <sz val="8"/>
      <color rgb="FFFF0000"/>
      <name val="Times New Roman"/>
      <family val="1"/>
      <charset val="178"/>
    </font>
    <font>
      <b/>
      <sz val="16"/>
      <color theme="1"/>
      <name val="Arial"/>
      <family val="2"/>
      <scheme val="minor"/>
    </font>
    <font>
      <b/>
      <sz val="14"/>
      <color theme="1"/>
      <name val="Simplified Arabic"/>
      <family val="1"/>
    </font>
    <font>
      <sz val="14"/>
      <color theme="1"/>
      <name val="Simplified Arabic"/>
      <family val="1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8"/>
      <color theme="1"/>
      <name val="Simplified Arabic"/>
      <family val="1"/>
    </font>
    <font>
      <b/>
      <sz val="16"/>
      <color theme="1"/>
      <name val="Arial (Arabic)"/>
      <charset val="178"/>
    </font>
    <font>
      <sz val="16"/>
      <color theme="1"/>
      <name val="Arial (Arabic)"/>
      <charset val="178"/>
    </font>
    <font>
      <b/>
      <sz val="14"/>
      <color theme="1"/>
      <name val="Arial (Arabic)"/>
      <charset val="178"/>
    </font>
    <font>
      <sz val="12"/>
      <color theme="1"/>
      <name val="Tahoma (Arabic)"/>
      <charset val="178"/>
    </font>
    <font>
      <sz val="10"/>
      <color theme="1"/>
      <name val="Tahoma (Arabic)"/>
      <charset val="178"/>
    </font>
    <font>
      <sz val="10"/>
      <color theme="1"/>
      <name val="MS Sans Serif"/>
      <family val="2"/>
      <charset val="178"/>
    </font>
    <font>
      <b/>
      <sz val="12"/>
      <color theme="1"/>
      <name val="Tahoma (Arabic)"/>
      <charset val="178"/>
    </font>
    <font>
      <b/>
      <sz val="11"/>
      <color theme="1"/>
      <name val="S"/>
      <charset val="178"/>
    </font>
    <font>
      <b/>
      <sz val="11"/>
      <color theme="1"/>
      <name val="Tahoma (Arabic)"/>
      <charset val="178"/>
    </font>
    <font>
      <b/>
      <sz val="10"/>
      <color theme="1"/>
      <name val="Tahoma (Arabic)"/>
      <charset val="178"/>
    </font>
    <font>
      <sz val="10"/>
      <color theme="1"/>
      <name val="Simplified Arabic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78"/>
    </font>
    <font>
      <sz val="12"/>
      <color theme="1"/>
      <name val="Simplified Arabic"/>
      <family val="1"/>
    </font>
    <font>
      <sz val="12"/>
      <color theme="1"/>
      <name val="Symbol"/>
      <family val="1"/>
      <charset val="2"/>
    </font>
    <font>
      <sz val="9"/>
      <color theme="1"/>
      <name val="Simplified Arabic"/>
      <family val="1"/>
    </font>
    <font>
      <sz val="11"/>
      <color theme="1"/>
      <name val="Simplified Arabic"/>
      <family val="1"/>
    </font>
    <font>
      <b/>
      <sz val="16"/>
      <color theme="1"/>
      <name val="Tahoma (Arabic)"/>
    </font>
    <font>
      <sz val="10"/>
      <color theme="1"/>
      <name val="Tahoma (Arabic)"/>
      <family val="2"/>
      <charset val="178"/>
    </font>
    <font>
      <b/>
      <sz val="14"/>
      <color theme="1"/>
      <name val="Tahoma (Arabic)"/>
    </font>
    <font>
      <sz val="12"/>
      <color theme="1"/>
      <name val="Tahoma (Arabic)"/>
      <family val="2"/>
      <charset val="178"/>
    </font>
    <font>
      <b/>
      <sz val="12"/>
      <color theme="1"/>
      <name val="Tahoma (Arabic)"/>
      <family val="2"/>
      <charset val="178"/>
    </font>
    <font>
      <b/>
      <sz val="10"/>
      <color theme="1"/>
      <name val="MS Sans Serif"/>
      <family val="2"/>
      <charset val="178"/>
    </font>
    <font>
      <b/>
      <sz val="10"/>
      <color theme="1"/>
      <name val="Tahoma (Arabic)"/>
      <family val="2"/>
      <charset val="178"/>
    </font>
    <font>
      <sz val="9"/>
      <color theme="1"/>
      <name val="Tahoma (Arabic)"/>
      <charset val="178"/>
    </font>
    <font>
      <sz val="10"/>
      <color theme="1"/>
      <name val="Times New Roman"/>
      <family val="1"/>
    </font>
    <font>
      <b/>
      <sz val="14"/>
      <color theme="1"/>
      <name val="Tahoma (Arabic)"/>
      <family val="2"/>
      <charset val="178"/>
    </font>
    <font>
      <b/>
      <sz val="13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Tahoma (Arabic)"/>
      <family val="2"/>
      <charset val="178"/>
    </font>
    <font>
      <sz val="20"/>
      <color theme="1"/>
      <name val="Tahoma (Arabic)"/>
      <family val="2"/>
      <charset val="178"/>
    </font>
    <font>
      <sz val="10"/>
      <color theme="1"/>
      <name val="Arial"/>
      <family val="2"/>
    </font>
    <font>
      <b/>
      <sz val="14"/>
      <color theme="1"/>
      <name val="Tahoma (Arabic)"/>
      <charset val="178"/>
    </font>
    <font>
      <b/>
      <sz val="12"/>
      <color theme="1"/>
      <name val="Tahoma (Arabic)"/>
    </font>
    <font>
      <b/>
      <sz val="10"/>
      <color theme="1"/>
      <name val="Tahoma (Arabic)"/>
    </font>
    <font>
      <b/>
      <sz val="11"/>
      <color theme="1"/>
      <name val="Tahoma (Arabic)"/>
    </font>
    <font>
      <sz val="10"/>
      <color theme="1"/>
      <name val="Tahoma (Arabic)"/>
    </font>
    <font>
      <b/>
      <sz val="20"/>
      <color theme="1"/>
      <name val="Tahoma (Arabic)"/>
      <family val="2"/>
      <charset val="178"/>
    </font>
    <font>
      <b/>
      <sz val="18"/>
      <color theme="1"/>
      <name val="Tahoma (Arabic)"/>
      <family val="2"/>
      <charset val="178"/>
    </font>
    <font>
      <sz val="18"/>
      <color theme="1"/>
      <name val="Simplified Arabic"/>
      <family val="1"/>
    </font>
    <font>
      <b/>
      <sz val="22"/>
      <color theme="1"/>
      <name val="Tahoma (Arabic)"/>
      <family val="2"/>
      <charset val="178"/>
    </font>
    <font>
      <sz val="13"/>
      <color theme="1"/>
      <name val="Simplified Arabic"/>
      <family val="1"/>
    </font>
    <font>
      <b/>
      <sz val="13"/>
      <name val="Tahoma (Arabic)"/>
      <charset val="178"/>
    </font>
    <font>
      <b/>
      <sz val="20"/>
      <color theme="1"/>
      <name val="Tahoma (Arabic)"/>
    </font>
    <font>
      <sz val="13"/>
      <color theme="1"/>
      <name val="Tahoma (Arabic)"/>
      <family val="2"/>
      <charset val="178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ahoma (Arabic)"/>
      <charset val="178"/>
    </font>
    <font>
      <b/>
      <sz val="20"/>
      <color theme="1"/>
      <name val="Tahoma (Arabic)"/>
      <charset val="178"/>
    </font>
    <font>
      <b/>
      <sz val="13"/>
      <color theme="1"/>
      <name val="Tahoma (Arabic)"/>
      <charset val="178"/>
    </font>
    <font>
      <b/>
      <sz val="16"/>
      <color theme="1"/>
      <name val="Tahoma (Arabic)"/>
      <charset val="178"/>
    </font>
    <font>
      <b/>
      <sz val="16"/>
      <color theme="1"/>
      <name val="Tahoma (Arabic)"/>
      <family val="2"/>
      <charset val="178"/>
    </font>
    <font>
      <b/>
      <sz val="12"/>
      <color theme="1"/>
      <name val="MS Sans Serif"/>
      <charset val="178"/>
    </font>
    <font>
      <sz val="11"/>
      <color theme="1"/>
      <name val="Tahoma (Arabic)"/>
      <family val="2"/>
      <charset val="178"/>
    </font>
    <font>
      <sz val="14"/>
      <color theme="1"/>
      <name val="Arial"/>
      <family val="2"/>
      <charset val="178"/>
    </font>
    <font>
      <sz val="11"/>
      <color theme="1"/>
      <name val="Times New Roman"/>
      <family val="1"/>
      <charset val="178"/>
    </font>
    <font>
      <sz val="10"/>
      <color theme="1"/>
      <name val="Times New Roman"/>
      <family val="1"/>
      <charset val="178"/>
    </font>
    <font>
      <sz val="9"/>
      <color theme="1"/>
      <name val="Tahoma (Arabic)"/>
      <family val="2"/>
      <charset val="178"/>
    </font>
    <font>
      <sz val="10"/>
      <color theme="1"/>
      <name val="Arial"/>
      <family val="2"/>
      <charset val="178"/>
    </font>
    <font>
      <sz val="11"/>
      <color theme="1"/>
      <name val="Times New Roman"/>
      <family val="1"/>
    </font>
    <font>
      <b/>
      <sz val="13"/>
      <color theme="1"/>
      <name val="Tahoma (Arabic)"/>
    </font>
    <font>
      <sz val="14"/>
      <color theme="1"/>
      <name val="Tahoma (Arabic)"/>
      <charset val="178"/>
    </font>
    <font>
      <sz val="12"/>
      <color theme="1"/>
      <name val="Tahoma (Arabic)"/>
    </font>
    <font>
      <sz val="11"/>
      <color theme="1"/>
      <name val="Tahoma (Arabic)"/>
    </font>
    <font>
      <sz val="8"/>
      <color theme="1"/>
      <name val="Tahoma (Arabic)"/>
    </font>
    <font>
      <sz val="8"/>
      <color theme="1"/>
      <name val="Tahoma (Arabic)"/>
      <charset val="178"/>
    </font>
    <font>
      <b/>
      <sz val="22"/>
      <color theme="1"/>
      <name val="Simplified Arabic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  <scheme val="major"/>
    </font>
    <font>
      <sz val="14"/>
      <color theme="1"/>
      <name val="Times New Roman"/>
      <family val="1"/>
      <charset val="178"/>
    </font>
    <font>
      <sz val="10.5"/>
      <color theme="1"/>
      <name val="Times New Roman"/>
      <family val="1"/>
      <charset val="178"/>
    </font>
    <font>
      <b/>
      <sz val="11"/>
      <color theme="1"/>
      <name val="Times New Roman"/>
      <family val="1"/>
      <charset val="178"/>
    </font>
    <font>
      <b/>
      <sz val="16"/>
      <color theme="1"/>
      <name val="Times New Roman"/>
      <family val="1"/>
    </font>
    <font>
      <sz val="11"/>
      <color theme="1"/>
      <name val="Tahoma (Arabic)"/>
      <charset val="178"/>
    </font>
    <font>
      <b/>
      <sz val="9"/>
      <color theme="1"/>
      <name val="Times New Roman"/>
      <family val="1"/>
    </font>
    <font>
      <b/>
      <sz val="18"/>
      <color theme="1"/>
      <name val="Simplified Arabic"/>
      <family val="1"/>
    </font>
    <font>
      <b/>
      <sz val="16"/>
      <color theme="1"/>
      <name val="Sakkal Majalla"/>
    </font>
    <font>
      <sz val="16"/>
      <color theme="1"/>
      <name val="Sakkal Majalla"/>
    </font>
    <font>
      <b/>
      <sz val="16"/>
      <color theme="1"/>
      <name val="Simplified Arabic"/>
      <family val="1"/>
    </font>
    <font>
      <sz val="12"/>
      <color theme="1"/>
      <name val="Arial"/>
      <family val="2"/>
      <charset val="178"/>
    </font>
    <font>
      <b/>
      <sz val="11"/>
      <color theme="1"/>
      <name val="MS Sans Serif"/>
      <family val="2"/>
      <charset val="178"/>
    </font>
    <font>
      <b/>
      <sz val="10"/>
      <color theme="1"/>
      <name val="Symbol"/>
      <family val="1"/>
      <charset val="2"/>
    </font>
    <font>
      <b/>
      <sz val="8"/>
      <color theme="1"/>
      <name val="MS Sans Serif"/>
      <family val="2"/>
      <charset val="178"/>
    </font>
    <font>
      <b/>
      <sz val="10"/>
      <color theme="1"/>
      <name val="Arial"/>
      <family val="2"/>
    </font>
    <font>
      <b/>
      <sz val="10"/>
      <color theme="1"/>
      <name val="Times New Roman (Arabic)"/>
      <family val="1"/>
      <charset val="178"/>
    </font>
    <font>
      <sz val="11"/>
      <color theme="1"/>
      <name val="MS Sans Serif"/>
      <family val="2"/>
      <charset val="178"/>
    </font>
    <font>
      <sz val="10"/>
      <color theme="1"/>
      <name val="Symbol"/>
      <family val="1"/>
      <charset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  <scheme val="minor"/>
    </font>
    <font>
      <b/>
      <sz val="18"/>
      <color theme="1"/>
      <name val="Tahoma (Arabic)"/>
    </font>
    <font>
      <sz val="14"/>
      <color theme="1"/>
      <name val="Tahoma (Arabic)"/>
    </font>
    <font>
      <sz val="12"/>
      <name val="Tahoma (Arabic)"/>
      <charset val="178"/>
    </font>
    <font>
      <sz val="20"/>
      <name val="Tahoma (Arabic)"/>
      <family val="2"/>
      <charset val="178"/>
    </font>
    <font>
      <sz val="14"/>
      <name val="Tahoma (Arabic)"/>
      <charset val="178"/>
    </font>
    <font>
      <sz val="12"/>
      <name val="Tahoma (Arabic)"/>
    </font>
    <font>
      <sz val="11"/>
      <name val="Tahoma (Arabic)"/>
    </font>
    <font>
      <sz val="9"/>
      <name val="Tahoma (Arabic)"/>
      <family val="2"/>
      <charset val="178"/>
    </font>
    <font>
      <sz val="8"/>
      <name val="Tahoma (Arabic)"/>
    </font>
    <font>
      <sz val="10"/>
      <name val="Tahoma (Arabic)"/>
    </font>
    <font>
      <sz val="8"/>
      <name val="Tahoma (Arabic)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mediumGray">
        <fgColor indexed="22"/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0"/>
        <bgColor theme="5" tint="-0.249977111117893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5"/>
        <bgColor theme="5" tint="-0.249977111117893"/>
      </patternFill>
    </fill>
    <fill>
      <patternFill patternType="solid">
        <fgColor theme="0" tint="-0.14999847407452621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-0.249977111117893"/>
      </right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3" fillId="0" borderId="1" applyNumberFormat="0" applyFill="0" applyBorder="0" applyProtection="0">
      <alignment horizontal="right" vertical="center"/>
    </xf>
    <xf numFmtId="0" fontId="3" fillId="0" borderId="1" applyNumberFormat="0">
      <alignment horizontal="left"/>
    </xf>
    <xf numFmtId="0" fontId="7" fillId="0" borderId="1" applyNumberFormat="0">
      <alignment horizontal="right"/>
    </xf>
    <xf numFmtId="0" fontId="10" fillId="0" borderId="0"/>
    <xf numFmtId="0" fontId="3" fillId="0" borderId="0"/>
    <xf numFmtId="0" fontId="10" fillId="0" borderId="0"/>
    <xf numFmtId="0" fontId="17" fillId="0" borderId="0" applyNumberFormat="0">
      <alignment horizontal="left"/>
    </xf>
    <xf numFmtId="0" fontId="54" fillId="0" borderId="0" applyNumberFormat="0">
      <alignment horizontal="right"/>
    </xf>
    <xf numFmtId="0" fontId="10" fillId="0" borderId="0"/>
    <xf numFmtId="0" fontId="3" fillId="0" borderId="0"/>
    <xf numFmtId="0" fontId="77" fillId="0" borderId="0"/>
    <xf numFmtId="0" fontId="78" fillId="0" borderId="0"/>
    <xf numFmtId="0" fontId="10" fillId="0" borderId="0"/>
  </cellStyleXfs>
  <cellXfs count="1969">
    <xf numFmtId="0" fontId="0" fillId="0" borderId="0" xfId="0"/>
    <xf numFmtId="3" fontId="31" fillId="2" borderId="4" xfId="8" applyNumberFormat="1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52" xfId="2" applyFont="1" applyFill="1" applyBorder="1" applyAlignment="1">
      <alignment horizontal="center" vertical="center" wrapText="1"/>
    </xf>
    <xf numFmtId="0" fontId="14" fillId="2" borderId="6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39" xfId="2" applyFont="1" applyFill="1" applyBorder="1" applyAlignment="1">
      <alignment horizontal="center" vertical="center" wrapText="1"/>
    </xf>
    <xf numFmtId="0" fontId="14" fillId="2" borderId="60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14" fillId="2" borderId="38" xfId="2" applyFont="1" applyFill="1" applyBorder="1" applyAlignment="1">
      <alignment horizontal="center" vertical="center" wrapText="1"/>
    </xf>
    <xf numFmtId="0" fontId="14" fillId="2" borderId="49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64" fillId="2" borderId="0" xfId="2" applyFont="1" applyFill="1" applyAlignment="1">
      <alignment horizontal="centerContinuous" vertical="center"/>
    </xf>
    <xf numFmtId="0" fontId="10" fillId="2" borderId="0" xfId="6" applyFont="1" applyFill="1"/>
    <xf numFmtId="0" fontId="66" fillId="2" borderId="0" xfId="6" applyFont="1" applyFill="1"/>
    <xf numFmtId="0" fontId="10" fillId="0" borderId="0" xfId="0" applyFont="1"/>
    <xf numFmtId="0" fontId="65" fillId="0" borderId="0" xfId="0" applyFont="1" applyAlignment="1">
      <alignment vertical="center"/>
    </xf>
    <xf numFmtId="0" fontId="72" fillId="0" borderId="0" xfId="12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3" fillId="0" borderId="45" xfId="12" applyFont="1" applyBorder="1" applyAlignment="1">
      <alignment horizontal="center" vertical="center"/>
    </xf>
    <xf numFmtId="0" fontId="73" fillId="0" borderId="70" xfId="12" applyFont="1" applyBorder="1" applyAlignment="1">
      <alignment horizontal="center" vertical="center"/>
    </xf>
    <xf numFmtId="0" fontId="73" fillId="0" borderId="46" xfId="12" applyFont="1" applyBorder="1" applyAlignment="1">
      <alignment horizontal="center" vertical="center"/>
    </xf>
    <xf numFmtId="0" fontId="48" fillId="0" borderId="45" xfId="12" applyFont="1" applyBorder="1" applyAlignment="1">
      <alignment horizontal="left" vertical="center"/>
    </xf>
    <xf numFmtId="0" fontId="48" fillId="0" borderId="46" xfId="12" applyFont="1" applyFill="1" applyBorder="1" applyAlignment="1">
      <alignment horizontal="right" vertical="center"/>
    </xf>
    <xf numFmtId="0" fontId="73" fillId="0" borderId="44" xfId="12" applyFont="1" applyBorder="1" applyAlignment="1">
      <alignment horizontal="center" vertical="center"/>
    </xf>
    <xf numFmtId="0" fontId="73" fillId="0" borderId="109" xfId="12" applyFont="1" applyBorder="1" applyAlignment="1">
      <alignment horizontal="center" vertical="center"/>
    </xf>
    <xf numFmtId="0" fontId="73" fillId="0" borderId="47" xfId="12" applyFont="1" applyBorder="1" applyAlignment="1">
      <alignment horizontal="center" vertical="center"/>
    </xf>
    <xf numFmtId="0" fontId="48" fillId="0" borderId="44" xfId="12" applyFont="1" applyBorder="1" applyAlignment="1">
      <alignment horizontal="left" vertical="center"/>
    </xf>
    <xf numFmtId="0" fontId="73" fillId="0" borderId="71" xfId="12" applyFont="1" applyBorder="1" applyAlignment="1">
      <alignment horizontal="center" vertical="center"/>
    </xf>
    <xf numFmtId="0" fontId="45" fillId="0" borderId="45" xfId="12" applyFont="1" applyBorder="1" applyAlignment="1">
      <alignment horizontal="left" vertical="center"/>
    </xf>
    <xf numFmtId="0" fontId="73" fillId="0" borderId="112" xfId="12" applyFont="1" applyBorder="1" applyAlignment="1">
      <alignment horizontal="center" vertical="center"/>
    </xf>
    <xf numFmtId="0" fontId="45" fillId="0" borderId="44" xfId="12" applyFont="1" applyBorder="1" applyAlignment="1">
      <alignment horizontal="left" vertical="center"/>
    </xf>
    <xf numFmtId="0" fontId="73" fillId="0" borderId="1" xfId="12" applyFont="1" applyBorder="1" applyAlignment="1">
      <alignment horizontal="center" vertical="center"/>
    </xf>
    <xf numFmtId="0" fontId="74" fillId="0" borderId="47" xfId="12" applyFont="1" applyFill="1" applyBorder="1" applyAlignment="1">
      <alignment horizontal="right" vertical="center" wrapText="1"/>
    </xf>
    <xf numFmtId="0" fontId="73" fillId="0" borderId="40" xfId="12" applyFont="1" applyBorder="1" applyAlignment="1">
      <alignment horizontal="center" vertical="center"/>
    </xf>
    <xf numFmtId="0" fontId="48" fillId="0" borderId="46" xfId="12" applyFont="1" applyBorder="1" applyAlignment="1">
      <alignment horizontal="right" vertical="center"/>
    </xf>
    <xf numFmtId="0" fontId="73" fillId="0" borderId="8" xfId="12" applyFont="1" applyBorder="1" applyAlignment="1">
      <alignment horizontal="center" vertical="center"/>
    </xf>
    <xf numFmtId="0" fontId="73" fillId="0" borderId="91" xfId="12" applyFont="1" applyBorder="1" applyAlignment="1">
      <alignment horizontal="center" vertical="center"/>
    </xf>
    <xf numFmtId="0" fontId="73" fillId="0" borderId="92" xfId="12" applyFont="1" applyBorder="1" applyAlignment="1">
      <alignment horizontal="center" vertical="center"/>
    </xf>
    <xf numFmtId="0" fontId="48" fillId="0" borderId="73" xfId="12" applyFont="1" applyBorder="1" applyAlignment="1">
      <alignment horizontal="left" vertical="center"/>
    </xf>
    <xf numFmtId="0" fontId="48" fillId="0" borderId="47" xfId="12" applyFont="1" applyBorder="1" applyAlignment="1">
      <alignment horizontal="right" vertical="center"/>
    </xf>
    <xf numFmtId="0" fontId="74" fillId="0" borderId="44" xfId="12" applyFont="1" applyBorder="1" applyAlignment="1">
      <alignment vertical="center"/>
    </xf>
    <xf numFmtId="0" fontId="74" fillId="0" borderId="47" xfId="12" applyFont="1" applyBorder="1" applyAlignment="1">
      <alignment horizontal="right" vertical="center"/>
    </xf>
    <xf numFmtId="0" fontId="74" fillId="0" borderId="46" xfId="12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73" fillId="0" borderId="45" xfId="12" applyFont="1" applyFill="1" applyBorder="1" applyAlignment="1">
      <alignment horizontal="center" vertical="center"/>
    </xf>
    <xf numFmtId="0" fontId="73" fillId="0" borderId="40" xfId="12" applyFont="1" applyFill="1" applyBorder="1" applyAlignment="1">
      <alignment horizontal="center" vertical="center"/>
    </xf>
    <xf numFmtId="0" fontId="48" fillId="0" borderId="44" xfId="12" applyFont="1" applyFill="1" applyBorder="1" applyAlignment="1">
      <alignment horizontal="left" vertical="center"/>
    </xf>
    <xf numFmtId="0" fontId="74" fillId="0" borderId="45" xfId="12" applyFont="1" applyBorder="1" applyAlignment="1">
      <alignment horizontal="left" vertical="center"/>
    </xf>
    <xf numFmtId="0" fontId="75" fillId="0" borderId="0" xfId="0" applyFont="1"/>
    <xf numFmtId="0" fontId="63" fillId="0" borderId="0" xfId="0" applyFont="1"/>
    <xf numFmtId="0" fontId="63" fillId="0" borderId="0" xfId="12" applyFont="1" applyBorder="1" applyAlignment="1">
      <alignment horizontal="right" vertical="center"/>
    </xf>
    <xf numFmtId="0" fontId="23" fillId="0" borderId="0" xfId="12" applyFont="1" applyBorder="1" applyAlignment="1">
      <alignment horizontal="right" vertical="center"/>
    </xf>
    <xf numFmtId="0" fontId="23" fillId="0" borderId="0" xfId="12" applyFont="1" applyBorder="1" applyAlignment="1">
      <alignment horizontal="center" vertical="center"/>
    </xf>
    <xf numFmtId="0" fontId="63" fillId="0" borderId="0" xfId="12" applyFont="1" applyBorder="1" applyAlignment="1">
      <alignment horizontal="center" vertical="center"/>
    </xf>
    <xf numFmtId="0" fontId="23" fillId="0" borderId="0" xfId="12" applyFont="1" applyBorder="1" applyAlignment="1">
      <alignment horizontal="left" vertical="center"/>
    </xf>
    <xf numFmtId="0" fontId="23" fillId="0" borderId="0" xfId="12" applyFont="1" applyBorder="1" applyAlignment="1">
      <alignment horizontal="left"/>
    </xf>
    <xf numFmtId="0" fontId="23" fillId="0" borderId="0" xfId="12" applyFont="1" applyBorder="1" applyAlignment="1">
      <alignment horizontal="right"/>
    </xf>
    <xf numFmtId="0" fontId="63" fillId="0" borderId="0" xfId="0" applyFont="1" applyBorder="1"/>
    <xf numFmtId="0" fontId="76" fillId="0" borderId="0" xfId="0" applyFont="1"/>
    <xf numFmtId="0" fontId="74" fillId="0" borderId="46" xfId="12" applyFont="1" applyFill="1" applyBorder="1" applyAlignment="1">
      <alignment horizontal="right" vertical="center" wrapText="1"/>
    </xf>
    <xf numFmtId="0" fontId="23" fillId="0" borderId="44" xfId="12" applyFont="1" applyBorder="1" applyAlignment="1">
      <alignment horizontal="left" vertical="center"/>
    </xf>
    <xf numFmtId="0" fontId="23" fillId="0" borderId="47" xfId="12" applyFont="1" applyBorder="1" applyAlignment="1">
      <alignment horizontal="right" vertical="center"/>
    </xf>
    <xf numFmtId="0" fontId="73" fillId="0" borderId="82" xfId="12" applyFont="1" applyBorder="1" applyAlignment="1">
      <alignment horizontal="center" vertical="center"/>
    </xf>
    <xf numFmtId="0" fontId="23" fillId="0" borderId="47" xfId="12" applyFont="1" applyBorder="1" applyAlignment="1">
      <alignment horizontal="right" vertical="center" wrapText="1"/>
    </xf>
    <xf numFmtId="0" fontId="23" fillId="0" borderId="46" xfId="12" applyFont="1" applyBorder="1" applyAlignment="1">
      <alignment horizontal="right" vertical="center" wrapText="1"/>
    </xf>
    <xf numFmtId="0" fontId="48" fillId="0" borderId="46" xfId="12" applyFont="1" applyBorder="1" applyAlignment="1">
      <alignment horizontal="right" vertical="center" wrapText="1"/>
    </xf>
    <xf numFmtId="0" fontId="10" fillId="2" borderId="0" xfId="6" applyFont="1" applyFill="1" applyAlignment="1">
      <alignment wrapText="1"/>
    </xf>
    <xf numFmtId="0" fontId="10" fillId="2" borderId="0" xfId="6" applyFont="1" applyFill="1" applyAlignment="1">
      <alignment horizontal="center" wrapText="1"/>
    </xf>
    <xf numFmtId="0" fontId="10" fillId="2" borderId="0" xfId="6" applyFont="1" applyFill="1" applyAlignment="1">
      <alignment horizontal="right" wrapText="1"/>
    </xf>
    <xf numFmtId="0" fontId="10" fillId="2" borderId="0" xfId="6" applyFont="1" applyFill="1" applyAlignment="1">
      <alignment horizontal="center" vertical="center" wrapText="1"/>
    </xf>
    <xf numFmtId="0" fontId="80" fillId="2" borderId="0" xfId="2" applyFont="1" applyFill="1"/>
    <xf numFmtId="0" fontId="88" fillId="2" borderId="0" xfId="2" applyFont="1" applyFill="1"/>
    <xf numFmtId="0" fontId="89" fillId="0" borderId="0" xfId="2" applyFont="1" applyAlignment="1">
      <alignment horizontal="centerContinuous" vertical="center"/>
    </xf>
    <xf numFmtId="0" fontId="93" fillId="0" borderId="0" xfId="2" applyFont="1" applyAlignment="1">
      <alignment horizontal="centerContinuous" vertical="center"/>
    </xf>
    <xf numFmtId="0" fontId="80" fillId="0" borderId="0" xfId="6" applyFont="1"/>
    <xf numFmtId="0" fontId="80" fillId="0" borderId="0" xfId="0" applyFont="1"/>
    <xf numFmtId="0" fontId="95" fillId="0" borderId="0" xfId="12" applyFont="1" applyAlignment="1">
      <alignment horizontal="right"/>
    </xf>
    <xf numFmtId="0" fontId="81" fillId="0" borderId="0" xfId="12" applyFont="1"/>
    <xf numFmtId="0" fontId="95" fillId="0" borderId="0" xfId="12" applyFont="1"/>
    <xf numFmtId="0" fontId="80" fillId="0" borderId="25" xfId="0" applyFont="1" applyBorder="1"/>
    <xf numFmtId="0" fontId="95" fillId="0" borderId="24" xfId="12" applyFont="1" applyBorder="1" applyAlignment="1">
      <alignment horizontal="left"/>
    </xf>
    <xf numFmtId="0" fontId="95" fillId="0" borderId="25" xfId="12" applyFont="1" applyBorder="1" applyAlignment="1">
      <alignment horizontal="center" vertical="center"/>
    </xf>
    <xf numFmtId="0" fontId="95" fillId="0" borderId="38" xfId="12" applyFont="1" applyBorder="1" applyAlignment="1">
      <alignment horizontal="center" vertical="center"/>
    </xf>
    <xf numFmtId="0" fontId="95" fillId="0" borderId="24" xfId="12" applyFont="1" applyBorder="1" applyAlignment="1">
      <alignment horizontal="center" vertical="center"/>
    </xf>
    <xf numFmtId="0" fontId="95" fillId="0" borderId="72" xfId="12" applyFont="1" applyBorder="1" applyAlignment="1">
      <alignment horizontal="center" vertical="center"/>
    </xf>
    <xf numFmtId="0" fontId="80" fillId="0" borderId="26" xfId="0" applyFont="1" applyBorder="1"/>
    <xf numFmtId="0" fontId="95" fillId="0" borderId="8" xfId="12" applyFont="1" applyBorder="1"/>
    <xf numFmtId="0" fontId="95" fillId="0" borderId="39" xfId="12" applyFont="1" applyBorder="1" applyAlignment="1">
      <alignment horizontal="center" vertical="center"/>
    </xf>
    <xf numFmtId="0" fontId="95" fillId="0" borderId="12" xfId="12" applyFont="1" applyBorder="1" applyAlignment="1">
      <alignment horizontal="center" vertical="center"/>
    </xf>
    <xf numFmtId="0" fontId="95" fillId="0" borderId="11" xfId="12" applyFont="1" applyBorder="1" applyAlignment="1">
      <alignment horizontal="center" vertical="center"/>
    </xf>
    <xf numFmtId="0" fontId="95" fillId="0" borderId="13" xfId="12" applyFont="1" applyBorder="1" applyAlignment="1">
      <alignment horizontal="center" vertical="center"/>
    </xf>
    <xf numFmtId="0" fontId="95" fillId="0" borderId="8" xfId="12" applyFont="1" applyBorder="1" applyAlignment="1">
      <alignment horizontal="left"/>
    </xf>
    <xf numFmtId="0" fontId="95" fillId="0" borderId="21" xfId="12" applyFont="1" applyBorder="1" applyAlignment="1">
      <alignment horizontal="center" vertical="center"/>
    </xf>
    <xf numFmtId="0" fontId="95" fillId="0" borderId="64" xfId="12" applyFont="1" applyBorder="1" applyAlignment="1">
      <alignment horizontal="center" vertical="center"/>
    </xf>
    <xf numFmtId="0" fontId="95" fillId="0" borderId="85" xfId="12" applyFont="1" applyBorder="1" applyAlignment="1">
      <alignment horizontal="center" vertical="center"/>
    </xf>
    <xf numFmtId="0" fontId="96" fillId="0" borderId="26" xfId="0" applyFont="1" applyBorder="1" applyAlignment="1">
      <alignment horizontal="center" vertical="center"/>
    </xf>
    <xf numFmtId="0" fontId="95" fillId="0" borderId="8" xfId="12" applyFont="1" applyBorder="1" applyAlignment="1">
      <alignment horizontal="center" vertical="center"/>
    </xf>
    <xf numFmtId="0" fontId="95" fillId="0" borderId="20" xfId="12" applyFont="1" applyBorder="1" applyAlignment="1">
      <alignment horizontal="center" vertical="center"/>
    </xf>
    <xf numFmtId="0" fontId="95" fillId="0" borderId="61" xfId="12" applyFont="1" applyBorder="1" applyAlignment="1">
      <alignment horizontal="center" vertical="center"/>
    </xf>
    <xf numFmtId="0" fontId="95" fillId="0" borderId="55" xfId="12" applyFont="1" applyBorder="1" applyAlignment="1">
      <alignment horizontal="center" vertical="center"/>
    </xf>
    <xf numFmtId="0" fontId="97" fillId="0" borderId="49" xfId="12" applyFont="1" applyBorder="1" applyAlignment="1">
      <alignment horizontal="right" vertical="center"/>
    </xf>
    <xf numFmtId="0" fontId="97" fillId="0" borderId="48" xfId="12" applyFont="1" applyBorder="1" applyAlignment="1">
      <alignment vertical="center"/>
    </xf>
    <xf numFmtId="0" fontId="98" fillId="0" borderId="21" xfId="12" applyFont="1" applyBorder="1" applyAlignment="1">
      <alignment horizontal="center" vertical="center"/>
    </xf>
    <xf numFmtId="0" fontId="98" fillId="0" borderId="64" xfId="12" applyFont="1" applyBorder="1" applyAlignment="1">
      <alignment horizontal="center" vertical="center"/>
    </xf>
    <xf numFmtId="0" fontId="98" fillId="0" borderId="52" xfId="12" applyFont="1" applyBorder="1" applyAlignment="1">
      <alignment horizontal="center" vertical="center"/>
    </xf>
    <xf numFmtId="0" fontId="98" fillId="0" borderId="65" xfId="12" applyFont="1" applyBorder="1" applyAlignment="1">
      <alignment horizontal="center" vertical="center"/>
    </xf>
    <xf numFmtId="0" fontId="98" fillId="0" borderId="25" xfId="12" applyFont="1" applyBorder="1" applyAlignment="1">
      <alignment horizontal="center" vertical="center"/>
    </xf>
    <xf numFmtId="0" fontId="98" fillId="0" borderId="49" xfId="12" applyFont="1" applyBorder="1" applyAlignment="1">
      <alignment horizontal="center" vertical="center"/>
    </xf>
    <xf numFmtId="0" fontId="98" fillId="0" borderId="85" xfId="12" applyFont="1" applyBorder="1" applyAlignment="1">
      <alignment horizontal="center" vertical="center"/>
    </xf>
    <xf numFmtId="0" fontId="98" fillId="0" borderId="24" xfId="12" applyFont="1" applyBorder="1" applyAlignment="1">
      <alignment horizontal="center" vertical="center"/>
    </xf>
    <xf numFmtId="0" fontId="80" fillId="0" borderId="0" xfId="0" applyFont="1" applyAlignment="1">
      <alignment vertical="center"/>
    </xf>
    <xf numFmtId="0" fontId="99" fillId="0" borderId="26" xfId="12" applyFont="1" applyBorder="1" applyAlignment="1">
      <alignment horizontal="right" vertical="center"/>
    </xf>
    <xf numFmtId="0" fontId="99" fillId="0" borderId="73" xfId="12" applyFont="1" applyBorder="1" applyAlignment="1">
      <alignment horizontal="left" vertical="center"/>
    </xf>
    <xf numFmtId="0" fontId="98" fillId="0" borderId="41" xfId="12" applyFont="1" applyBorder="1" applyAlignment="1">
      <alignment horizontal="center" vertical="center"/>
    </xf>
    <xf numFmtId="0" fontId="98" fillId="0" borderId="114" xfId="12" applyFont="1" applyBorder="1" applyAlignment="1">
      <alignment horizontal="center" vertical="center"/>
    </xf>
    <xf numFmtId="0" fontId="98" fillId="0" borderId="106" xfId="12" applyFont="1" applyBorder="1" applyAlignment="1">
      <alignment horizontal="center" vertical="center"/>
    </xf>
    <xf numFmtId="0" fontId="98" fillId="0" borderId="74" xfId="12" applyFont="1" applyBorder="1" applyAlignment="1">
      <alignment horizontal="center" vertical="center"/>
    </xf>
    <xf numFmtId="0" fontId="98" fillId="0" borderId="110" xfId="12" applyFont="1" applyBorder="1" applyAlignment="1">
      <alignment horizontal="center" vertical="center"/>
    </xf>
    <xf numFmtId="0" fontId="98" fillId="0" borderId="73" xfId="12" applyFont="1" applyBorder="1" applyAlignment="1">
      <alignment horizontal="center" vertical="center"/>
    </xf>
    <xf numFmtId="0" fontId="99" fillId="0" borderId="74" xfId="12" applyFont="1" applyBorder="1" applyAlignment="1">
      <alignment horizontal="right" vertical="center"/>
    </xf>
    <xf numFmtId="0" fontId="99" fillId="0" borderId="47" xfId="12" applyFont="1" applyFill="1" applyBorder="1" applyAlignment="1">
      <alignment horizontal="right" vertical="center" wrapText="1"/>
    </xf>
    <xf numFmtId="0" fontId="99" fillId="0" borderId="44" xfId="12" applyFont="1" applyBorder="1" applyAlignment="1">
      <alignment horizontal="left" vertical="center" wrapText="1"/>
    </xf>
    <xf numFmtId="0" fontId="98" fillId="0" borderId="44" xfId="12" applyFont="1" applyBorder="1" applyAlignment="1">
      <alignment horizontal="center" vertical="center"/>
    </xf>
    <xf numFmtId="0" fontId="98" fillId="0" borderId="47" xfId="12" applyFont="1" applyBorder="1" applyAlignment="1">
      <alignment horizontal="center" vertical="center"/>
    </xf>
    <xf numFmtId="0" fontId="98" fillId="0" borderId="109" xfId="12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79" fillId="0" borderId="0" xfId="12" applyFont="1" applyAlignment="1">
      <alignment horizontal="right"/>
    </xf>
    <xf numFmtId="0" fontId="96" fillId="0" borderId="0" xfId="0" applyFont="1"/>
    <xf numFmtId="0" fontId="101" fillId="0" borderId="0" xfId="12" applyFont="1"/>
    <xf numFmtId="0" fontId="96" fillId="0" borderId="25" xfId="0" applyFont="1" applyBorder="1"/>
    <xf numFmtId="0" fontId="79" fillId="0" borderId="24" xfId="12" applyFont="1" applyBorder="1" applyAlignment="1">
      <alignment horizontal="left"/>
    </xf>
    <xf numFmtId="0" fontId="101" fillId="0" borderId="25" xfId="12" applyFont="1" applyBorder="1" applyAlignment="1">
      <alignment horizontal="center"/>
    </xf>
    <xf numFmtId="0" fontId="101" fillId="0" borderId="38" xfId="12" applyFont="1" applyBorder="1" applyAlignment="1">
      <alignment horizontal="center"/>
    </xf>
    <xf numFmtId="0" fontId="101" fillId="0" borderId="24" xfId="12" applyFont="1" applyBorder="1" applyAlignment="1">
      <alignment horizontal="center"/>
    </xf>
    <xf numFmtId="0" fontId="101" fillId="0" borderId="72" xfId="12" applyFont="1" applyBorder="1" applyAlignment="1">
      <alignment horizontal="center"/>
    </xf>
    <xf numFmtId="0" fontId="96" fillId="0" borderId="26" xfId="0" applyFont="1" applyBorder="1"/>
    <xf numFmtId="0" fontId="79" fillId="0" borderId="8" xfId="12" applyFont="1" applyBorder="1"/>
    <xf numFmtId="0" fontId="101" fillId="0" borderId="39" xfId="12" applyFont="1" applyBorder="1" applyAlignment="1">
      <alignment horizontal="center"/>
    </xf>
    <xf numFmtId="0" fontId="101" fillId="0" borderId="12" xfId="12" applyFont="1" applyBorder="1" applyAlignment="1">
      <alignment horizontal="center"/>
    </xf>
    <xf numFmtId="0" fontId="101" fillId="0" borderId="11" xfId="12" applyFont="1" applyBorder="1" applyAlignment="1">
      <alignment horizontal="center"/>
    </xf>
    <xf numFmtId="0" fontId="101" fillId="0" borderId="13" xfId="12" applyFont="1" applyBorder="1" applyAlignment="1">
      <alignment horizontal="center"/>
    </xf>
    <xf numFmtId="0" fontId="79" fillId="0" borderId="8" xfId="12" applyFont="1" applyBorder="1" applyAlignment="1">
      <alignment horizontal="center"/>
    </xf>
    <xf numFmtId="0" fontId="101" fillId="0" borderId="21" xfId="12" applyFont="1" applyBorder="1" applyAlignment="1">
      <alignment horizontal="center"/>
    </xf>
    <xf numFmtId="0" fontId="101" fillId="0" borderId="64" xfId="12" applyFont="1" applyBorder="1" applyAlignment="1">
      <alignment horizontal="center"/>
    </xf>
    <xf numFmtId="0" fontId="101" fillId="0" borderId="85" xfId="12" applyFont="1" applyBorder="1" applyAlignment="1">
      <alignment horizontal="center"/>
    </xf>
    <xf numFmtId="0" fontId="96" fillId="0" borderId="26" xfId="0" applyFont="1" applyBorder="1" applyAlignment="1">
      <alignment horizontal="center"/>
    </xf>
    <xf numFmtId="0" fontId="79" fillId="0" borderId="8" xfId="12" applyFont="1" applyBorder="1" applyAlignment="1">
      <alignment horizontal="center" vertical="center"/>
    </xf>
    <xf numFmtId="0" fontId="101" fillId="0" borderId="20" xfId="12" applyFont="1" applyBorder="1" applyAlignment="1">
      <alignment horizontal="center"/>
    </xf>
    <xf numFmtId="0" fontId="101" fillId="0" borderId="61" xfId="12" applyFont="1" applyBorder="1" applyAlignment="1">
      <alignment horizontal="center"/>
    </xf>
    <xf numFmtId="0" fontId="101" fillId="0" borderId="55" xfId="12" applyFont="1" applyBorder="1" applyAlignment="1">
      <alignment horizontal="center"/>
    </xf>
    <xf numFmtId="0" fontId="102" fillId="0" borderId="49" xfId="12" applyFont="1" applyBorder="1" applyAlignment="1">
      <alignment horizontal="right" vertical="center"/>
    </xf>
    <xf numFmtId="0" fontId="79" fillId="0" borderId="48" xfId="12" applyFont="1" applyBorder="1" applyAlignment="1">
      <alignment horizontal="left" vertical="center"/>
    </xf>
    <xf numFmtId="0" fontId="98" fillId="0" borderId="81" xfId="12" applyFont="1" applyBorder="1" applyAlignment="1">
      <alignment horizontal="center" vertical="center"/>
    </xf>
    <xf numFmtId="0" fontId="98" fillId="0" borderId="80" xfId="12" applyFont="1" applyBorder="1" applyAlignment="1">
      <alignment horizontal="center" vertical="center"/>
    </xf>
    <xf numFmtId="0" fontId="98" fillId="0" borderId="84" xfId="12" applyFont="1" applyBorder="1" applyAlignment="1">
      <alignment horizontal="center" vertical="center"/>
    </xf>
    <xf numFmtId="0" fontId="98" fillId="0" borderId="48" xfId="12" applyFont="1" applyBorder="1" applyAlignment="1">
      <alignment horizontal="center" vertical="center"/>
    </xf>
    <xf numFmtId="0" fontId="79" fillId="0" borderId="26" xfId="12" applyFont="1" applyBorder="1" applyAlignment="1">
      <alignment horizontal="right" vertical="center"/>
    </xf>
    <xf numFmtId="0" fontId="79" fillId="0" borderId="73" xfId="12" applyFont="1" applyBorder="1" applyAlignment="1">
      <alignment horizontal="left" vertical="center"/>
    </xf>
    <xf numFmtId="0" fontId="79" fillId="0" borderId="74" xfId="12" applyFont="1" applyBorder="1" applyAlignment="1">
      <alignment horizontal="right" vertical="center"/>
    </xf>
    <xf numFmtId="0" fontId="79" fillId="0" borderId="8" xfId="12" applyFont="1" applyBorder="1" applyAlignment="1">
      <alignment horizontal="left" vertical="center"/>
    </xf>
    <xf numFmtId="0" fontId="98" fillId="0" borderId="9" xfId="12" applyFont="1" applyBorder="1" applyAlignment="1">
      <alignment horizontal="center" vertical="center"/>
    </xf>
    <xf numFmtId="0" fontId="98" fillId="0" borderId="67" xfId="12" applyFont="1" applyBorder="1" applyAlignment="1">
      <alignment horizontal="center" vertical="center"/>
    </xf>
    <xf numFmtId="0" fontId="98" fillId="0" borderId="68" xfId="12" applyFont="1" applyBorder="1" applyAlignment="1">
      <alignment horizontal="center" vertical="center"/>
    </xf>
    <xf numFmtId="0" fontId="98" fillId="0" borderId="26" xfId="12" applyFont="1" applyBorder="1" applyAlignment="1">
      <alignment horizontal="center" vertical="center"/>
    </xf>
    <xf numFmtId="0" fontId="98" fillId="0" borderId="10" xfId="12" applyFont="1" applyBorder="1" applyAlignment="1">
      <alignment horizontal="center" vertical="center"/>
    </xf>
    <xf numFmtId="0" fontId="98" fillId="0" borderId="8" xfId="12" applyFont="1" applyBorder="1" applyAlignment="1">
      <alignment horizontal="center" vertical="center"/>
    </xf>
    <xf numFmtId="0" fontId="97" fillId="0" borderId="46" xfId="12" applyFont="1" applyBorder="1" applyAlignment="1">
      <alignment horizontal="right" vertical="center"/>
    </xf>
    <xf numFmtId="0" fontId="97" fillId="0" borderId="45" xfId="12" applyFont="1" applyBorder="1" applyAlignment="1">
      <alignment vertical="center" wrapText="1"/>
    </xf>
    <xf numFmtId="0" fontId="98" fillId="0" borderId="40" xfId="12" applyFont="1" applyBorder="1" applyAlignment="1">
      <alignment horizontal="center" vertical="center"/>
    </xf>
    <xf numFmtId="0" fontId="98" fillId="0" borderId="46" xfId="12" applyFont="1" applyBorder="1" applyAlignment="1">
      <alignment horizontal="center" vertical="center"/>
    </xf>
    <xf numFmtId="0" fontId="98" fillId="0" borderId="70" xfId="12" applyFont="1" applyBorder="1" applyAlignment="1">
      <alignment horizontal="center" vertical="center"/>
    </xf>
    <xf numFmtId="0" fontId="97" fillId="0" borderId="44" xfId="12" applyFont="1" applyBorder="1" applyAlignment="1">
      <alignment vertical="center" wrapText="1"/>
    </xf>
    <xf numFmtId="0" fontId="99" fillId="0" borderId="46" xfId="12" applyFont="1" applyFill="1" applyBorder="1" applyAlignment="1">
      <alignment horizontal="right" vertical="center" wrapText="1"/>
    </xf>
    <xf numFmtId="0" fontId="99" fillId="0" borderId="44" xfId="12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98" fillId="0" borderId="1" xfId="12" applyFont="1" applyBorder="1" applyAlignment="1">
      <alignment horizontal="center" vertical="center"/>
    </xf>
    <xf numFmtId="0" fontId="99" fillId="0" borderId="47" xfId="12" applyFont="1" applyBorder="1" applyAlignment="1">
      <alignment horizontal="right" vertical="center" wrapText="1"/>
    </xf>
    <xf numFmtId="0" fontId="97" fillId="0" borderId="46" xfId="12" applyFont="1" applyBorder="1" applyAlignment="1">
      <alignment horizontal="right" vertical="center" wrapText="1"/>
    </xf>
    <xf numFmtId="0" fontId="97" fillId="0" borderId="26" xfId="12" applyFont="1" applyFill="1" applyBorder="1" applyAlignment="1">
      <alignment horizontal="right" vertical="center" wrapText="1"/>
    </xf>
    <xf numFmtId="0" fontId="108" fillId="0" borderId="8" xfId="12" applyFont="1" applyBorder="1" applyAlignment="1">
      <alignment horizontal="left" vertical="center" wrapText="1"/>
    </xf>
    <xf numFmtId="0" fontId="109" fillId="0" borderId="0" xfId="0" applyFont="1" applyAlignment="1">
      <alignment vertical="center"/>
    </xf>
    <xf numFmtId="0" fontId="98" fillId="0" borderId="54" xfId="12" applyFont="1" applyBorder="1" applyAlignment="1">
      <alignment horizontal="center" vertical="center"/>
    </xf>
    <xf numFmtId="0" fontId="98" fillId="0" borderId="15" xfId="12" applyFont="1" applyBorder="1" applyAlignment="1">
      <alignment horizontal="center" vertical="center"/>
    </xf>
    <xf numFmtId="0" fontId="98" fillId="0" borderId="14" xfId="12" applyFont="1" applyBorder="1" applyAlignment="1">
      <alignment horizontal="center" vertical="center"/>
    </xf>
    <xf numFmtId="0" fontId="98" fillId="0" borderId="59" xfId="12" applyFont="1" applyBorder="1" applyAlignment="1">
      <alignment horizontal="center" vertical="center"/>
    </xf>
    <xf numFmtId="0" fontId="97" fillId="0" borderId="45" xfId="12" applyFont="1" applyBorder="1" applyAlignment="1">
      <alignment horizontal="left" vertical="center"/>
    </xf>
    <xf numFmtId="0" fontId="98" fillId="0" borderId="45" xfId="12" applyFont="1" applyBorder="1" applyAlignment="1">
      <alignment horizontal="center" vertical="center"/>
    </xf>
    <xf numFmtId="0" fontId="98" fillId="0" borderId="71" xfId="12" applyFont="1" applyBorder="1" applyAlignment="1">
      <alignment horizontal="center" vertical="center"/>
    </xf>
    <xf numFmtId="0" fontId="99" fillId="0" borderId="46" xfId="12" applyFont="1" applyFill="1" applyBorder="1" applyAlignment="1">
      <alignment horizontal="right" vertical="center"/>
    </xf>
    <xf numFmtId="0" fontId="99" fillId="0" borderId="44" xfId="12" applyFont="1" applyFill="1" applyBorder="1" applyAlignment="1">
      <alignment horizontal="left" vertical="center"/>
    </xf>
    <xf numFmtId="0" fontId="98" fillId="0" borderId="40" xfId="12" applyFont="1" applyFill="1" applyBorder="1" applyAlignment="1">
      <alignment horizontal="center" vertical="center"/>
    </xf>
    <xf numFmtId="0" fontId="98" fillId="0" borderId="45" xfId="12" applyFont="1" applyFill="1" applyBorder="1" applyAlignment="1">
      <alignment horizontal="center" vertical="center"/>
    </xf>
    <xf numFmtId="0" fontId="99" fillId="0" borderId="47" xfId="12" applyFont="1" applyBorder="1" applyAlignment="1">
      <alignment horizontal="right" vertical="center"/>
    </xf>
    <xf numFmtId="0" fontId="99" fillId="0" borderId="44" xfId="12" applyFont="1" applyBorder="1" applyAlignment="1">
      <alignment horizontal="left" vertical="center"/>
    </xf>
    <xf numFmtId="0" fontId="98" fillId="0" borderId="112" xfId="12" applyFont="1" applyBorder="1" applyAlignment="1">
      <alignment horizontal="center" vertical="center"/>
    </xf>
    <xf numFmtId="0" fontId="99" fillId="0" borderId="46" xfId="12" applyFont="1" applyBorder="1" applyAlignment="1">
      <alignment horizontal="right" vertical="center"/>
    </xf>
    <xf numFmtId="0" fontId="99" fillId="0" borderId="45" xfId="12" applyFont="1" applyBorder="1" applyAlignment="1">
      <alignment horizontal="left" vertical="center"/>
    </xf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98" fillId="0" borderId="82" xfId="12" applyFont="1" applyBorder="1" applyAlignment="1">
      <alignment horizontal="center" vertical="center"/>
    </xf>
    <xf numFmtId="0" fontId="99" fillId="0" borderId="45" xfId="12" applyFont="1" applyFill="1" applyBorder="1" applyAlignment="1">
      <alignment horizontal="left" vertical="center"/>
    </xf>
    <xf numFmtId="0" fontId="98" fillId="0" borderId="91" xfId="12" applyFont="1" applyBorder="1" applyAlignment="1">
      <alignment horizontal="center" vertical="center"/>
    </xf>
    <xf numFmtId="0" fontId="79" fillId="0" borderId="46" xfId="12" applyFont="1" applyBorder="1" applyAlignment="1">
      <alignment horizontal="right" vertical="center"/>
    </xf>
    <xf numFmtId="0" fontId="79" fillId="0" borderId="45" xfId="12" applyFont="1" applyBorder="1" applyAlignment="1">
      <alignment horizontal="left" vertical="center"/>
    </xf>
    <xf numFmtId="0" fontId="98" fillId="0" borderId="0" xfId="12" applyFont="1" applyBorder="1" applyAlignment="1">
      <alignment horizontal="center" vertical="center"/>
    </xf>
    <xf numFmtId="0" fontId="98" fillId="0" borderId="111" xfId="12" applyFont="1" applyBorder="1" applyAlignment="1">
      <alignment horizontal="center" vertical="center"/>
    </xf>
    <xf numFmtId="0" fontId="112" fillId="0" borderId="47" xfId="12" applyFont="1" applyFill="1" applyBorder="1" applyAlignment="1">
      <alignment horizontal="right" vertical="center" wrapText="1"/>
    </xf>
    <xf numFmtId="0" fontId="112" fillId="0" borderId="44" xfId="12" applyFont="1" applyBorder="1" applyAlignment="1">
      <alignment horizontal="left" vertical="center" wrapText="1"/>
    </xf>
    <xf numFmtId="0" fontId="97" fillId="0" borderId="47" xfId="12" applyFont="1" applyBorder="1" applyAlignment="1">
      <alignment horizontal="right" vertical="center"/>
    </xf>
    <xf numFmtId="0" fontId="97" fillId="0" borderId="44" xfId="12" applyFont="1" applyBorder="1" applyAlignment="1">
      <alignment vertical="center"/>
    </xf>
    <xf numFmtId="0" fontId="98" fillId="0" borderId="92" xfId="12" applyFont="1" applyBorder="1" applyAlignment="1">
      <alignment horizontal="center" vertical="center"/>
    </xf>
    <xf numFmtId="0" fontId="98" fillId="0" borderId="8" xfId="12" applyFont="1" applyFill="1" applyBorder="1" applyAlignment="1">
      <alignment horizontal="center" vertical="center"/>
    </xf>
    <xf numFmtId="0" fontId="98" fillId="0" borderId="9" xfId="12" applyFont="1" applyFill="1" applyBorder="1" applyAlignment="1">
      <alignment horizontal="center" vertical="center"/>
    </xf>
    <xf numFmtId="0" fontId="79" fillId="0" borderId="47" xfId="12" applyFont="1" applyBorder="1" applyAlignment="1">
      <alignment horizontal="right" vertical="center"/>
    </xf>
    <xf numFmtId="0" fontId="79" fillId="0" borderId="44" xfId="12" applyFont="1" applyBorder="1" applyAlignment="1">
      <alignment horizontal="left" vertical="center"/>
    </xf>
    <xf numFmtId="0" fontId="98" fillId="0" borderId="83" xfId="12" applyFont="1" applyBorder="1" applyAlignment="1">
      <alignment horizontal="center" vertical="center"/>
    </xf>
    <xf numFmtId="0" fontId="98" fillId="0" borderId="79" xfId="12" applyFont="1" applyBorder="1" applyAlignment="1">
      <alignment horizontal="center" vertical="center"/>
    </xf>
    <xf numFmtId="0" fontId="98" fillId="0" borderId="76" xfId="12" applyFont="1" applyBorder="1" applyAlignment="1">
      <alignment horizontal="center" vertical="center"/>
    </xf>
    <xf numFmtId="0" fontId="98" fillId="0" borderId="117" xfId="12" applyFont="1" applyBorder="1" applyAlignment="1">
      <alignment horizontal="center" vertical="center"/>
    </xf>
    <xf numFmtId="0" fontId="112" fillId="0" borderId="46" xfId="12" applyFont="1" applyBorder="1" applyAlignment="1">
      <alignment horizontal="right" vertical="center"/>
    </xf>
    <xf numFmtId="0" fontId="97" fillId="0" borderId="46" xfId="12" applyFont="1" applyFill="1" applyBorder="1" applyAlignment="1">
      <alignment horizontal="right" vertical="center"/>
    </xf>
    <xf numFmtId="0" fontId="108" fillId="0" borderId="45" xfId="12" applyFont="1" applyBorder="1" applyAlignment="1">
      <alignment horizontal="left" vertical="center"/>
    </xf>
    <xf numFmtId="0" fontId="102" fillId="0" borderId="47" xfId="12" applyFont="1" applyBorder="1" applyAlignment="1">
      <alignment horizontal="right" vertical="center"/>
    </xf>
    <xf numFmtId="0" fontId="102" fillId="0" borderId="44" xfId="12" applyFont="1" applyBorder="1" applyAlignment="1">
      <alignment vertical="center"/>
    </xf>
    <xf numFmtId="0" fontId="97" fillId="0" borderId="76" xfId="12" applyFont="1" applyFill="1" applyBorder="1" applyAlignment="1">
      <alignment horizontal="right" vertical="center"/>
    </xf>
    <xf numFmtId="0" fontId="98" fillId="0" borderId="75" xfId="12" applyFont="1" applyBorder="1" applyAlignment="1">
      <alignment horizontal="center" vertical="center"/>
    </xf>
    <xf numFmtId="0" fontId="98" fillId="0" borderId="1" xfId="12" applyFont="1" applyFill="1" applyBorder="1" applyAlignment="1">
      <alignment horizontal="center" vertical="center"/>
    </xf>
    <xf numFmtId="0" fontId="98" fillId="0" borderId="44" xfId="12" applyFont="1" applyFill="1" applyBorder="1" applyAlignment="1">
      <alignment horizontal="center" vertical="center"/>
    </xf>
    <xf numFmtId="0" fontId="97" fillId="0" borderId="44" xfId="12" applyFont="1" applyBorder="1" applyAlignment="1">
      <alignment horizontal="left" vertical="center"/>
    </xf>
    <xf numFmtId="0" fontId="97" fillId="0" borderId="47" xfId="12" applyFont="1" applyFill="1" applyBorder="1" applyAlignment="1">
      <alignment horizontal="right" vertical="center"/>
    </xf>
    <xf numFmtId="0" fontId="108" fillId="0" borderId="44" xfId="12" applyFont="1" applyBorder="1" applyAlignment="1">
      <alignment horizontal="left" vertical="center"/>
    </xf>
    <xf numFmtId="0" fontId="99" fillId="0" borderId="46" xfId="12" applyFont="1" applyBorder="1" applyAlignment="1">
      <alignment horizontal="right" vertical="center" wrapText="1"/>
    </xf>
    <xf numFmtId="0" fontId="113" fillId="0" borderId="44" xfId="12" applyFont="1" applyBorder="1" applyAlignment="1">
      <alignment horizontal="left" vertical="center"/>
    </xf>
    <xf numFmtId="0" fontId="79" fillId="0" borderId="45" xfId="12" applyFont="1" applyBorder="1" applyAlignment="1">
      <alignment vertical="center"/>
    </xf>
    <xf numFmtId="0" fontId="122" fillId="0" borderId="0" xfId="0" applyFont="1"/>
    <xf numFmtId="0" fontId="97" fillId="0" borderId="0" xfId="12" applyFont="1" applyFill="1" applyBorder="1" applyAlignment="1">
      <alignment horizontal="right" vertical="center"/>
    </xf>
    <xf numFmtId="0" fontId="108" fillId="0" borderId="0" xfId="12" applyFont="1" applyBorder="1" applyAlignment="1">
      <alignment horizontal="left" vertical="center"/>
    </xf>
    <xf numFmtId="0" fontId="98" fillId="0" borderId="41" xfId="12" applyFont="1" applyFill="1" applyBorder="1" applyAlignment="1">
      <alignment horizontal="center" vertical="center"/>
    </xf>
    <xf numFmtId="0" fontId="98" fillId="0" borderId="73" xfId="12" applyFont="1" applyFill="1" applyBorder="1" applyAlignment="1">
      <alignment horizontal="center" vertical="center"/>
    </xf>
    <xf numFmtId="0" fontId="98" fillId="0" borderId="111" xfId="12" applyFont="1" applyFill="1" applyBorder="1" applyAlignment="1">
      <alignment horizontal="center" vertical="center"/>
    </xf>
    <xf numFmtId="0" fontId="98" fillId="0" borderId="110" xfId="12" applyFont="1" applyFill="1" applyBorder="1" applyAlignment="1">
      <alignment horizontal="center" vertical="center"/>
    </xf>
    <xf numFmtId="0" fontId="97" fillId="0" borderId="26" xfId="12" applyFont="1" applyBorder="1" applyAlignment="1">
      <alignment horizontal="right" vertical="center"/>
    </xf>
    <xf numFmtId="0" fontId="97" fillId="0" borderId="8" xfId="12" applyFont="1" applyBorder="1" applyAlignment="1">
      <alignment horizontal="left" vertical="center"/>
    </xf>
    <xf numFmtId="0" fontId="97" fillId="0" borderId="47" xfId="12" applyFont="1" applyBorder="1" applyAlignment="1">
      <alignment horizontal="right" vertical="center" wrapText="1"/>
    </xf>
    <xf numFmtId="0" fontId="124" fillId="0" borderId="0" xfId="0" applyFont="1" applyAlignment="1">
      <alignment vertical="center"/>
    </xf>
    <xf numFmtId="0" fontId="97" fillId="0" borderId="76" xfId="12" applyFont="1" applyBorder="1" applyAlignment="1">
      <alignment horizontal="right" vertical="center"/>
    </xf>
    <xf numFmtId="0" fontId="97" fillId="0" borderId="75" xfId="12" applyFont="1" applyBorder="1" applyAlignment="1">
      <alignment horizontal="left" vertical="center"/>
    </xf>
    <xf numFmtId="0" fontId="98" fillId="0" borderId="118" xfId="12" applyFont="1" applyBorder="1" applyAlignment="1">
      <alignment horizontal="center" vertical="center"/>
    </xf>
    <xf numFmtId="0" fontId="125" fillId="0" borderId="94" xfId="12" applyFont="1" applyFill="1" applyBorder="1" applyAlignment="1">
      <alignment horizontal="right" vertical="center"/>
    </xf>
    <xf numFmtId="0" fontId="125" fillId="0" borderId="95" xfId="12" applyFont="1" applyBorder="1" applyAlignment="1">
      <alignment horizontal="left" vertical="center"/>
    </xf>
    <xf numFmtId="0" fontId="126" fillId="0" borderId="115" xfId="12" applyFont="1" applyBorder="1" applyAlignment="1">
      <alignment horizontal="center" vertical="center"/>
    </xf>
    <xf numFmtId="0" fontId="126" fillId="0" borderId="116" xfId="12" applyFont="1" applyBorder="1" applyAlignment="1">
      <alignment horizontal="center" vertical="center"/>
    </xf>
    <xf numFmtId="0" fontId="126" fillId="0" borderId="107" xfId="12" applyFont="1" applyBorder="1" applyAlignment="1">
      <alignment horizontal="center" vertical="center"/>
    </xf>
    <xf numFmtId="0" fontId="127" fillId="0" borderId="94" xfId="0" applyFont="1" applyBorder="1" applyAlignment="1">
      <alignment vertical="center"/>
    </xf>
    <xf numFmtId="0" fontId="108" fillId="0" borderId="95" xfId="12" applyFont="1" applyBorder="1" applyAlignment="1">
      <alignment vertical="center"/>
    </xf>
    <xf numFmtId="0" fontId="99" fillId="0" borderId="76" xfId="12" applyFont="1" applyBorder="1" applyAlignment="1">
      <alignment horizontal="right" vertical="center"/>
    </xf>
    <xf numFmtId="0" fontId="99" fillId="0" borderId="75" xfId="12" applyFont="1" applyBorder="1" applyAlignment="1">
      <alignment horizontal="left" vertical="center"/>
    </xf>
    <xf numFmtId="0" fontId="98" fillId="0" borderId="119" xfId="12" applyFont="1" applyBorder="1" applyAlignment="1">
      <alignment horizontal="center" vertical="center"/>
    </xf>
    <xf numFmtId="0" fontId="128" fillId="0" borderId="94" xfId="0" applyFont="1" applyBorder="1" applyAlignment="1">
      <alignment vertical="center"/>
    </xf>
    <xf numFmtId="0" fontId="85" fillId="0" borderId="95" xfId="12" applyFont="1" applyBorder="1" applyAlignment="1">
      <alignment vertical="center"/>
    </xf>
    <xf numFmtId="0" fontId="128" fillId="0" borderId="0" xfId="0" applyFont="1"/>
    <xf numFmtId="0" fontId="99" fillId="0" borderId="74" xfId="12" applyFont="1" applyFill="1" applyBorder="1" applyAlignment="1">
      <alignment horizontal="right" vertical="center" wrapText="1"/>
    </xf>
    <xf numFmtId="0" fontId="99" fillId="0" borderId="73" xfId="12" applyFont="1" applyBorder="1" applyAlignment="1">
      <alignment horizontal="left" vertical="center" wrapText="1"/>
    </xf>
    <xf numFmtId="0" fontId="129" fillId="0" borderId="0" xfId="0" applyFont="1" applyAlignment="1">
      <alignment vertical="center"/>
    </xf>
    <xf numFmtId="0" fontId="135" fillId="3" borderId="122" xfId="0" applyFont="1" applyFill="1" applyBorder="1" applyAlignment="1">
      <alignment horizontal="center" vertical="center"/>
    </xf>
    <xf numFmtId="0" fontId="135" fillId="3" borderId="123" xfId="0" applyFont="1" applyFill="1" applyBorder="1" applyAlignment="1">
      <alignment horizontal="center" vertical="center"/>
    </xf>
    <xf numFmtId="0" fontId="0" fillId="4" borderId="124" xfId="0" applyFill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3" fontId="0" fillId="0" borderId="124" xfId="0" applyNumberFormat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133" fillId="3" borderId="121" xfId="0" applyFont="1" applyFill="1" applyBorder="1" applyAlignment="1">
      <alignment horizontal="center" vertical="center"/>
    </xf>
    <xf numFmtId="3" fontId="0" fillId="0" borderId="127" xfId="0" applyNumberFormat="1" applyBorder="1" applyAlignment="1">
      <alignment horizontal="center" vertical="center"/>
    </xf>
    <xf numFmtId="0" fontId="134" fillId="5" borderId="124" xfId="0" applyFont="1" applyFill="1" applyBorder="1" applyAlignment="1">
      <alignment horizontal="center" vertical="center"/>
    </xf>
    <xf numFmtId="3" fontId="134" fillId="5" borderId="127" xfId="0" applyNumberFormat="1" applyFont="1" applyFill="1" applyBorder="1" applyAlignment="1">
      <alignment horizontal="center" vertical="center"/>
    </xf>
    <xf numFmtId="3" fontId="134" fillId="5" borderId="124" xfId="0" applyNumberFormat="1" applyFont="1" applyFill="1" applyBorder="1" applyAlignment="1">
      <alignment horizontal="center" vertical="center"/>
    </xf>
    <xf numFmtId="3" fontId="134" fillId="0" borderId="129" xfId="0" applyNumberFormat="1" applyFont="1" applyBorder="1" applyAlignment="1">
      <alignment horizontal="center" vertical="center"/>
    </xf>
    <xf numFmtId="3" fontId="134" fillId="0" borderId="126" xfId="0" applyNumberFormat="1" applyFont="1" applyBorder="1" applyAlignment="1">
      <alignment horizontal="center" vertical="center"/>
    </xf>
    <xf numFmtId="0" fontId="99" fillId="0" borderId="47" xfId="12" applyFont="1" applyFill="1" applyBorder="1" applyAlignment="1">
      <alignment horizontal="right" vertical="center"/>
    </xf>
    <xf numFmtId="0" fontId="108" fillId="0" borderId="94" xfId="12" applyFont="1" applyFill="1" applyBorder="1" applyAlignment="1">
      <alignment horizontal="right" vertical="center"/>
    </xf>
    <xf numFmtId="0" fontId="108" fillId="0" borderId="95" xfId="12" applyFont="1" applyBorder="1" applyAlignment="1">
      <alignment horizontal="left" vertical="center"/>
    </xf>
    <xf numFmtId="0" fontId="126" fillId="0" borderId="95" xfId="12" applyFont="1" applyBorder="1" applyAlignment="1">
      <alignment horizontal="center" vertical="center"/>
    </xf>
    <xf numFmtId="0" fontId="126" fillId="0" borderId="108" xfId="12" applyFont="1" applyBorder="1" applyAlignment="1">
      <alignment horizontal="center" vertical="center"/>
    </xf>
    <xf numFmtId="0" fontId="108" fillId="0" borderId="39" xfId="12" applyFont="1" applyFill="1" applyBorder="1" applyAlignment="1">
      <alignment horizontal="right" vertical="center"/>
    </xf>
    <xf numFmtId="0" fontId="108" fillId="0" borderId="11" xfId="12" applyFont="1" applyBorder="1" applyAlignment="1">
      <alignment horizontal="left" vertical="center"/>
    </xf>
    <xf numFmtId="0" fontId="126" fillId="0" borderId="62" xfId="12" applyFont="1" applyBorder="1" applyAlignment="1">
      <alignment horizontal="center" vertical="center"/>
    </xf>
    <xf numFmtId="0" fontId="126" fillId="0" borderId="113" xfId="12" applyFont="1" applyBorder="1" applyAlignment="1">
      <alignment horizontal="center" vertical="center"/>
    </xf>
    <xf numFmtId="0" fontId="126" fillId="0" borderId="94" xfId="12" applyFont="1" applyBorder="1" applyAlignment="1">
      <alignment horizontal="center" vertical="center"/>
    </xf>
    <xf numFmtId="0" fontId="85" fillId="0" borderId="39" xfId="12" applyFont="1" applyFill="1" applyBorder="1" applyAlignment="1">
      <alignment horizontal="right" vertical="center"/>
    </xf>
    <xf numFmtId="0" fontId="85" fillId="0" borderId="11" xfId="12" applyFont="1" applyBorder="1" applyAlignment="1">
      <alignment horizontal="left" vertical="center"/>
    </xf>
    <xf numFmtId="0" fontId="85" fillId="0" borderId="94" xfId="12" applyFont="1" applyFill="1" applyBorder="1" applyAlignment="1">
      <alignment horizontal="right" vertical="center"/>
    </xf>
    <xf numFmtId="0" fontId="85" fillId="0" borderId="95" xfId="12" applyFont="1" applyBorder="1" applyAlignment="1">
      <alignment horizontal="left" vertical="center"/>
    </xf>
    <xf numFmtId="0" fontId="82" fillId="0" borderId="94" xfId="12" applyFont="1" applyFill="1" applyBorder="1" applyAlignment="1">
      <alignment horizontal="right" vertical="center"/>
    </xf>
    <xf numFmtId="0" fontId="82" fillId="0" borderId="95" xfId="12" applyFont="1" applyBorder="1" applyAlignment="1">
      <alignment horizontal="left" vertical="center"/>
    </xf>
    <xf numFmtId="0" fontId="109" fillId="2" borderId="0" xfId="6" applyFont="1" applyFill="1"/>
    <xf numFmtId="0" fontId="90" fillId="2" borderId="0" xfId="6" applyFont="1" applyFill="1"/>
    <xf numFmtId="0" fontId="8" fillId="2" borderId="4" xfId="2" applyFont="1" applyFill="1" applyBorder="1" applyAlignment="1">
      <alignment horizontal="center" vertical="center" wrapText="1"/>
    </xf>
    <xf numFmtId="0" fontId="90" fillId="6" borderId="0" xfId="6" applyFont="1" applyFill="1"/>
    <xf numFmtId="0" fontId="90" fillId="6" borderId="0" xfId="6" applyFont="1" applyFill="1" applyAlignment="1">
      <alignment vertical="center"/>
    </xf>
    <xf numFmtId="0" fontId="90" fillId="2" borderId="0" xfId="6" applyFont="1" applyFill="1" applyAlignment="1">
      <alignment vertical="center"/>
    </xf>
    <xf numFmtId="0" fontId="28" fillId="2" borderId="0" xfId="2" applyFont="1" applyFill="1" applyAlignment="1">
      <alignment horizontal="centerContinuous" vertical="center"/>
    </xf>
    <xf numFmtId="0" fontId="145" fillId="2" borderId="0" xfId="2" applyFont="1" applyFill="1" applyAlignment="1">
      <alignment horizontal="centerContinuous" vertical="center"/>
    </xf>
    <xf numFmtId="0" fontId="146" fillId="2" borderId="0" xfId="2" applyFont="1" applyFill="1" applyAlignment="1">
      <alignment horizontal="centerContinuous" vertical="center"/>
    </xf>
    <xf numFmtId="0" fontId="147" fillId="2" borderId="0" xfId="6" applyFont="1" applyFill="1"/>
    <xf numFmtId="0" fontId="147" fillId="2" borderId="0" xfId="6" applyFont="1" applyFill="1" applyAlignment="1">
      <alignment readingOrder="2"/>
    </xf>
    <xf numFmtId="0" fontId="147" fillId="2" borderId="0" xfId="6" applyFont="1" applyFill="1" applyAlignment="1">
      <alignment horizontal="center"/>
    </xf>
    <xf numFmtId="0" fontId="148" fillId="2" borderId="20" xfId="6" applyFont="1" applyFill="1" applyBorder="1" applyAlignment="1">
      <alignment horizontal="center" vertical="center" textRotation="90" wrapText="1"/>
    </xf>
    <xf numFmtId="0" fontId="148" fillId="2" borderId="20" xfId="6" applyFont="1" applyFill="1" applyBorder="1" applyAlignment="1">
      <alignment vertical="center" textRotation="90" wrapText="1"/>
    </xf>
    <xf numFmtId="0" fontId="147" fillId="2" borderId="38" xfId="6" applyFont="1" applyFill="1" applyBorder="1" applyAlignment="1">
      <alignment horizontal="right" vertical="center"/>
    </xf>
    <xf numFmtId="0" fontId="147" fillId="2" borderId="38" xfId="6" applyFont="1" applyFill="1" applyBorder="1" applyAlignment="1">
      <alignment horizontal="left" vertical="center"/>
    </xf>
    <xf numFmtId="0" fontId="147" fillId="2" borderId="38" xfId="6" applyFont="1" applyFill="1" applyBorder="1" applyAlignment="1">
      <alignment horizontal="center" vertical="center"/>
    </xf>
    <xf numFmtId="0" fontId="147" fillId="2" borderId="0" xfId="6" applyFont="1" applyFill="1" applyBorder="1" applyAlignment="1">
      <alignment horizontal="right" vertical="center"/>
    </xf>
    <xf numFmtId="0" fontId="147" fillId="2" borderId="0" xfId="6" applyFont="1" applyFill="1" applyBorder="1" applyAlignment="1">
      <alignment horizontal="left" vertical="center"/>
    </xf>
    <xf numFmtId="0" fontId="147" fillId="2" borderId="0" xfId="6" applyFont="1" applyFill="1" applyBorder="1" applyAlignment="1">
      <alignment horizontal="center" vertical="center"/>
    </xf>
    <xf numFmtId="0" fontId="147" fillId="2" borderId="12" xfId="6" applyFont="1" applyFill="1" applyBorder="1" applyAlignment="1">
      <alignment horizontal="center" vertical="center"/>
    </xf>
    <xf numFmtId="0" fontId="149" fillId="2" borderId="0" xfId="6" applyFont="1" applyFill="1"/>
    <xf numFmtId="0" fontId="116" fillId="6" borderId="0" xfId="2" applyFont="1" applyFill="1"/>
    <xf numFmtId="0" fontId="116" fillId="6" borderId="0" xfId="2" applyFont="1" applyFill="1" applyAlignment="1">
      <alignment vertical="center"/>
    </xf>
    <xf numFmtId="0" fontId="116" fillId="2" borderId="0" xfId="2" applyFont="1" applyFill="1"/>
    <xf numFmtId="0" fontId="152" fillId="2" borderId="0" xfId="6" applyFont="1" applyFill="1" applyBorder="1" applyAlignment="1">
      <alignment horizontal="centerContinuous" vertical="center" wrapText="1"/>
    </xf>
    <xf numFmtId="0" fontId="153" fillId="2" borderId="0" xfId="6" applyFont="1" applyFill="1" applyBorder="1" applyAlignment="1">
      <alignment horizontal="centerContinuous"/>
    </xf>
    <xf numFmtId="0" fontId="154" fillId="2" borderId="0" xfId="6" applyFont="1" applyFill="1" applyBorder="1" applyAlignment="1">
      <alignment horizontal="centerContinuous" vertical="center" wrapText="1"/>
    </xf>
    <xf numFmtId="0" fontId="155" fillId="2" borderId="0" xfId="4" applyFont="1" applyFill="1" applyBorder="1" applyAlignment="1">
      <alignment horizontal="left" vertical="center"/>
    </xf>
    <xf numFmtId="0" fontId="156" fillId="2" borderId="0" xfId="2" applyFont="1" applyFill="1" applyAlignment="1">
      <alignment horizontal="centerContinuous" vertical="center"/>
    </xf>
    <xf numFmtId="0" fontId="157" fillId="2" borderId="0" xfId="2" applyFont="1" applyFill="1" applyAlignment="1">
      <alignment vertical="center"/>
    </xf>
    <xf numFmtId="0" fontId="155" fillId="2" borderId="0" xfId="2" applyFont="1" applyFill="1" applyAlignment="1">
      <alignment horizontal="right" vertical="center"/>
    </xf>
    <xf numFmtId="0" fontId="148" fillId="2" borderId="15" xfId="5" applyFont="1" applyFill="1" applyBorder="1" applyAlignment="1">
      <alignment horizontal="center" vertical="center" wrapText="1"/>
    </xf>
    <xf numFmtId="0" fontId="158" fillId="2" borderId="12" xfId="2" applyFont="1" applyFill="1" applyBorder="1" applyAlignment="1">
      <alignment horizontal="centerContinuous" vertical="center"/>
    </xf>
    <xf numFmtId="0" fontId="158" fillId="2" borderId="11" xfId="2" applyFont="1" applyFill="1" applyBorder="1" applyAlignment="1">
      <alignment horizontal="centerContinuous" vertical="center"/>
    </xf>
    <xf numFmtId="0" fontId="161" fillId="2" borderId="9" xfId="4" applyFont="1" applyFill="1" applyBorder="1" applyAlignment="1">
      <alignment horizontal="centerContinuous" vertical="center"/>
    </xf>
    <xf numFmtId="0" fontId="160" fillId="2" borderId="9" xfId="2" applyFont="1" applyFill="1" applyBorder="1" applyAlignment="1">
      <alignment horizontal="center" vertical="center" wrapText="1"/>
    </xf>
    <xf numFmtId="0" fontId="160" fillId="2" borderId="9" xfId="2" applyFont="1" applyFill="1" applyBorder="1" applyAlignment="1">
      <alignment horizontal="center" vertical="center"/>
    </xf>
    <xf numFmtId="0" fontId="161" fillId="2" borderId="8" xfId="2" applyFont="1" applyFill="1" applyBorder="1" applyAlignment="1">
      <alignment horizontal="centerContinuous" vertical="center"/>
    </xf>
    <xf numFmtId="0" fontId="161" fillId="2" borderId="7" xfId="2" applyFont="1" applyFill="1" applyBorder="1" applyAlignment="1">
      <alignment horizontal="center" vertical="center" wrapText="1"/>
    </xf>
    <xf numFmtId="0" fontId="161" fillId="2" borderId="7" xfId="2" applyFont="1" applyFill="1" applyBorder="1" applyAlignment="1">
      <alignment horizontal="center" vertical="center"/>
    </xf>
    <xf numFmtId="0" fontId="161" fillId="2" borderId="6" xfId="2" applyFont="1" applyFill="1" applyBorder="1" applyAlignment="1">
      <alignment vertical="center"/>
    </xf>
    <xf numFmtId="0" fontId="156" fillId="2" borderId="0" xfId="2" applyFont="1" applyFill="1" applyAlignment="1">
      <alignment vertical="center"/>
    </xf>
    <xf numFmtId="0" fontId="157" fillId="2" borderId="0" xfId="2" applyFont="1" applyFill="1"/>
    <xf numFmtId="3" fontId="157" fillId="2" borderId="0" xfId="2" applyNumberFormat="1" applyFont="1" applyFill="1"/>
    <xf numFmtId="10" fontId="157" fillId="2" borderId="0" xfId="2" applyNumberFormat="1" applyFont="1" applyFill="1"/>
    <xf numFmtId="38" fontId="157" fillId="2" borderId="0" xfId="2" applyNumberFormat="1" applyFont="1" applyFill="1"/>
    <xf numFmtId="10" fontId="156" fillId="2" borderId="17" xfId="1" applyNumberFormat="1" applyFont="1" applyFill="1" applyBorder="1" applyAlignment="1">
      <alignment horizontal="center" vertical="center"/>
    </xf>
    <xf numFmtId="3" fontId="156" fillId="2" borderId="17" xfId="3" applyNumberFormat="1" applyFont="1" applyFill="1" applyBorder="1" applyAlignment="1">
      <alignment horizontal="center" vertical="center"/>
    </xf>
    <xf numFmtId="10" fontId="156" fillId="2" borderId="17" xfId="2" applyNumberFormat="1" applyFont="1" applyFill="1" applyBorder="1" applyAlignment="1">
      <alignment horizontal="center" vertical="center"/>
    </xf>
    <xf numFmtId="38" fontId="156" fillId="2" borderId="17" xfId="3" applyNumberFormat="1" applyFont="1" applyFill="1" applyBorder="1" applyAlignment="1">
      <alignment horizontal="center" vertical="center"/>
    </xf>
    <xf numFmtId="1" fontId="156" fillId="2" borderId="17" xfId="3" applyNumberFormat="1" applyFont="1" applyFill="1" applyBorder="1" applyAlignment="1">
      <alignment horizontal="center" vertical="center"/>
    </xf>
    <xf numFmtId="0" fontId="156" fillId="2" borderId="17" xfId="2" applyFont="1" applyFill="1" applyBorder="1" applyAlignment="1">
      <alignment horizontal="center" vertical="center"/>
    </xf>
    <xf numFmtId="10" fontId="156" fillId="2" borderId="0" xfId="1" applyNumberFormat="1" applyFont="1" applyFill="1" applyBorder="1" applyAlignment="1">
      <alignment horizontal="center" vertical="center"/>
    </xf>
    <xf numFmtId="3" fontId="156" fillId="2" borderId="0" xfId="3" applyNumberFormat="1" applyFont="1" applyFill="1" applyBorder="1" applyAlignment="1">
      <alignment horizontal="center" vertical="center"/>
    </xf>
    <xf numFmtId="10" fontId="156" fillId="2" borderId="0" xfId="2" applyNumberFormat="1" applyFont="1" applyFill="1" applyBorder="1" applyAlignment="1">
      <alignment horizontal="center" vertical="center"/>
    </xf>
    <xf numFmtId="38" fontId="156" fillId="2" borderId="0" xfId="3" applyNumberFormat="1" applyFont="1" applyFill="1" applyBorder="1" applyAlignment="1">
      <alignment horizontal="center" vertical="center"/>
    </xf>
    <xf numFmtId="1" fontId="156" fillId="2" borderId="0" xfId="3" applyNumberFormat="1" applyFont="1" applyFill="1" applyBorder="1" applyAlignment="1">
      <alignment horizontal="center" vertical="center"/>
    </xf>
    <xf numFmtId="0" fontId="156" fillId="2" borderId="0" xfId="2" applyFont="1" applyFill="1" applyBorder="1" applyAlignment="1">
      <alignment horizontal="center" vertical="center"/>
    </xf>
    <xf numFmtId="10" fontId="156" fillId="2" borderId="131" xfId="1" applyNumberFormat="1" applyFont="1" applyFill="1" applyBorder="1" applyAlignment="1">
      <alignment horizontal="center" vertical="center"/>
    </xf>
    <xf numFmtId="3" fontId="156" fillId="2" borderId="131" xfId="3" applyNumberFormat="1" applyFont="1" applyFill="1" applyBorder="1" applyAlignment="1">
      <alignment horizontal="center" vertical="center"/>
    </xf>
    <xf numFmtId="10" fontId="156" fillId="2" borderId="131" xfId="2" applyNumberFormat="1" applyFont="1" applyFill="1" applyBorder="1" applyAlignment="1">
      <alignment horizontal="center" vertical="center"/>
    </xf>
    <xf numFmtId="38" fontId="156" fillId="2" borderId="131" xfId="3" applyNumberFormat="1" applyFont="1" applyFill="1" applyBorder="1" applyAlignment="1">
      <alignment horizontal="center" vertical="center"/>
    </xf>
    <xf numFmtId="1" fontId="156" fillId="2" borderId="131" xfId="3" applyNumberFormat="1" applyFont="1" applyFill="1" applyBorder="1" applyAlignment="1">
      <alignment horizontal="center" vertical="center"/>
    </xf>
    <xf numFmtId="0" fontId="156" fillId="2" borderId="131" xfId="2" applyFont="1" applyFill="1" applyBorder="1" applyAlignment="1">
      <alignment horizontal="center" vertical="center"/>
    </xf>
    <xf numFmtId="0" fontId="162" fillId="2" borderId="0" xfId="2" applyFont="1" applyFill="1"/>
    <xf numFmtId="0" fontId="161" fillId="2" borderId="131" xfId="2" applyFont="1" applyFill="1" applyBorder="1" applyAlignment="1">
      <alignment vertical="center"/>
    </xf>
    <xf numFmtId="0" fontId="161" fillId="2" borderId="0" xfId="2" applyFont="1" applyFill="1" applyBorder="1" applyAlignment="1">
      <alignment vertical="center"/>
    </xf>
    <xf numFmtId="0" fontId="160" fillId="2" borderId="42" xfId="5" applyFont="1" applyFill="1" applyBorder="1" applyAlignment="1">
      <alignment horizontal="center" vertical="center"/>
    </xf>
    <xf numFmtId="0" fontId="158" fillId="2" borderId="12" xfId="4" applyFont="1" applyFill="1" applyBorder="1" applyAlignment="1">
      <alignment horizontal="centerContinuous" vertical="center"/>
    </xf>
    <xf numFmtId="0" fontId="161" fillId="2" borderId="26" xfId="4" applyFont="1" applyFill="1" applyBorder="1" applyAlignment="1">
      <alignment horizontal="center" vertical="center"/>
    </xf>
    <xf numFmtId="0" fontId="160" fillId="2" borderId="8" xfId="2" applyFont="1" applyFill="1" applyBorder="1" applyAlignment="1">
      <alignment horizontal="center" vertical="center"/>
    </xf>
    <xf numFmtId="0" fontId="161" fillId="2" borderId="6" xfId="2" applyFont="1" applyFill="1" applyBorder="1" applyAlignment="1">
      <alignment horizontal="center" vertical="center"/>
    </xf>
    <xf numFmtId="0" fontId="106" fillId="6" borderId="0" xfId="6" applyFont="1" applyFill="1" applyAlignment="1">
      <alignment horizontal="center" vertical="center"/>
    </xf>
    <xf numFmtId="0" fontId="104" fillId="6" borderId="0" xfId="6" applyFont="1" applyFill="1" applyAlignment="1">
      <alignment horizontal="center" vertical="center"/>
    </xf>
    <xf numFmtId="0" fontId="163" fillId="2" borderId="0" xfId="6" applyFont="1" applyFill="1" applyAlignment="1">
      <alignment horizontal="right" vertical="center"/>
    </xf>
    <xf numFmtId="0" fontId="163" fillId="2" borderId="0" xfId="6" applyFont="1" applyFill="1" applyAlignment="1">
      <alignment horizontal="center" vertical="center"/>
    </xf>
    <xf numFmtId="0" fontId="163" fillId="2" borderId="0" xfId="6" applyFont="1" applyFill="1" applyAlignment="1">
      <alignment horizontal="left" vertical="center"/>
    </xf>
    <xf numFmtId="0" fontId="147" fillId="2" borderId="21" xfId="6" applyFont="1" applyFill="1" applyBorder="1" applyAlignment="1">
      <alignment horizontal="center" vertical="center"/>
    </xf>
    <xf numFmtId="0" fontId="147" fillId="2" borderId="20" xfId="6" applyFont="1" applyFill="1" applyBorder="1" applyAlignment="1">
      <alignment horizontal="center" vertical="center"/>
    </xf>
    <xf numFmtId="0" fontId="147" fillId="2" borderId="20" xfId="6" applyFont="1" applyFill="1" applyBorder="1" applyAlignment="1">
      <alignment horizontal="center" vertical="center" wrapText="1"/>
    </xf>
    <xf numFmtId="0" fontId="164" fillId="2" borderId="0" xfId="6" applyFont="1" applyFill="1" applyAlignment="1">
      <alignment horizontal="right" vertical="center" readingOrder="2"/>
    </xf>
    <xf numFmtId="0" fontId="164" fillId="2" borderId="0" xfId="6" applyFont="1" applyFill="1" applyAlignment="1">
      <alignment horizontal="center" vertical="center"/>
    </xf>
    <xf numFmtId="0" fontId="162" fillId="2" borderId="0" xfId="6" applyFont="1" applyFill="1" applyAlignment="1">
      <alignment horizontal="center" vertical="center"/>
    </xf>
    <xf numFmtId="0" fontId="163" fillId="2" borderId="38" xfId="6" applyFont="1" applyFill="1" applyBorder="1" applyAlignment="1">
      <alignment horizontal="center" vertical="center"/>
    </xf>
    <xf numFmtId="3" fontId="163" fillId="2" borderId="38" xfId="6" applyNumberFormat="1" applyFont="1" applyFill="1" applyBorder="1" applyAlignment="1">
      <alignment horizontal="center" vertical="center"/>
    </xf>
    <xf numFmtId="0" fontId="163" fillId="2" borderId="0" xfId="6" applyFont="1" applyFill="1" applyBorder="1" applyAlignment="1">
      <alignment horizontal="center" vertical="center"/>
    </xf>
    <xf numFmtId="3" fontId="163" fillId="2" borderId="0" xfId="6" applyNumberFormat="1" applyFont="1" applyFill="1" applyBorder="1" applyAlignment="1">
      <alignment horizontal="center" vertical="center"/>
    </xf>
    <xf numFmtId="0" fontId="163" fillId="2" borderId="12" xfId="6" applyFont="1" applyFill="1" applyBorder="1" applyAlignment="1">
      <alignment horizontal="center" vertical="center"/>
    </xf>
    <xf numFmtId="3" fontId="163" fillId="2" borderId="12" xfId="6" applyNumberFormat="1" applyFont="1" applyFill="1" applyBorder="1" applyAlignment="1">
      <alignment horizontal="center" vertical="center"/>
    </xf>
    <xf numFmtId="0" fontId="147" fillId="2" borderId="24" xfId="6" applyFont="1" applyFill="1" applyBorder="1" applyAlignment="1">
      <alignment horizontal="center" vertical="center"/>
    </xf>
    <xf numFmtId="0" fontId="147" fillId="2" borderId="25" xfId="6" applyFont="1" applyFill="1" applyBorder="1" applyAlignment="1">
      <alignment horizontal="center" vertical="center"/>
    </xf>
    <xf numFmtId="0" fontId="147" fillId="2" borderId="11" xfId="6" applyFont="1" applyFill="1" applyBorder="1" applyAlignment="1">
      <alignment horizontal="center" vertical="center"/>
    </xf>
    <xf numFmtId="0" fontId="147" fillId="2" borderId="39" xfId="6" applyFont="1" applyFill="1" applyBorder="1" applyAlignment="1">
      <alignment horizontal="center" vertical="center" wrapText="1"/>
    </xf>
    <xf numFmtId="0" fontId="103" fillId="6" borderId="0" xfId="2" applyFont="1" applyFill="1"/>
    <xf numFmtId="0" fontId="104" fillId="6" borderId="0" xfId="2" applyFont="1" applyFill="1" applyAlignment="1">
      <alignment horizontal="left"/>
    </xf>
    <xf numFmtId="165" fontId="103" fillId="6" borderId="0" xfId="2" applyNumberFormat="1" applyFont="1" applyFill="1"/>
    <xf numFmtId="0" fontId="120" fillId="6" borderId="0" xfId="0" applyFont="1" applyFill="1" applyAlignment="1">
      <alignment vertical="center"/>
    </xf>
    <xf numFmtId="0" fontId="169" fillId="2" borderId="0" xfId="2" applyFont="1" applyFill="1" applyAlignment="1">
      <alignment horizontal="centerContinuous"/>
    </xf>
    <xf numFmtId="0" fontId="170" fillId="2" borderId="0" xfId="2" applyFont="1" applyFill="1" applyAlignment="1">
      <alignment horizontal="centerContinuous"/>
    </xf>
    <xf numFmtId="0" fontId="171" fillId="2" borderId="0" xfId="2" applyFont="1" applyFill="1" applyAlignment="1">
      <alignment horizontal="centerContinuous"/>
    </xf>
    <xf numFmtId="0" fontId="170" fillId="2" borderId="0" xfId="2" applyFont="1" applyFill="1" applyAlignment="1">
      <alignment horizontal="centerContinuous" vertical="center"/>
    </xf>
    <xf numFmtId="0" fontId="172" fillId="2" borderId="0" xfId="2" applyFont="1" applyFill="1"/>
    <xf numFmtId="0" fontId="170" fillId="2" borderId="0" xfId="2" applyFont="1" applyFill="1"/>
    <xf numFmtId="0" fontId="172" fillId="2" borderId="0" xfId="2" applyFont="1" applyFill="1" applyAlignment="1">
      <alignment horizontal="left"/>
    </xf>
    <xf numFmtId="0" fontId="169" fillId="2" borderId="25" xfId="2" applyFont="1" applyFill="1" applyBorder="1" applyAlignment="1">
      <alignment horizontal="centerContinuous" vertical="center"/>
    </xf>
    <xf numFmtId="0" fontId="170" fillId="2" borderId="24" xfId="2" applyFont="1" applyFill="1" applyBorder="1" applyAlignment="1">
      <alignment horizontal="centerContinuous"/>
    </xf>
    <xf numFmtId="0" fontId="173" fillId="2" borderId="27" xfId="2" applyFont="1" applyFill="1" applyBorder="1" applyAlignment="1">
      <alignment horizontal="right" vertical="center"/>
    </xf>
    <xf numFmtId="0" fontId="173" fillId="2" borderId="27" xfId="2" applyFont="1" applyFill="1" applyBorder="1" applyAlignment="1">
      <alignment vertical="center"/>
    </xf>
    <xf numFmtId="0" fontId="173" fillId="2" borderId="27" xfId="2" applyFont="1" applyFill="1" applyBorder="1" applyAlignment="1"/>
    <xf numFmtId="0" fontId="173" fillId="2" borderId="27" xfId="2" quotePrefix="1" applyFont="1" applyFill="1" applyBorder="1" applyAlignment="1"/>
    <xf numFmtId="0" fontId="173" fillId="2" borderId="22" xfId="2" applyFont="1" applyFill="1" applyBorder="1" applyAlignment="1">
      <alignment horizontal="left" vertical="center"/>
    </xf>
    <xf numFmtId="0" fontId="172" fillId="2" borderId="26" xfId="2" applyFont="1" applyFill="1" applyBorder="1" applyAlignment="1">
      <alignment horizontal="centerContinuous" vertical="center"/>
    </xf>
    <xf numFmtId="0" fontId="170" fillId="2" borderId="8" xfId="2" applyFont="1" applyFill="1" applyBorder="1" applyAlignment="1">
      <alignment horizontal="centerContinuous"/>
    </xf>
    <xf numFmtId="0" fontId="171" fillId="2" borderId="26" xfId="2" applyFont="1" applyFill="1" applyBorder="1" applyAlignment="1">
      <alignment horizontal="centerContinuous" vertical="center"/>
    </xf>
    <xf numFmtId="0" fontId="172" fillId="2" borderId="8" xfId="2" applyFont="1" applyFill="1" applyBorder="1" applyAlignment="1">
      <alignment horizontal="centerContinuous" vertical="center"/>
    </xf>
    <xf numFmtId="0" fontId="175" fillId="2" borderId="23" xfId="2" applyFont="1" applyFill="1" applyBorder="1" applyAlignment="1">
      <alignment horizontal="center" vertical="center" textRotation="90"/>
    </xf>
    <xf numFmtId="0" fontId="173" fillId="2" borderId="22" xfId="2" applyFont="1" applyFill="1" applyBorder="1" applyAlignment="1">
      <alignment horizontal="center" vertical="center" textRotation="90"/>
    </xf>
    <xf numFmtId="0" fontId="172" fillId="2" borderId="25" xfId="2" applyFont="1" applyFill="1" applyBorder="1" applyAlignment="1">
      <alignment vertical="center"/>
    </xf>
    <xf numFmtId="0" fontId="170" fillId="2" borderId="24" xfId="2" applyFont="1" applyFill="1" applyBorder="1" applyAlignment="1">
      <alignment horizontal="left" vertical="center"/>
    </xf>
    <xf numFmtId="0" fontId="172" fillId="2" borderId="23" xfId="2" applyFont="1" applyFill="1" applyBorder="1" applyAlignment="1">
      <alignment vertical="center"/>
    </xf>
    <xf numFmtId="0" fontId="176" fillId="2" borderId="22" xfId="2" applyFont="1" applyFill="1" applyBorder="1" applyAlignment="1">
      <alignment horizontal="left" vertical="center"/>
    </xf>
    <xf numFmtId="0" fontId="103" fillId="2" borderId="0" xfId="2" applyFont="1" applyFill="1"/>
    <xf numFmtId="0" fontId="177" fillId="2" borderId="0" xfId="2" applyFont="1" applyFill="1"/>
    <xf numFmtId="0" fontId="121" fillId="6" borderId="0" xfId="2" applyFont="1" applyFill="1" applyAlignment="1">
      <alignment horizontal="center" vertical="center" wrapText="1"/>
    </xf>
    <xf numFmtId="0" fontId="178" fillId="2" borderId="0" xfId="2" applyFont="1" applyFill="1" applyAlignment="1">
      <alignment horizontal="centerContinuous"/>
    </xf>
    <xf numFmtId="0" fontId="178" fillId="2" borderId="0" xfId="2" applyFont="1" applyFill="1" applyAlignment="1">
      <alignment horizontal="centerContinuous" vertical="center"/>
    </xf>
    <xf numFmtId="0" fontId="179" fillId="2" borderId="0" xfId="2" applyFont="1" applyFill="1" applyAlignment="1">
      <alignment horizontal="right" vertical="center" wrapText="1"/>
    </xf>
    <xf numFmtId="0" fontId="179" fillId="2" borderId="0" xfId="2" applyFont="1" applyFill="1" applyAlignment="1">
      <alignment horizontal="center" vertical="center" wrapText="1"/>
    </xf>
    <xf numFmtId="0" fontId="180" fillId="2" borderId="28" xfId="2" applyFont="1" applyFill="1" applyBorder="1" applyAlignment="1">
      <alignment horizontal="center" vertical="center" wrapText="1"/>
    </xf>
    <xf numFmtId="0" fontId="179" fillId="2" borderId="28" xfId="2" applyFont="1" applyFill="1" applyBorder="1" applyAlignment="1">
      <alignment horizontal="center" vertical="center" wrapText="1"/>
    </xf>
    <xf numFmtId="0" fontId="134" fillId="2" borderId="28" xfId="2" applyFont="1" applyFill="1" applyBorder="1" applyAlignment="1">
      <alignment horizontal="center" vertical="center" wrapText="1"/>
    </xf>
    <xf numFmtId="0" fontId="179" fillId="2" borderId="134" xfId="2" applyFont="1" applyFill="1" applyBorder="1" applyAlignment="1">
      <alignment horizontal="center" vertical="center" wrapText="1"/>
    </xf>
    <xf numFmtId="0" fontId="179" fillId="2" borderId="0" xfId="2" applyFont="1" applyFill="1" applyBorder="1" applyAlignment="1">
      <alignment horizontal="center" vertical="center" wrapText="1"/>
    </xf>
    <xf numFmtId="0" fontId="179" fillId="2" borderId="37" xfId="2" applyFont="1" applyFill="1" applyBorder="1" applyAlignment="1">
      <alignment horizontal="center" vertical="center" wrapText="1"/>
    </xf>
    <xf numFmtId="0" fontId="168" fillId="0" borderId="0" xfId="0" applyFont="1"/>
    <xf numFmtId="0" fontId="162" fillId="0" borderId="0" xfId="0" applyFont="1"/>
    <xf numFmtId="0" fontId="170" fillId="2" borderId="0" xfId="2" applyFont="1" applyFill="1" applyAlignment="1">
      <alignment vertical="center"/>
    </xf>
    <xf numFmtId="0" fontId="183" fillId="2" borderId="0" xfId="2" applyFont="1" applyFill="1"/>
    <xf numFmtId="0" fontId="187" fillId="2" borderId="4" xfId="2" applyFont="1" applyFill="1" applyBorder="1" applyAlignment="1">
      <alignment horizontal="center" vertical="center" textRotation="90"/>
    </xf>
    <xf numFmtId="0" fontId="80" fillId="6" borderId="0" xfId="2" applyFont="1" applyFill="1"/>
    <xf numFmtId="0" fontId="181" fillId="2" borderId="0" xfId="2" applyFont="1" applyFill="1" applyAlignment="1">
      <alignment horizontal="centerContinuous"/>
    </xf>
    <xf numFmtId="0" fontId="158" fillId="2" borderId="0" xfId="2" applyFont="1" applyFill="1" applyAlignment="1">
      <alignment horizontal="right" vertical="center"/>
    </xf>
    <xf numFmtId="0" fontId="182" fillId="2" borderId="0" xfId="2" applyFont="1" applyFill="1" applyAlignment="1">
      <alignment vertical="center"/>
    </xf>
    <xf numFmtId="0" fontId="158" fillId="2" borderId="0" xfId="2" applyFont="1" applyFill="1" applyAlignment="1">
      <alignment vertical="center"/>
    </xf>
    <xf numFmtId="0" fontId="185" fillId="2" borderId="23" xfId="2" applyFont="1" applyFill="1" applyBorder="1" applyAlignment="1">
      <alignment vertical="center" wrapText="1" readingOrder="2"/>
    </xf>
    <xf numFmtId="0" fontId="185" fillId="2" borderId="27" xfId="2" applyFont="1" applyFill="1" applyBorder="1" applyAlignment="1">
      <alignment vertical="center" wrapText="1" readingOrder="2"/>
    </xf>
    <xf numFmtId="0" fontId="160" fillId="2" borderId="4" xfId="2" applyFont="1" applyFill="1" applyBorder="1" applyAlignment="1">
      <alignment horizontal="center" vertical="center" textRotation="90"/>
    </xf>
    <xf numFmtId="0" fontId="158" fillId="2" borderId="49" xfId="2" applyFont="1" applyFill="1" applyBorder="1" applyAlignment="1">
      <alignment horizontal="right" vertical="center"/>
    </xf>
    <xf numFmtId="0" fontId="156" fillId="2" borderId="48" xfId="2" applyFont="1" applyFill="1" applyBorder="1" applyAlignment="1">
      <alignment horizontal="left" vertical="center"/>
    </xf>
    <xf numFmtId="0" fontId="158" fillId="2" borderId="47" xfId="2" applyFont="1" applyFill="1" applyBorder="1" applyAlignment="1">
      <alignment horizontal="right" vertical="center"/>
    </xf>
    <xf numFmtId="0" fontId="156" fillId="2" borderId="44" xfId="2" applyFont="1" applyFill="1" applyBorder="1" applyAlignment="1">
      <alignment horizontal="left" vertical="center"/>
    </xf>
    <xf numFmtId="0" fontId="176" fillId="2" borderId="44" xfId="2" applyFont="1" applyFill="1" applyBorder="1" applyAlignment="1">
      <alignment horizontal="left" vertical="center"/>
    </xf>
    <xf numFmtId="0" fontId="158" fillId="2" borderId="46" xfId="2" applyFont="1" applyFill="1" applyBorder="1" applyAlignment="1">
      <alignment horizontal="right" vertical="center"/>
    </xf>
    <xf numFmtId="0" fontId="156" fillId="2" borderId="45" xfId="2" applyFont="1" applyFill="1" applyBorder="1" applyAlignment="1">
      <alignment horizontal="left" vertical="center"/>
    </xf>
    <xf numFmtId="0" fontId="158" fillId="2" borderId="23" xfId="2" applyFont="1" applyFill="1" applyBorder="1" applyAlignment="1">
      <alignment horizontal="right" vertical="center"/>
    </xf>
    <xf numFmtId="0" fontId="158" fillId="2" borderId="22" xfId="2" applyFont="1" applyFill="1" applyBorder="1" applyAlignment="1">
      <alignment horizontal="left" vertical="center"/>
    </xf>
    <xf numFmtId="0" fontId="156" fillId="2" borderId="78" xfId="2" applyFont="1" applyFill="1" applyBorder="1" applyAlignment="1">
      <alignment horizontal="left" vertical="center"/>
    </xf>
    <xf numFmtId="0" fontId="156" fillId="2" borderId="112" xfId="2" applyFont="1" applyFill="1" applyBorder="1" applyAlignment="1">
      <alignment horizontal="left" vertical="center"/>
    </xf>
    <xf numFmtId="0" fontId="176" fillId="2" borderId="112" xfId="2" applyFont="1" applyFill="1" applyBorder="1" applyAlignment="1">
      <alignment horizontal="left" vertical="center"/>
    </xf>
    <xf numFmtId="0" fontId="156" fillId="2" borderId="71" xfId="2" applyFont="1" applyFill="1" applyBorder="1" applyAlignment="1">
      <alignment horizontal="left" vertical="center"/>
    </xf>
    <xf numFmtId="0" fontId="158" fillId="2" borderId="27" xfId="2" applyFont="1" applyFill="1" applyBorder="1" applyAlignment="1">
      <alignment horizontal="left" vertical="center"/>
    </xf>
    <xf numFmtId="166" fontId="156" fillId="2" borderId="38" xfId="2" applyNumberFormat="1" applyFont="1" applyFill="1" applyBorder="1" applyAlignment="1">
      <alignment horizontal="center" vertical="center"/>
    </xf>
    <xf numFmtId="166" fontId="188" fillId="2" borderId="38" xfId="2" applyNumberFormat="1" applyFont="1" applyFill="1" applyBorder="1" applyAlignment="1">
      <alignment horizontal="center" vertical="center"/>
    </xf>
    <xf numFmtId="166" fontId="156" fillId="2" borderId="0" xfId="2" applyNumberFormat="1" applyFont="1" applyFill="1" applyBorder="1" applyAlignment="1">
      <alignment horizontal="center" vertical="center"/>
    </xf>
    <xf numFmtId="166" fontId="188" fillId="2" borderId="0" xfId="2" applyNumberFormat="1" applyFont="1" applyFill="1" applyBorder="1" applyAlignment="1">
      <alignment horizontal="center" vertical="center"/>
    </xf>
    <xf numFmtId="166" fontId="156" fillId="2" borderId="12" xfId="2" applyNumberFormat="1" applyFont="1" applyFill="1" applyBorder="1" applyAlignment="1">
      <alignment horizontal="center" vertical="center"/>
    </xf>
    <xf numFmtId="166" fontId="188" fillId="2" borderId="12" xfId="2" applyNumberFormat="1" applyFont="1" applyFill="1" applyBorder="1" applyAlignment="1">
      <alignment horizontal="center" vertical="center"/>
    </xf>
    <xf numFmtId="0" fontId="187" fillId="2" borderId="23" xfId="2" applyFont="1" applyFill="1" applyBorder="1" applyAlignment="1">
      <alignment horizontal="center" vertical="center" textRotation="90"/>
    </xf>
    <xf numFmtId="0" fontId="175" fillId="2" borderId="0" xfId="2" applyFont="1" applyFill="1"/>
    <xf numFmtId="16" fontId="175" fillId="2" borderId="0" xfId="2" applyNumberFormat="1" applyFont="1" applyFill="1"/>
    <xf numFmtId="0" fontId="148" fillId="2" borderId="21" xfId="2" applyFont="1" applyFill="1" applyBorder="1" applyAlignment="1">
      <alignment horizontal="center" vertical="center" wrapText="1"/>
    </xf>
    <xf numFmtId="0" fontId="86" fillId="6" borderId="0" xfId="2" applyFont="1" applyFill="1"/>
    <xf numFmtId="0" fontId="86" fillId="6" borderId="0" xfId="2" applyFont="1" applyFill="1" applyAlignment="1">
      <alignment horizontal="center"/>
    </xf>
    <xf numFmtId="0" fontId="87" fillId="6" borderId="0" xfId="2" applyFont="1" applyFill="1" applyAlignment="1">
      <alignment horizontal="center"/>
    </xf>
    <xf numFmtId="0" fontId="92" fillId="6" borderId="0" xfId="2" applyFont="1" applyFill="1" applyAlignment="1">
      <alignment vertical="center"/>
    </xf>
    <xf numFmtId="0" fontId="92" fillId="6" borderId="0" xfId="2" applyFont="1" applyFill="1"/>
    <xf numFmtId="0" fontId="91" fillId="6" borderId="0" xfId="2" applyFont="1" applyFill="1" applyAlignment="1">
      <alignment horizontal="center" vertical="center"/>
    </xf>
    <xf numFmtId="0" fontId="130" fillId="6" borderId="0" xfId="2" applyFont="1" applyFill="1"/>
    <xf numFmtId="0" fontId="88" fillId="6" borderId="0" xfId="2" applyFont="1" applyFill="1"/>
    <xf numFmtId="0" fontId="88" fillId="6" borderId="0" xfId="2" applyFont="1" applyFill="1" applyAlignment="1">
      <alignment horizontal="center"/>
    </xf>
    <xf numFmtId="0" fontId="117" fillId="6" borderId="0" xfId="2" applyFont="1" applyFill="1" applyAlignment="1">
      <alignment horizontal="center"/>
    </xf>
    <xf numFmtId="0" fontId="88" fillId="6" borderId="0" xfId="2" applyFont="1" applyFill="1" applyAlignment="1">
      <alignment horizontal="right"/>
    </xf>
    <xf numFmtId="0" fontId="189" fillId="2" borderId="0" xfId="2" applyFont="1" applyFill="1" applyAlignment="1">
      <alignment horizontal="centerContinuous"/>
    </xf>
    <xf numFmtId="0" fontId="190" fillId="2" borderId="0" xfId="2" applyFont="1" applyFill="1" applyAlignment="1">
      <alignment horizontal="centerContinuous"/>
    </xf>
    <xf numFmtId="0" fontId="173" fillId="2" borderId="0" xfId="2" applyFont="1" applyFill="1" applyAlignment="1">
      <alignment horizontal="right" vertical="center"/>
    </xf>
    <xf numFmtId="0" fontId="175" fillId="2" borderId="0" xfId="2" applyFont="1" applyFill="1" applyAlignment="1">
      <alignment horizontal="center"/>
    </xf>
    <xf numFmtId="0" fontId="173" fillId="2" borderId="0" xfId="2" applyFont="1" applyFill="1" applyAlignment="1">
      <alignment horizontal="left"/>
    </xf>
    <xf numFmtId="0" fontId="173" fillId="2" borderId="0" xfId="2" applyFont="1" applyFill="1" applyAlignment="1">
      <alignment vertical="center"/>
    </xf>
    <xf numFmtId="0" fontId="148" fillId="2" borderId="25" xfId="2" applyFont="1" applyFill="1" applyBorder="1" applyAlignment="1">
      <alignment horizontal="center" vertical="center" wrapText="1"/>
    </xf>
    <xf numFmtId="0" fontId="148" fillId="2" borderId="38" xfId="2" applyFont="1" applyFill="1" applyBorder="1" applyAlignment="1">
      <alignment horizontal="center" vertical="center" wrapText="1"/>
    </xf>
    <xf numFmtId="0" fontId="148" fillId="2" borderId="21" xfId="2" applyFont="1" applyFill="1" applyBorder="1" applyAlignment="1">
      <alignment horizontal="center" vertical="center" wrapText="1" shrinkToFit="1"/>
    </xf>
    <xf numFmtId="0" fontId="148" fillId="2" borderId="39" xfId="2" applyFont="1" applyFill="1" applyBorder="1" applyAlignment="1">
      <alignment horizontal="center" vertical="center" wrapText="1"/>
    </xf>
    <xf numFmtId="49" fontId="148" fillId="2" borderId="20" xfId="2" applyNumberFormat="1" applyFont="1" applyFill="1" applyBorder="1" applyAlignment="1">
      <alignment horizontal="center" vertical="center" wrapText="1"/>
    </xf>
    <xf numFmtId="0" fontId="150" fillId="2" borderId="20" xfId="2" applyFont="1" applyFill="1" applyBorder="1" applyAlignment="1">
      <alignment horizontal="center" vertical="center" wrapText="1" shrinkToFit="1"/>
    </xf>
    <xf numFmtId="0" fontId="148" fillId="2" borderId="20" xfId="2" applyFont="1" applyFill="1" applyBorder="1" applyAlignment="1">
      <alignment horizontal="center" vertical="center" wrapText="1"/>
    </xf>
    <xf numFmtId="0" fontId="88" fillId="2" borderId="0" xfId="2" applyFont="1" applyFill="1" applyAlignment="1">
      <alignment horizontal="center"/>
    </xf>
    <xf numFmtId="0" fontId="148" fillId="2" borderId="38" xfId="2" applyFont="1" applyFill="1" applyBorder="1" applyAlignment="1">
      <alignment horizontal="right" vertical="center"/>
    </xf>
    <xf numFmtId="0" fontId="148" fillId="2" borderId="38" xfId="2" applyFont="1" applyFill="1" applyBorder="1" applyAlignment="1">
      <alignment horizontal="left" vertical="center"/>
    </xf>
    <xf numFmtId="0" fontId="148" fillId="2" borderId="38" xfId="2" applyFont="1" applyFill="1" applyBorder="1" applyAlignment="1">
      <alignment horizontal="center" vertical="center"/>
    </xf>
    <xf numFmtId="0" fontId="147" fillId="2" borderId="38" xfId="7" applyFont="1" applyFill="1" applyBorder="1" applyAlignment="1">
      <alignment horizontal="center" vertical="center"/>
    </xf>
    <xf numFmtId="0" fontId="148" fillId="2" borderId="0" xfId="2" applyFont="1" applyFill="1" applyBorder="1" applyAlignment="1">
      <alignment horizontal="right" vertical="center"/>
    </xf>
    <xf numFmtId="0" fontId="148" fillId="2" borderId="0" xfId="2" applyFont="1" applyFill="1" applyBorder="1" applyAlignment="1">
      <alignment horizontal="left" vertical="center"/>
    </xf>
    <xf numFmtId="0" fontId="148" fillId="2" borderId="0" xfId="2" applyFont="1" applyFill="1" applyBorder="1" applyAlignment="1">
      <alignment horizontal="center" vertical="center"/>
    </xf>
    <xf numFmtId="0" fontId="147" fillId="2" borderId="0" xfId="7" applyFont="1" applyFill="1" applyBorder="1" applyAlignment="1">
      <alignment horizontal="center" vertical="center"/>
    </xf>
    <xf numFmtId="0" fontId="148" fillId="2" borderId="12" xfId="2" applyFont="1" applyFill="1" applyBorder="1" applyAlignment="1">
      <alignment vertical="center"/>
    </xf>
    <xf numFmtId="0" fontId="148" fillId="2" borderId="12" xfId="2" applyFont="1" applyFill="1" applyBorder="1" applyAlignment="1">
      <alignment horizontal="left" vertical="center"/>
    </xf>
    <xf numFmtId="0" fontId="148" fillId="2" borderId="12" xfId="2" applyFont="1" applyFill="1" applyBorder="1" applyAlignment="1">
      <alignment horizontal="center" vertical="center"/>
    </xf>
    <xf numFmtId="0" fontId="165" fillId="0" borderId="0" xfId="0" applyFont="1"/>
    <xf numFmtId="0" fontId="150" fillId="2" borderId="20" xfId="2" applyFont="1" applyFill="1" applyBorder="1" applyAlignment="1">
      <alignment horizontal="center" vertical="center" wrapText="1"/>
    </xf>
    <xf numFmtId="0" fontId="149" fillId="2" borderId="20" xfId="2" applyFont="1" applyFill="1" applyBorder="1" applyAlignment="1">
      <alignment horizontal="center" vertical="center" wrapText="1"/>
    </xf>
    <xf numFmtId="3" fontId="30" fillId="6" borderId="0" xfId="8" applyNumberFormat="1" applyFont="1" applyFill="1" applyAlignment="1">
      <alignment vertical="center" wrapText="1"/>
    </xf>
    <xf numFmtId="3" fontId="30" fillId="6" borderId="0" xfId="8" applyNumberFormat="1" applyFont="1" applyFill="1" applyAlignment="1">
      <alignment horizontal="center" vertical="center" wrapText="1"/>
    </xf>
    <xf numFmtId="3" fontId="34" fillId="6" borderId="0" xfId="8" applyNumberFormat="1" applyFont="1" applyFill="1" applyAlignment="1">
      <alignment vertical="center" wrapText="1"/>
    </xf>
    <xf numFmtId="0" fontId="24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 wrapText="1"/>
    </xf>
    <xf numFmtId="0" fontId="26" fillId="2" borderId="0" xfId="2" applyFont="1" applyFill="1" applyAlignment="1">
      <alignment horizontal="centerContinuous" vertical="center" wrapText="1"/>
    </xf>
    <xf numFmtId="3" fontId="12" fillId="2" borderId="0" xfId="8" applyNumberFormat="1" applyFont="1" applyFill="1" applyAlignment="1">
      <alignment horizontal="center" vertical="center" wrapText="1"/>
    </xf>
    <xf numFmtId="3" fontId="34" fillId="2" borderId="0" xfId="8" applyNumberFormat="1" applyFont="1" applyFill="1" applyAlignment="1">
      <alignment horizontal="center" vertical="center" wrapText="1"/>
    </xf>
    <xf numFmtId="3" fontId="33" fillId="2" borderId="0" xfId="8" applyNumberFormat="1" applyFont="1" applyFill="1" applyAlignment="1">
      <alignment horizontal="center" vertical="center" wrapText="1"/>
    </xf>
    <xf numFmtId="3" fontId="12" fillId="2" borderId="49" xfId="8" applyNumberFormat="1" applyFont="1" applyFill="1" applyBorder="1" applyAlignment="1">
      <alignment horizontal="center" vertical="center" wrapText="1"/>
    </xf>
    <xf numFmtId="3" fontId="12" fillId="2" borderId="38" xfId="8" applyNumberFormat="1" applyFont="1" applyFill="1" applyBorder="1" applyAlignment="1">
      <alignment horizontal="center" vertical="center" wrapText="1"/>
    </xf>
    <xf numFmtId="3" fontId="12" fillId="2" borderId="24" xfId="8" applyNumberFormat="1" applyFont="1" applyFill="1" applyBorder="1" applyAlignment="1">
      <alignment horizontal="center" vertical="center" wrapText="1"/>
    </xf>
    <xf numFmtId="3" fontId="12" fillId="2" borderId="4" xfId="8" applyNumberFormat="1" applyFont="1" applyFill="1" applyBorder="1" applyAlignment="1">
      <alignment horizontal="center" vertical="center" wrapText="1"/>
    </xf>
    <xf numFmtId="3" fontId="12" fillId="2" borderId="26" xfId="8" applyNumberFormat="1" applyFont="1" applyFill="1" applyBorder="1" applyAlignment="1">
      <alignment horizontal="center" vertical="center" wrapText="1"/>
    </xf>
    <xf numFmtId="3" fontId="12" fillId="2" borderId="8" xfId="8" applyNumberFormat="1" applyFont="1" applyFill="1" applyBorder="1" applyAlignment="1">
      <alignment horizontal="center" vertical="center" wrapText="1"/>
    </xf>
    <xf numFmtId="3" fontId="12" fillId="2" borderId="39" xfId="8" applyNumberFormat="1" applyFont="1" applyFill="1" applyBorder="1" applyAlignment="1">
      <alignment horizontal="center" vertical="center" wrapText="1"/>
    </xf>
    <xf numFmtId="3" fontId="12" fillId="2" borderId="11" xfId="8" applyNumberFormat="1" applyFont="1" applyFill="1" applyBorder="1" applyAlignment="1">
      <alignment horizontal="center" vertical="center" wrapText="1"/>
    </xf>
    <xf numFmtId="3" fontId="12" fillId="2" borderId="52" xfId="8" applyNumberFormat="1" applyFont="1" applyFill="1" applyBorder="1" applyAlignment="1">
      <alignment horizontal="center" vertical="center" wrapText="1"/>
    </xf>
    <xf numFmtId="3" fontId="12" fillId="2" borderId="21" xfId="8" applyNumberFormat="1" applyFont="1" applyFill="1" applyBorder="1" applyAlignment="1">
      <alignment horizontal="center" vertical="center" wrapText="1"/>
    </xf>
    <xf numFmtId="3" fontId="12" fillId="2" borderId="19" xfId="8" applyNumberFormat="1" applyFont="1" applyFill="1" applyBorder="1" applyAlignment="1">
      <alignment horizontal="center" vertical="center" wrapText="1"/>
    </xf>
    <xf numFmtId="3" fontId="12" fillId="2" borderId="9" xfId="8" applyNumberFormat="1" applyFont="1" applyFill="1" applyBorder="1" applyAlignment="1">
      <alignment horizontal="center" vertical="center" wrapText="1"/>
    </xf>
    <xf numFmtId="3" fontId="12" fillId="2" borderId="20" xfId="8" applyNumberFormat="1" applyFont="1" applyFill="1" applyBorder="1" applyAlignment="1">
      <alignment horizontal="center" vertical="center" wrapText="1"/>
    </xf>
    <xf numFmtId="3" fontId="11" fillId="2" borderId="52" xfId="8" applyNumberFormat="1" applyFont="1" applyFill="1" applyBorder="1" applyAlignment="1">
      <alignment horizontal="center" vertical="center" wrapText="1"/>
    </xf>
    <xf numFmtId="3" fontId="34" fillId="2" borderId="0" xfId="8" applyNumberFormat="1" applyFont="1" applyFill="1" applyBorder="1" applyAlignment="1">
      <alignment horizontal="center" vertical="center" wrapText="1"/>
    </xf>
    <xf numFmtId="3" fontId="12" fillId="2" borderId="0" xfId="8" applyNumberFormat="1" applyFont="1" applyFill="1" applyAlignment="1">
      <alignment horizontal="left" vertical="center" wrapText="1"/>
    </xf>
    <xf numFmtId="3" fontId="12" fillId="2" borderId="23" xfId="8" applyNumberFormat="1" applyFont="1" applyFill="1" applyBorder="1" applyAlignment="1">
      <alignment horizontal="center" vertical="center" wrapText="1"/>
    </xf>
    <xf numFmtId="3" fontId="12" fillId="2" borderId="27" xfId="8" applyNumberFormat="1" applyFont="1" applyFill="1" applyBorder="1" applyAlignment="1">
      <alignment horizontal="center" vertical="center" wrapText="1"/>
    </xf>
    <xf numFmtId="3" fontId="12" fillId="2" borderId="22" xfId="8" applyNumberFormat="1" applyFont="1" applyFill="1" applyBorder="1" applyAlignment="1">
      <alignment horizontal="center" vertical="center" wrapText="1"/>
    </xf>
    <xf numFmtId="3" fontId="12" fillId="2" borderId="53" xfId="8" applyNumberFormat="1" applyFont="1" applyFill="1" applyBorder="1" applyAlignment="1">
      <alignment horizontal="center" vertical="center" wrapText="1"/>
    </xf>
    <xf numFmtId="3" fontId="30" fillId="2" borderId="0" xfId="8" applyNumberFormat="1" applyFont="1" applyFill="1" applyAlignment="1">
      <alignment horizontal="center" vertical="center" wrapText="1"/>
    </xf>
    <xf numFmtId="3" fontId="32" fillId="2" borderId="4" xfId="8" applyNumberFormat="1" applyFont="1" applyFill="1" applyBorder="1" applyAlignment="1">
      <alignment horizontal="center" vertical="center" wrapText="1"/>
    </xf>
    <xf numFmtId="9" fontId="30" fillId="2" borderId="0" xfId="1" applyFont="1" applyFill="1" applyAlignment="1">
      <alignment horizontal="center" vertical="center" wrapText="1"/>
    </xf>
    <xf numFmtId="0" fontId="37" fillId="2" borderId="0" xfId="2" applyFont="1" applyFill="1"/>
    <xf numFmtId="0" fontId="41" fillId="2" borderId="0" xfId="2" applyFont="1" applyFill="1" applyAlignment="1">
      <alignment horizontal="centerContinuous" vertical="center" wrapText="1"/>
    </xf>
    <xf numFmtId="0" fontId="23" fillId="2" borderId="0" xfId="2" applyFont="1" applyFill="1" applyAlignment="1">
      <alignment horizontal="centerContinuous"/>
    </xf>
    <xf numFmtId="0" fontId="37" fillId="2" borderId="0" xfId="2" applyFont="1" applyFill="1" applyAlignment="1">
      <alignment horizontal="right" shrinkToFit="1"/>
    </xf>
    <xf numFmtId="0" fontId="37" fillId="2" borderId="0" xfId="2" applyFont="1" applyFill="1" applyAlignment="1">
      <alignment shrinkToFit="1"/>
    </xf>
    <xf numFmtId="0" fontId="37" fillId="2" borderId="0" xfId="2" applyFont="1" applyFill="1" applyAlignment="1">
      <alignment horizontal="left" shrinkToFit="1"/>
    </xf>
    <xf numFmtId="0" fontId="37" fillId="2" borderId="59" xfId="2" applyFont="1" applyFill="1" applyBorder="1" applyAlignment="1">
      <alignment horizontal="center" vertical="center" shrinkToFit="1"/>
    </xf>
    <xf numFmtId="0" fontId="37" fillId="2" borderId="17" xfId="2" applyFont="1" applyFill="1" applyBorder="1" applyAlignment="1">
      <alignment horizontal="center" vertical="center" shrinkToFit="1"/>
    </xf>
    <xf numFmtId="0" fontId="40" fillId="2" borderId="58" xfId="2" applyFont="1" applyFill="1" applyBorder="1" applyAlignment="1">
      <alignment horizontal="center" vertical="center" shrinkToFit="1"/>
    </xf>
    <xf numFmtId="0" fontId="40" fillId="2" borderId="57" xfId="2" applyFont="1" applyFill="1" applyBorder="1" applyAlignment="1">
      <alignment horizontal="center" vertical="center" shrinkToFit="1"/>
    </xf>
    <xf numFmtId="0" fontId="37" fillId="2" borderId="55" xfId="2" applyFont="1" applyFill="1" applyBorder="1" applyAlignment="1">
      <alignment horizontal="center" vertical="center" shrinkToFit="1"/>
    </xf>
    <xf numFmtId="0" fontId="37" fillId="6" borderId="0" xfId="2" applyFont="1" applyFill="1"/>
    <xf numFmtId="0" fontId="167" fillId="0" borderId="0" xfId="0" applyFont="1"/>
    <xf numFmtId="0" fontId="37" fillId="2" borderId="132" xfId="2" applyFont="1" applyFill="1" applyBorder="1" applyAlignment="1">
      <alignment horizontal="center" shrinkToFit="1"/>
    </xf>
    <xf numFmtId="0" fontId="37" fillId="2" borderId="132" xfId="2" applyFont="1" applyFill="1" applyBorder="1" applyAlignment="1">
      <alignment horizontal="center" vertical="center" shrinkToFit="1"/>
    </xf>
    <xf numFmtId="0" fontId="37" fillId="2" borderId="13" xfId="2" applyFont="1" applyFill="1" applyBorder="1" applyAlignment="1">
      <alignment horizontal="center" vertical="top" shrinkToFit="1"/>
    </xf>
    <xf numFmtId="0" fontId="37" fillId="2" borderId="133" xfId="2" applyFont="1" applyFill="1" applyBorder="1" applyAlignment="1">
      <alignment horizontal="center" vertical="top" shrinkToFit="1"/>
    </xf>
    <xf numFmtId="0" fontId="37" fillId="2" borderId="0" xfId="2" applyFont="1" applyFill="1" applyBorder="1" applyAlignment="1">
      <alignment horizontal="center" vertical="center" shrinkToFit="1"/>
    </xf>
    <xf numFmtId="0" fontId="39" fillId="2" borderId="135" xfId="2" applyFont="1" applyFill="1" applyBorder="1" applyAlignment="1">
      <alignment horizontal="center" vertical="center" wrapText="1" shrinkToFit="1"/>
    </xf>
    <xf numFmtId="0" fontId="37" fillId="2" borderId="131" xfId="2" applyFont="1" applyFill="1" applyBorder="1" applyAlignment="1">
      <alignment horizontal="center" vertical="center" shrinkToFit="1"/>
    </xf>
    <xf numFmtId="0" fontId="37" fillId="2" borderId="18" xfId="2" applyFont="1" applyFill="1" applyBorder="1" applyAlignment="1">
      <alignment horizontal="center" vertical="center" shrinkToFit="1"/>
    </xf>
    <xf numFmtId="0" fontId="37" fillId="2" borderId="133" xfId="2" applyFont="1" applyFill="1" applyBorder="1" applyAlignment="1">
      <alignment horizontal="center" vertical="center" shrinkToFit="1"/>
    </xf>
    <xf numFmtId="0" fontId="40" fillId="2" borderId="27" xfId="2" applyFont="1" applyFill="1" applyBorder="1" applyAlignment="1">
      <alignment horizontal="center" vertical="center" shrinkToFit="1"/>
    </xf>
    <xf numFmtId="0" fontId="39" fillId="2" borderId="25" xfId="2" applyFont="1" applyFill="1" applyBorder="1" applyAlignment="1">
      <alignment horizontal="center" vertical="center" wrapText="1" shrinkToFit="1"/>
    </xf>
    <xf numFmtId="0" fontId="42" fillId="6" borderId="0" xfId="2" applyFont="1" applyFill="1"/>
    <xf numFmtId="0" fontId="42" fillId="2" borderId="0" xfId="2" applyFont="1" applyFill="1"/>
    <xf numFmtId="0" fontId="45" fillId="2" borderId="0" xfId="2" applyFont="1" applyFill="1" applyAlignment="1">
      <alignment horizontal="centerContinuous"/>
    </xf>
    <xf numFmtId="0" fontId="44" fillId="2" borderId="0" xfId="2" applyFont="1" applyFill="1" applyBorder="1" applyAlignment="1">
      <alignment vertical="center"/>
    </xf>
    <xf numFmtId="0" fontId="43" fillId="2" borderId="0" xfId="2" applyFont="1" applyFill="1" applyBorder="1" applyAlignment="1">
      <alignment vertical="center"/>
    </xf>
    <xf numFmtId="0" fontId="44" fillId="2" borderId="25" xfId="2" applyFont="1" applyFill="1" applyBorder="1" applyAlignment="1">
      <alignment vertical="center"/>
    </xf>
    <xf numFmtId="0" fontId="43" fillId="2" borderId="24" xfId="2" applyFont="1" applyFill="1" applyBorder="1" applyAlignment="1">
      <alignment vertical="center"/>
    </xf>
    <xf numFmtId="0" fontId="43" fillId="2" borderId="21" xfId="2" applyFont="1" applyFill="1" applyBorder="1" applyAlignment="1">
      <alignment horizontal="center" vertical="center"/>
    </xf>
    <xf numFmtId="0" fontId="44" fillId="2" borderId="39" xfId="2" applyFont="1" applyFill="1" applyBorder="1" applyAlignment="1">
      <alignment vertical="center"/>
    </xf>
    <xf numFmtId="0" fontId="43" fillId="2" borderId="11" xfId="2" applyFont="1" applyFill="1" applyBorder="1" applyAlignment="1">
      <alignment vertical="center"/>
    </xf>
    <xf numFmtId="0" fontId="43" fillId="2" borderId="4" xfId="2" applyFont="1" applyFill="1" applyBorder="1" applyAlignment="1">
      <alignment horizontal="center" vertical="center"/>
    </xf>
    <xf numFmtId="0" fontId="43" fillId="2" borderId="20" xfId="2" applyFont="1" applyFill="1" applyBorder="1" applyAlignment="1">
      <alignment horizontal="center" vertical="center"/>
    </xf>
    <xf numFmtId="0" fontId="168" fillId="2" borderId="0" xfId="0" applyFont="1" applyFill="1"/>
    <xf numFmtId="0" fontId="26" fillId="2" borderId="0" xfId="2" applyFont="1" applyFill="1" applyAlignment="1">
      <alignment horizontal="center" vertical="center"/>
    </xf>
    <xf numFmtId="0" fontId="45" fillId="2" borderId="0" xfId="2" applyFont="1" applyFill="1" applyAlignment="1">
      <alignment horizontal="center"/>
    </xf>
    <xf numFmtId="0" fontId="43" fillId="2" borderId="38" xfId="2" applyFont="1" applyFill="1" applyBorder="1" applyAlignment="1">
      <alignment horizontal="center" vertical="center"/>
    </xf>
    <xf numFmtId="0" fontId="43" fillId="2" borderId="23" xfId="2" applyFont="1" applyFill="1" applyBorder="1" applyAlignment="1">
      <alignment horizontal="center" vertical="center"/>
    </xf>
    <xf numFmtId="0" fontId="43" fillId="2" borderId="27" xfId="2" applyFont="1" applyFill="1" applyBorder="1" applyAlignment="1">
      <alignment horizontal="center" vertical="center"/>
    </xf>
    <xf numFmtId="0" fontId="43" fillId="2" borderId="22" xfId="2" applyFont="1" applyFill="1" applyBorder="1" applyAlignment="1">
      <alignment horizontal="center" vertical="center"/>
    </xf>
    <xf numFmtId="0" fontId="9" fillId="2" borderId="38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43" fillId="2" borderId="0" xfId="2" applyFont="1" applyFill="1" applyBorder="1" applyAlignment="1">
      <alignment horizontal="center" vertical="center"/>
    </xf>
    <xf numFmtId="0" fontId="43" fillId="2" borderId="12" xfId="2" applyFont="1" applyFill="1" applyBorder="1" applyAlignment="1">
      <alignment horizontal="center" vertical="center"/>
    </xf>
    <xf numFmtId="0" fontId="192" fillId="2" borderId="0" xfId="2" applyFont="1" applyFill="1" applyAlignment="1">
      <alignment horizontal="centerContinuous"/>
    </xf>
    <xf numFmtId="0" fontId="189" fillId="2" borderId="0" xfId="2" applyFont="1" applyFill="1" applyAlignment="1">
      <alignment horizontal="centerContinuous" vertical="center"/>
    </xf>
    <xf numFmtId="0" fontId="179" fillId="2" borderId="37" xfId="2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65" fillId="2" borderId="0" xfId="0" applyFont="1" applyFill="1" applyAlignment="1">
      <alignment horizontal="center"/>
    </xf>
    <xf numFmtId="0" fontId="180" fillId="2" borderId="30" xfId="2" applyFont="1" applyFill="1" applyBorder="1" applyAlignment="1">
      <alignment horizontal="center" vertical="center" wrapText="1"/>
    </xf>
    <xf numFmtId="0" fontId="134" fillId="2" borderId="30" xfId="2" applyFont="1" applyFill="1" applyBorder="1" applyAlignment="1">
      <alignment horizontal="center" vertical="center" wrapText="1"/>
    </xf>
    <xf numFmtId="0" fontId="46" fillId="2" borderId="0" xfId="2" applyFont="1" applyFill="1" applyAlignment="1">
      <alignment wrapText="1"/>
    </xf>
    <xf numFmtId="0" fontId="20" fillId="2" borderId="0" xfId="2" applyFont="1" applyFill="1" applyAlignment="1">
      <alignment wrapText="1"/>
    </xf>
    <xf numFmtId="0" fontId="18" fillId="2" borderId="0" xfId="2" applyFont="1" applyFill="1" applyAlignment="1">
      <alignment horizontal="center" vertical="center"/>
    </xf>
    <xf numFmtId="0" fontId="45" fillId="2" borderId="0" xfId="2" applyFont="1" applyFill="1" applyAlignment="1">
      <alignment horizontal="center" vertical="center"/>
    </xf>
    <xf numFmtId="0" fontId="48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wrapText="1"/>
    </xf>
    <xf numFmtId="0" fontId="19" fillId="2" borderId="0" xfId="2" applyFont="1" applyFill="1" applyAlignment="1">
      <alignment wrapText="1"/>
    </xf>
    <xf numFmtId="0" fontId="23" fillId="2" borderId="0" xfId="2" applyFont="1" applyFill="1" applyAlignment="1">
      <alignment wrapText="1"/>
    </xf>
    <xf numFmtId="0" fontId="23" fillId="2" borderId="12" xfId="2" applyFont="1" applyFill="1" applyBorder="1" applyAlignment="1">
      <alignment horizontal="left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0" fontId="46" fillId="6" borderId="0" xfId="2" applyFont="1" applyFill="1" applyAlignment="1">
      <alignment wrapText="1"/>
    </xf>
    <xf numFmtId="0" fontId="20" fillId="6" borderId="0" xfId="2" applyFont="1" applyFill="1" applyAlignment="1">
      <alignment wrapText="1"/>
    </xf>
    <xf numFmtId="0" fontId="49" fillId="6" borderId="0" xfId="2" applyFont="1" applyFill="1" applyAlignment="1">
      <alignment wrapText="1"/>
    </xf>
    <xf numFmtId="0" fontId="47" fillId="6" borderId="0" xfId="2" applyFont="1" applyFill="1" applyAlignment="1">
      <alignment wrapText="1"/>
    </xf>
    <xf numFmtId="0" fontId="11" fillId="6" borderId="0" xfId="2" applyFont="1" applyFill="1" applyAlignment="1">
      <alignment wrapText="1"/>
    </xf>
    <xf numFmtId="0" fontId="194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center" vertical="center"/>
    </xf>
    <xf numFmtId="0" fontId="19" fillId="2" borderId="38" xfId="2" applyFont="1" applyFill="1" applyBorder="1" applyAlignment="1">
      <alignment vertical="center" wrapText="1"/>
    </xf>
    <xf numFmtId="0" fontId="19" fillId="2" borderId="38" xfId="2" applyFont="1" applyFill="1" applyBorder="1" applyAlignment="1">
      <alignment horizontal="left" vertical="center" wrapText="1"/>
    </xf>
    <xf numFmtId="1" fontId="23" fillId="2" borderId="38" xfId="2" applyNumberFormat="1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0" xfId="2" applyFont="1" applyFill="1" applyBorder="1" applyAlignment="1">
      <alignment horizontal="left" vertical="center" wrapText="1"/>
    </xf>
    <xf numFmtId="1" fontId="23" fillId="2" borderId="0" xfId="2" applyNumberFormat="1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vertical="center" wrapText="1"/>
    </xf>
    <xf numFmtId="0" fontId="19" fillId="2" borderId="12" xfId="2" applyFont="1" applyFill="1" applyBorder="1" applyAlignment="1">
      <alignment horizontal="left" vertical="center" wrapText="1"/>
    </xf>
    <xf numFmtId="1" fontId="23" fillId="2" borderId="12" xfId="2" applyNumberFormat="1" applyFont="1" applyFill="1" applyBorder="1" applyAlignment="1">
      <alignment horizontal="center" vertical="center" wrapText="1"/>
    </xf>
    <xf numFmtId="3" fontId="34" fillId="6" borderId="0" xfId="8" applyNumberFormat="1" applyFont="1" applyFill="1" applyAlignment="1">
      <alignment horizontal="center" vertical="center"/>
    </xf>
    <xf numFmtId="3" fontId="30" fillId="6" borderId="0" xfId="8" applyNumberFormat="1" applyFont="1" applyFill="1" applyAlignment="1">
      <alignment horizontal="center" vertical="center"/>
    </xf>
    <xf numFmtId="3" fontId="30" fillId="6" borderId="0" xfId="8" applyNumberFormat="1" applyFont="1" applyFill="1"/>
    <xf numFmtId="3" fontId="50" fillId="2" borderId="0" xfId="8" applyNumberFormat="1" applyFont="1" applyFill="1" applyAlignment="1">
      <alignment horizontal="center" vertical="center" wrapText="1"/>
    </xf>
    <xf numFmtId="3" fontId="33" fillId="2" borderId="0" xfId="8" applyNumberFormat="1" applyFont="1" applyFill="1" applyAlignment="1">
      <alignment horizontal="center" vertical="center" wrapText="1" readingOrder="1"/>
    </xf>
    <xf numFmtId="3" fontId="12" fillId="2" borderId="25" xfId="8" applyNumberFormat="1" applyFont="1" applyFill="1" applyBorder="1" applyAlignment="1">
      <alignment horizontal="center" vertical="center" wrapText="1"/>
    </xf>
    <xf numFmtId="3" fontId="12" fillId="2" borderId="64" xfId="8" applyNumberFormat="1" applyFont="1" applyFill="1" applyBorder="1" applyAlignment="1">
      <alignment horizontal="center" vertical="center" wrapText="1"/>
    </xf>
    <xf numFmtId="3" fontId="12" fillId="2" borderId="65" xfId="8" applyNumberFormat="1" applyFont="1" applyFill="1" applyBorder="1" applyAlignment="1">
      <alignment horizontal="center" vertical="center" wrapText="1"/>
    </xf>
    <xf numFmtId="3" fontId="12" fillId="2" borderId="63" xfId="8" applyNumberFormat="1" applyFont="1" applyFill="1" applyBorder="1" applyAlignment="1">
      <alignment horizontal="center" vertical="center" wrapText="1"/>
    </xf>
    <xf numFmtId="3" fontId="12" fillId="2" borderId="67" xfId="8" applyNumberFormat="1" applyFont="1" applyFill="1" applyBorder="1" applyAlignment="1">
      <alignment horizontal="center" vertical="center" wrapText="1"/>
    </xf>
    <xf numFmtId="3" fontId="12" fillId="2" borderId="68" xfId="8" applyNumberFormat="1" applyFont="1" applyFill="1" applyBorder="1" applyAlignment="1">
      <alignment horizontal="center" vertical="center" wrapText="1"/>
    </xf>
    <xf numFmtId="3" fontId="12" fillId="2" borderId="66" xfId="8" applyNumberFormat="1" applyFont="1" applyFill="1" applyBorder="1" applyAlignment="1">
      <alignment horizontal="center" vertical="center" wrapText="1"/>
    </xf>
    <xf numFmtId="3" fontId="12" fillId="2" borderId="61" xfId="8" applyNumberFormat="1" applyFont="1" applyFill="1" applyBorder="1" applyAlignment="1">
      <alignment horizontal="center" vertical="center" wrapText="1"/>
    </xf>
    <xf numFmtId="3" fontId="12" fillId="2" borderId="62" xfId="8" applyNumberFormat="1" applyFont="1" applyFill="1" applyBorder="1" applyAlignment="1">
      <alignment horizontal="center" vertical="center" wrapText="1"/>
    </xf>
    <xf numFmtId="3" fontId="12" fillId="2" borderId="60" xfId="8" applyNumberFormat="1" applyFont="1" applyFill="1" applyBorder="1" applyAlignment="1">
      <alignment horizontal="center" vertical="center" wrapText="1"/>
    </xf>
    <xf numFmtId="3" fontId="31" fillId="2" borderId="38" xfId="8" applyNumberFormat="1" applyFont="1" applyFill="1" applyBorder="1" applyAlignment="1">
      <alignment horizontal="center" vertical="center" wrapText="1"/>
    </xf>
    <xf numFmtId="3" fontId="31" fillId="2" borderId="0" xfId="8" applyNumberFormat="1" applyFont="1" applyFill="1" applyBorder="1" applyAlignment="1">
      <alignment horizontal="center" vertical="center" wrapText="1"/>
    </xf>
    <xf numFmtId="3" fontId="31" fillId="2" borderId="12" xfId="8" applyNumberFormat="1" applyFont="1" applyFill="1" applyBorder="1" applyAlignment="1">
      <alignment horizontal="center" vertical="center" wrapText="1"/>
    </xf>
    <xf numFmtId="3" fontId="31" fillId="2" borderId="24" xfId="8" applyNumberFormat="1" applyFont="1" applyFill="1" applyBorder="1" applyAlignment="1">
      <alignment horizontal="center" vertical="center" wrapText="1"/>
    </xf>
    <xf numFmtId="3" fontId="31" fillId="2" borderId="8" xfId="8" applyNumberFormat="1" applyFont="1" applyFill="1" applyBorder="1" applyAlignment="1">
      <alignment horizontal="center" vertical="center" wrapText="1"/>
    </xf>
    <xf numFmtId="3" fontId="31" fillId="2" borderId="11" xfId="8" applyNumberFormat="1" applyFont="1" applyFill="1" applyBorder="1" applyAlignment="1">
      <alignment horizontal="center" vertical="center" wrapText="1"/>
    </xf>
    <xf numFmtId="3" fontId="32" fillId="2" borderId="38" xfId="8" applyNumberFormat="1" applyFont="1" applyFill="1" applyBorder="1" applyAlignment="1">
      <alignment horizontal="center" vertical="center" wrapText="1"/>
    </xf>
    <xf numFmtId="3" fontId="32" fillId="2" borderId="0" xfId="8" applyNumberFormat="1" applyFont="1" applyFill="1" applyBorder="1" applyAlignment="1">
      <alignment horizontal="center" vertical="center" wrapText="1"/>
    </xf>
    <xf numFmtId="3" fontId="32" fillId="2" borderId="12" xfId="8" applyNumberFormat="1" applyFont="1" applyFill="1" applyBorder="1" applyAlignment="1">
      <alignment horizontal="center" vertical="center" wrapText="1"/>
    </xf>
    <xf numFmtId="0" fontId="12" fillId="6" borderId="0" xfId="2" applyFont="1" applyFill="1"/>
    <xf numFmtId="0" fontId="13" fillId="6" borderId="0" xfId="2" applyFont="1" applyFill="1"/>
    <xf numFmtId="0" fontId="3" fillId="6" borderId="0" xfId="2" applyFont="1" applyFill="1"/>
    <xf numFmtId="0" fontId="4" fillId="6" borderId="0" xfId="2" applyFont="1" applyFill="1"/>
    <xf numFmtId="0" fontId="51" fillId="6" borderId="0" xfId="2" applyFont="1" applyFill="1"/>
    <xf numFmtId="0" fontId="18" fillId="2" borderId="0" xfId="2" applyFont="1" applyFill="1" applyAlignment="1">
      <alignment horizontal="centerContinuous" vertical="center"/>
    </xf>
    <xf numFmtId="0" fontId="48" fillId="2" borderId="0" xfId="2" applyFont="1" applyFill="1" applyAlignment="1">
      <alignment horizontal="centerContinuous" vertical="center"/>
    </xf>
    <xf numFmtId="0" fontId="48" fillId="2" borderId="0" xfId="10" applyFont="1" applyFill="1">
      <alignment horizontal="right"/>
    </xf>
    <xf numFmtId="0" fontId="4" fillId="2" borderId="0" xfId="2" applyFont="1" applyFill="1"/>
    <xf numFmtId="0" fontId="3" fillId="2" borderId="0" xfId="2" applyFont="1" applyFill="1"/>
    <xf numFmtId="0" fontId="14" fillId="2" borderId="0" xfId="9" applyFont="1" applyFill="1">
      <alignment horizontal="left"/>
    </xf>
    <xf numFmtId="0" fontId="52" fillId="2" borderId="25" xfId="2" applyFont="1" applyFill="1" applyBorder="1" applyAlignment="1">
      <alignment horizontal="center" vertical="center"/>
    </xf>
    <xf numFmtId="0" fontId="52" fillId="2" borderId="24" xfId="2" applyFont="1" applyFill="1" applyBorder="1" applyAlignment="1">
      <alignment horizontal="center" vertical="center"/>
    </xf>
    <xf numFmtId="0" fontId="52" fillId="2" borderId="26" xfId="2" applyFont="1" applyFill="1" applyBorder="1" applyAlignment="1">
      <alignment horizontal="center" vertical="center"/>
    </xf>
    <xf numFmtId="0" fontId="52" fillId="2" borderId="8" xfId="2" applyFont="1" applyFill="1" applyBorder="1" applyAlignment="1">
      <alignment horizontal="center" vertical="center"/>
    </xf>
    <xf numFmtId="0" fontId="52" fillId="2" borderId="24" xfId="2" applyFont="1" applyFill="1" applyBorder="1" applyAlignment="1">
      <alignment horizontal="center"/>
    </xf>
    <xf numFmtId="0" fontId="52" fillId="2" borderId="25" xfId="2" applyFont="1" applyFill="1" applyBorder="1" applyAlignment="1">
      <alignment horizontal="center"/>
    </xf>
    <xf numFmtId="0" fontId="52" fillId="2" borderId="21" xfId="2" applyFont="1" applyFill="1" applyBorder="1" applyAlignment="1">
      <alignment horizontal="center"/>
    </xf>
    <xf numFmtId="0" fontId="52" fillId="2" borderId="39" xfId="2" applyFont="1" applyFill="1" applyBorder="1" applyAlignment="1">
      <alignment horizontal="center" vertical="center"/>
    </xf>
    <xf numFmtId="0" fontId="52" fillId="2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top"/>
    </xf>
    <xf numFmtId="0" fontId="4" fillId="2" borderId="39" xfId="2" applyFont="1" applyFill="1" applyBorder="1" applyAlignment="1">
      <alignment horizontal="center" vertical="top"/>
    </xf>
    <xf numFmtId="0" fontId="4" fillId="2" borderId="20" xfId="2" applyFont="1" applyFill="1" applyBorder="1" applyAlignment="1">
      <alignment horizontal="center" vertical="top"/>
    </xf>
    <xf numFmtId="0" fontId="12" fillId="2" borderId="0" xfId="2" applyFont="1" applyFill="1"/>
    <xf numFmtId="0" fontId="13" fillId="2" borderId="0" xfId="2" applyFont="1" applyFill="1"/>
    <xf numFmtId="0" fontId="52" fillId="2" borderId="38" xfId="2" applyFont="1" applyFill="1" applyBorder="1" applyAlignment="1">
      <alignment horizontal="right" vertical="center"/>
    </xf>
    <xf numFmtId="0" fontId="52" fillId="2" borderId="38" xfId="2" applyFont="1" applyFill="1" applyBorder="1" applyAlignment="1">
      <alignment horizontal="left" vertical="center"/>
    </xf>
    <xf numFmtId="0" fontId="53" fillId="2" borderId="38" xfId="2" applyFont="1" applyFill="1" applyBorder="1" applyAlignment="1">
      <alignment horizontal="center" vertical="center" shrinkToFit="1"/>
    </xf>
    <xf numFmtId="0" fontId="52" fillId="2" borderId="0" xfId="2" applyFont="1" applyFill="1" applyBorder="1" applyAlignment="1">
      <alignment horizontal="right" vertical="center"/>
    </xf>
    <xf numFmtId="0" fontId="52" fillId="2" borderId="0" xfId="2" applyFont="1" applyFill="1" applyBorder="1" applyAlignment="1">
      <alignment horizontal="left" vertical="center"/>
    </xf>
    <xf numFmtId="0" fontId="53" fillId="2" borderId="0" xfId="2" applyFont="1" applyFill="1" applyBorder="1" applyAlignment="1">
      <alignment horizontal="center" vertical="center" shrinkToFit="1"/>
    </xf>
    <xf numFmtId="0" fontId="52" fillId="2" borderId="12" xfId="2" applyFont="1" applyFill="1" applyBorder="1" applyAlignment="1">
      <alignment horizontal="center" vertical="center"/>
    </xf>
    <xf numFmtId="0" fontId="23" fillId="2" borderId="12" xfId="2" applyFont="1" applyFill="1" applyBorder="1" applyAlignment="1">
      <alignment horizontal="center" vertical="center" shrinkToFit="1"/>
    </xf>
    <xf numFmtId="0" fontId="71" fillId="2" borderId="0" xfId="2" applyFont="1" applyFill="1"/>
    <xf numFmtId="0" fontId="197" fillId="2" borderId="0" xfId="2" applyFont="1" applyFill="1"/>
    <xf numFmtId="0" fontId="114" fillId="6" borderId="0" xfId="2" applyFont="1" applyFill="1"/>
    <xf numFmtId="0" fontId="197" fillId="6" borderId="0" xfId="2" applyFont="1" applyFill="1"/>
    <xf numFmtId="0" fontId="203" fillId="6" borderId="0" xfId="2" applyFont="1" applyFill="1" applyAlignment="1">
      <alignment vertical="center"/>
    </xf>
    <xf numFmtId="0" fontId="55" fillId="6" borderId="0" xfId="2" applyFont="1" applyFill="1"/>
    <xf numFmtId="0" fontId="56" fillId="6" borderId="0" xfId="2" applyFont="1" applyFill="1"/>
    <xf numFmtId="0" fontId="195" fillId="2" borderId="0" xfId="2" applyFont="1" applyFill="1" applyAlignment="1">
      <alignment horizontal="center" vertical="center"/>
    </xf>
    <xf numFmtId="0" fontId="196" fillId="2" borderId="0" xfId="2" applyFont="1" applyFill="1" applyAlignment="1">
      <alignment horizontal="center" vertical="center"/>
    </xf>
    <xf numFmtId="0" fontId="196" fillId="2" borderId="0" xfId="2" applyFont="1" applyFill="1" applyAlignment="1">
      <alignment horizontal="centerContinuous" vertical="center"/>
    </xf>
    <xf numFmtId="0" fontId="198" fillId="2" borderId="0" xfId="2" applyFont="1" applyFill="1" applyAlignment="1">
      <alignment horizontal="right" vertical="center"/>
    </xf>
    <xf numFmtId="0" fontId="197" fillId="2" borderId="0" xfId="2" applyFont="1" applyFill="1" applyAlignment="1">
      <alignment vertical="center"/>
    </xf>
    <xf numFmtId="0" fontId="199" fillId="2" borderId="0" xfId="2" applyFont="1" applyFill="1" applyAlignment="1">
      <alignment vertical="center"/>
    </xf>
    <xf numFmtId="0" fontId="200" fillId="2" borderId="25" xfId="2" applyFont="1" applyFill="1" applyBorder="1"/>
    <xf numFmtId="0" fontId="200" fillId="2" borderId="24" xfId="2" applyFont="1" applyFill="1" applyBorder="1"/>
    <xf numFmtId="0" fontId="200" fillId="2" borderId="25" xfId="2" applyFont="1" applyFill="1" applyBorder="1" applyAlignment="1">
      <alignment horizontal="center"/>
    </xf>
    <xf numFmtId="0" fontId="200" fillId="2" borderId="24" xfId="2" applyFont="1" applyFill="1" applyBorder="1" applyAlignment="1">
      <alignment horizontal="center"/>
    </xf>
    <xf numFmtId="0" fontId="200" fillId="2" borderId="26" xfId="2" applyFont="1" applyFill="1" applyBorder="1"/>
    <xf numFmtId="0" fontId="200" fillId="2" borderId="0" xfId="2" applyFont="1" applyFill="1" applyBorder="1"/>
    <xf numFmtId="0" fontId="200" fillId="2" borderId="39" xfId="2" applyFont="1" applyFill="1" applyBorder="1" applyAlignment="1">
      <alignment horizontal="center" vertical="center" wrapText="1"/>
    </xf>
    <xf numFmtId="0" fontId="200" fillId="2" borderId="11" xfId="2" applyFont="1" applyFill="1" applyBorder="1" applyAlignment="1">
      <alignment horizontal="center" vertical="center" wrapText="1"/>
    </xf>
    <xf numFmtId="0" fontId="200" fillId="2" borderId="26" xfId="2" applyFont="1" applyFill="1" applyBorder="1" applyAlignment="1">
      <alignment horizontal="center" vertical="center"/>
    </xf>
    <xf numFmtId="0" fontId="200" fillId="2" borderId="8" xfId="2" applyFont="1" applyFill="1" applyBorder="1" applyAlignment="1">
      <alignment horizontal="center" vertical="center"/>
    </xf>
    <xf numFmtId="0" fontId="200" fillId="2" borderId="24" xfId="2" applyFont="1" applyFill="1" applyBorder="1" applyAlignment="1">
      <alignment horizontal="center" vertical="center"/>
    </xf>
    <xf numFmtId="0" fontId="200" fillId="2" borderId="21" xfId="2" applyFont="1" applyFill="1" applyBorder="1" applyAlignment="1">
      <alignment horizontal="center" vertical="center"/>
    </xf>
    <xf numFmtId="0" fontId="200" fillId="2" borderId="72" xfId="2" applyFont="1" applyFill="1" applyBorder="1" applyAlignment="1">
      <alignment horizontal="center" vertical="center"/>
    </xf>
    <xf numFmtId="0" fontId="200" fillId="2" borderId="39" xfId="2" applyFont="1" applyFill="1" applyBorder="1" applyAlignment="1">
      <alignment horizontal="center" vertical="center"/>
    </xf>
    <xf numFmtId="0" fontId="200" fillId="2" borderId="11" xfId="2" applyFont="1" applyFill="1" applyBorder="1" applyAlignment="1">
      <alignment horizontal="center" vertical="center"/>
    </xf>
    <xf numFmtId="0" fontId="202" fillId="2" borderId="11" xfId="2" applyFont="1" applyFill="1" applyBorder="1" applyAlignment="1">
      <alignment horizontal="center" vertical="center"/>
    </xf>
    <xf numFmtId="0" fontId="200" fillId="2" borderId="20" xfId="2" applyFont="1" applyFill="1" applyBorder="1" applyAlignment="1">
      <alignment horizontal="center" vertical="center"/>
    </xf>
    <xf numFmtId="0" fontId="200" fillId="2" borderId="0" xfId="2" applyFont="1" applyFill="1" applyAlignment="1">
      <alignment horizontal="right" readingOrder="2"/>
    </xf>
    <xf numFmtId="0" fontId="200" fillId="2" borderId="0" xfId="2" applyFont="1" applyFill="1"/>
    <xf numFmtId="0" fontId="56" fillId="2" borderId="0" xfId="2" applyFont="1" applyFill="1"/>
    <xf numFmtId="0" fontId="55" fillId="2" borderId="0" xfId="2" applyFont="1" applyFill="1"/>
    <xf numFmtId="0" fontId="206" fillId="2" borderId="0" xfId="2" applyFont="1" applyFill="1" applyAlignment="1">
      <alignment horizontal="center" vertical="center"/>
    </xf>
    <xf numFmtId="0" fontId="205" fillId="2" borderId="0" xfId="2" applyFont="1" applyFill="1" applyAlignment="1">
      <alignment horizontal="center" vertical="center"/>
    </xf>
    <xf numFmtId="0" fontId="200" fillId="2" borderId="38" xfId="2" applyFont="1" applyFill="1" applyBorder="1" applyAlignment="1">
      <alignment horizontal="right" vertical="center"/>
    </xf>
    <xf numFmtId="0" fontId="200" fillId="2" borderId="38" xfId="2" applyFont="1" applyFill="1" applyBorder="1" applyAlignment="1">
      <alignment horizontal="left" vertical="center"/>
    </xf>
    <xf numFmtId="0" fontId="199" fillId="2" borderId="38" xfId="2" applyFont="1" applyFill="1" applyBorder="1" applyAlignment="1">
      <alignment horizontal="center" vertical="center"/>
    </xf>
    <xf numFmtId="0" fontId="200" fillId="2" borderId="0" xfId="2" applyFont="1" applyFill="1" applyBorder="1" applyAlignment="1">
      <alignment horizontal="right" vertical="center"/>
    </xf>
    <xf numFmtId="0" fontId="200" fillId="2" borderId="0" xfId="2" applyFont="1" applyFill="1" applyBorder="1" applyAlignment="1">
      <alignment horizontal="left" vertical="center"/>
    </xf>
    <xf numFmtId="0" fontId="199" fillId="2" borderId="0" xfId="2" applyFont="1" applyFill="1" applyBorder="1" applyAlignment="1">
      <alignment horizontal="center" vertical="center"/>
    </xf>
    <xf numFmtId="0" fontId="199" fillId="2" borderId="0" xfId="2" applyFont="1" applyFill="1" applyBorder="1" applyAlignment="1">
      <alignment horizontal="center"/>
    </xf>
    <xf numFmtId="0" fontId="200" fillId="2" borderId="12" xfId="2" applyFont="1" applyFill="1" applyBorder="1" applyAlignment="1">
      <alignment horizontal="right" vertical="center"/>
    </xf>
    <xf numFmtId="0" fontId="200" fillId="2" borderId="12" xfId="2" applyFont="1" applyFill="1" applyBorder="1" applyAlignment="1">
      <alignment horizontal="left" vertical="center"/>
    </xf>
    <xf numFmtId="0" fontId="199" fillId="2" borderId="12" xfId="2" applyFont="1" applyFill="1" applyBorder="1" applyAlignment="1">
      <alignment horizontal="center" vertical="center"/>
    </xf>
    <xf numFmtId="0" fontId="200" fillId="2" borderId="12" xfId="2" applyFont="1" applyFill="1" applyBorder="1" applyAlignment="1">
      <alignment horizontal="center" vertical="center"/>
    </xf>
    <xf numFmtId="0" fontId="207" fillId="2" borderId="0" xfId="2" applyFont="1" applyFill="1" applyAlignment="1">
      <alignment horizontal="centerContinuous" vertical="center"/>
    </xf>
    <xf numFmtId="0" fontId="196" fillId="2" borderId="0" xfId="10" applyFont="1" applyFill="1">
      <alignment horizontal="right"/>
    </xf>
    <xf numFmtId="0" fontId="172" fillId="2" borderId="0" xfId="9" applyFont="1" applyFill="1">
      <alignment horizontal="left"/>
    </xf>
    <xf numFmtId="0" fontId="178" fillId="2" borderId="4" xfId="2" applyFont="1" applyFill="1" applyBorder="1" applyAlignment="1">
      <alignment horizontal="center" vertical="center"/>
    </xf>
    <xf numFmtId="0" fontId="178" fillId="2" borderId="4" xfId="2" applyFont="1" applyFill="1" applyBorder="1" applyAlignment="1">
      <alignment horizontal="center" vertical="center" wrapText="1"/>
    </xf>
    <xf numFmtId="0" fontId="210" fillId="2" borderId="38" xfId="2" applyFont="1" applyFill="1" applyBorder="1" applyAlignment="1">
      <alignment horizontal="right" vertical="center"/>
    </xf>
    <xf numFmtId="0" fontId="210" fillId="2" borderId="38" xfId="2" applyFont="1" applyFill="1" applyBorder="1" applyAlignment="1">
      <alignment horizontal="left" vertical="center"/>
    </xf>
    <xf numFmtId="0" fontId="211" fillId="2" borderId="38" xfId="2" applyFont="1" applyFill="1" applyBorder="1" applyAlignment="1">
      <alignment horizontal="center" vertical="center" shrinkToFit="1"/>
    </xf>
    <xf numFmtId="0" fontId="210" fillId="2" borderId="0" xfId="2" applyFont="1" applyFill="1" applyBorder="1" applyAlignment="1">
      <alignment horizontal="right" vertical="center"/>
    </xf>
    <xf numFmtId="0" fontId="210" fillId="2" borderId="0" xfId="2" applyFont="1" applyFill="1" applyBorder="1" applyAlignment="1">
      <alignment horizontal="left" vertical="center"/>
    </xf>
    <xf numFmtId="0" fontId="211" fillId="2" borderId="0" xfId="2" applyFont="1" applyFill="1" applyBorder="1" applyAlignment="1">
      <alignment horizontal="center" vertical="center" shrinkToFit="1"/>
    </xf>
    <xf numFmtId="0" fontId="210" fillId="2" borderId="12" xfId="2" applyFont="1" applyFill="1" applyBorder="1" applyAlignment="1">
      <alignment horizontal="center" vertical="center"/>
    </xf>
    <xf numFmtId="0" fontId="181" fillId="2" borderId="12" xfId="2" applyFont="1" applyFill="1" applyBorder="1" applyAlignment="1">
      <alignment horizontal="center" vertical="center" shrinkToFit="1"/>
    </xf>
    <xf numFmtId="0" fontId="171" fillId="2" borderId="0" xfId="2" applyFont="1" applyFill="1" applyAlignment="1">
      <alignment horizontal="centerContinuous" vertical="center"/>
    </xf>
    <xf numFmtId="0" fontId="212" fillId="2" borderId="0" xfId="2" applyFont="1" applyFill="1" applyAlignment="1" applyProtection="1">
      <alignment horizontal="centerContinuous"/>
      <protection locked="0"/>
    </xf>
    <xf numFmtId="0" fontId="210" fillId="2" borderId="0" xfId="2" applyFont="1" applyFill="1" applyAlignment="1" applyProtection="1">
      <alignment horizontal="centerContinuous"/>
    </xf>
    <xf numFmtId="0" fontId="170" fillId="2" borderId="0" xfId="2" applyFont="1" applyFill="1" applyAlignment="1" applyProtection="1">
      <alignment horizontal="centerContinuous"/>
    </xf>
    <xf numFmtId="0" fontId="170" fillId="2" borderId="0" xfId="2" applyFont="1" applyFill="1" applyAlignment="1" applyProtection="1">
      <alignment horizontal="centerContinuous"/>
      <protection locked="0"/>
    </xf>
    <xf numFmtId="0" fontId="213" fillId="2" borderId="0" xfId="2" applyFont="1" applyFill="1" applyAlignment="1" applyProtection="1">
      <alignment horizontal="centerContinuous"/>
      <protection locked="0"/>
    </xf>
    <xf numFmtId="0" fontId="212" fillId="2" borderId="0" xfId="2" applyFont="1" applyFill="1" applyAlignment="1" applyProtection="1">
      <alignment vertical="center"/>
      <protection locked="0"/>
    </xf>
    <xf numFmtId="0" fontId="212" fillId="2" borderId="0" xfId="2" applyFont="1" applyFill="1" applyProtection="1">
      <protection locked="0"/>
    </xf>
    <xf numFmtId="0" fontId="210" fillId="2" borderId="0" xfId="2" applyFont="1" applyFill="1" applyProtection="1"/>
    <xf numFmtId="0" fontId="210" fillId="2" borderId="0" xfId="2" applyFont="1" applyFill="1" applyProtection="1">
      <protection locked="0"/>
    </xf>
    <xf numFmtId="0" fontId="210" fillId="2" borderId="0" xfId="2" applyFont="1" applyFill="1" applyAlignment="1" applyProtection="1">
      <alignment horizontal="left"/>
      <protection locked="0"/>
    </xf>
    <xf numFmtId="0" fontId="105" fillId="6" borderId="0" xfId="2" applyFont="1" applyFill="1" applyProtection="1">
      <protection locked="0"/>
    </xf>
    <xf numFmtId="0" fontId="107" fillId="6" borderId="0" xfId="2" applyFont="1" applyFill="1" applyProtection="1">
      <protection locked="0"/>
    </xf>
    <xf numFmtId="0" fontId="105" fillId="6" borderId="0" xfId="2" applyFont="1" applyFill="1" applyAlignment="1" applyProtection="1">
      <alignment vertical="center" textRotation="90"/>
      <protection locked="0"/>
    </xf>
    <xf numFmtId="0" fontId="131" fillId="6" borderId="0" xfId="0" applyFont="1" applyFill="1"/>
    <xf numFmtId="0" fontId="105" fillId="6" borderId="0" xfId="2" applyFont="1" applyFill="1" applyProtection="1"/>
    <xf numFmtId="0" fontId="107" fillId="6" borderId="23" xfId="2" applyFont="1" applyFill="1" applyBorder="1" applyAlignment="1" applyProtection="1">
      <alignment horizontal="right" vertical="center"/>
      <protection locked="0"/>
    </xf>
    <xf numFmtId="0" fontId="107" fillId="6" borderId="38" xfId="2" applyFont="1" applyFill="1" applyBorder="1" applyAlignment="1" applyProtection="1">
      <alignment horizontal="left" vertical="center"/>
      <protection locked="0"/>
    </xf>
    <xf numFmtId="0" fontId="115" fillId="6" borderId="25" xfId="2" applyFont="1" applyFill="1" applyBorder="1" applyAlignment="1" applyProtection="1">
      <alignment vertical="center" textRotation="90"/>
    </xf>
    <xf numFmtId="0" fontId="115" fillId="6" borderId="24" xfId="2" applyFont="1" applyFill="1" applyBorder="1" applyAlignment="1" applyProtection="1">
      <alignment vertical="center" textRotation="90"/>
    </xf>
    <xf numFmtId="0" fontId="115" fillId="6" borderId="25" xfId="2" applyFont="1" applyFill="1" applyBorder="1" applyAlignment="1" applyProtection="1">
      <alignment vertical="center" textRotation="90"/>
      <protection locked="0"/>
    </xf>
    <xf numFmtId="0" fontId="115" fillId="6" borderId="24" xfId="2" applyFont="1" applyFill="1" applyBorder="1" applyAlignment="1" applyProtection="1">
      <alignment vertical="center" textRotation="90"/>
      <protection locked="0"/>
    </xf>
    <xf numFmtId="0" fontId="115" fillId="6" borderId="23" xfId="2" applyFont="1" applyFill="1" applyBorder="1" applyAlignment="1" applyProtection="1">
      <alignment vertical="center" textRotation="90"/>
      <protection locked="0"/>
    </xf>
    <xf numFmtId="0" fontId="123" fillId="6" borderId="25" xfId="2" applyFont="1" applyFill="1" applyBorder="1" applyAlignment="1" applyProtection="1">
      <alignment vertical="center" textRotation="90"/>
      <protection locked="0"/>
    </xf>
    <xf numFmtId="0" fontId="115" fillId="6" borderId="22" xfId="2" applyFont="1" applyFill="1" applyBorder="1" applyAlignment="1" applyProtection="1">
      <alignment vertical="center" textRotation="90"/>
      <protection locked="0"/>
    </xf>
    <xf numFmtId="0" fontId="107" fillId="6" borderId="49" xfId="2" applyFont="1" applyFill="1" applyBorder="1" applyAlignment="1" applyProtection="1">
      <alignment vertical="center"/>
      <protection locked="0"/>
    </xf>
    <xf numFmtId="0" fontId="107" fillId="6" borderId="48" xfId="2" applyFont="1" applyFill="1" applyBorder="1" applyAlignment="1" applyProtection="1">
      <alignment horizontal="left" vertical="center"/>
      <protection locked="0"/>
    </xf>
    <xf numFmtId="0" fontId="107" fillId="6" borderId="74" xfId="2" applyFont="1" applyFill="1" applyBorder="1" applyAlignment="1" applyProtection="1">
      <alignment vertical="center"/>
      <protection locked="0"/>
    </xf>
    <xf numFmtId="0" fontId="107" fillId="6" borderId="73" xfId="2" applyFont="1" applyFill="1" applyBorder="1" applyAlignment="1" applyProtection="1">
      <alignment vertical="center"/>
      <protection locked="0"/>
    </xf>
    <xf numFmtId="0" fontId="107" fillId="6" borderId="73" xfId="2" applyFont="1" applyFill="1" applyBorder="1" applyAlignment="1" applyProtection="1">
      <alignment horizontal="left" vertical="center"/>
      <protection locked="0"/>
    </xf>
    <xf numFmtId="0" fontId="143" fillId="6" borderId="0" xfId="2" applyFont="1" applyFill="1" applyProtection="1"/>
    <xf numFmtId="0" fontId="212" fillId="2" borderId="23" xfId="2" applyFont="1" applyFill="1" applyBorder="1" applyAlignment="1" applyProtection="1">
      <alignment horizontal="right" vertical="center"/>
      <protection locked="0"/>
    </xf>
    <xf numFmtId="0" fontId="212" fillId="2" borderId="38" xfId="2" applyFont="1" applyFill="1" applyBorder="1" applyAlignment="1" applyProtection="1">
      <alignment horizontal="left" vertical="center"/>
      <protection locked="0"/>
    </xf>
    <xf numFmtId="0" fontId="210" fillId="2" borderId="25" xfId="2" applyFont="1" applyFill="1" applyBorder="1" applyAlignment="1" applyProtection="1">
      <alignment vertical="center" textRotation="90"/>
    </xf>
    <xf numFmtId="0" fontId="210" fillId="2" borderId="24" xfId="2" applyFont="1" applyFill="1" applyBorder="1" applyAlignment="1" applyProtection="1">
      <alignment vertical="center" textRotation="90"/>
    </xf>
    <xf numFmtId="0" fontId="210" fillId="2" borderId="25" xfId="2" applyFont="1" applyFill="1" applyBorder="1" applyAlignment="1" applyProtection="1">
      <alignment vertical="center" textRotation="90"/>
      <protection locked="0"/>
    </xf>
    <xf numFmtId="0" fontId="210" fillId="2" borderId="24" xfId="2" applyFont="1" applyFill="1" applyBorder="1" applyAlignment="1" applyProtection="1">
      <alignment vertical="center" textRotation="90"/>
      <protection locked="0"/>
    </xf>
    <xf numFmtId="0" fontId="210" fillId="2" borderId="23" xfId="2" applyFont="1" applyFill="1" applyBorder="1" applyAlignment="1" applyProtection="1">
      <alignment vertical="center" textRotation="90"/>
      <protection locked="0"/>
    </xf>
    <xf numFmtId="0" fontId="214" fillId="2" borderId="25" xfId="2" applyFont="1" applyFill="1" applyBorder="1" applyAlignment="1" applyProtection="1">
      <alignment vertical="center" textRotation="90"/>
      <protection locked="0"/>
    </xf>
    <xf numFmtId="0" fontId="210" fillId="2" borderId="22" xfId="2" applyFont="1" applyFill="1" applyBorder="1" applyAlignment="1" applyProtection="1">
      <alignment vertical="center" textRotation="90"/>
      <protection locked="0"/>
    </xf>
    <xf numFmtId="0" fontId="216" fillId="2" borderId="0" xfId="2" applyFont="1" applyFill="1" applyProtection="1">
      <protection locked="0"/>
    </xf>
    <xf numFmtId="0" fontId="213" fillId="2" borderId="0" xfId="2" applyFont="1" applyFill="1" applyProtection="1">
      <protection locked="0"/>
    </xf>
    <xf numFmtId="0" fontId="213" fillId="2" borderId="0" xfId="2" applyFont="1" applyFill="1" applyProtection="1"/>
    <xf numFmtId="0" fontId="162" fillId="2" borderId="0" xfId="2" applyFont="1" applyFill="1" applyProtection="1">
      <protection locked="0"/>
    </xf>
    <xf numFmtId="0" fontId="212" fillId="2" borderId="38" xfId="2" applyFont="1" applyFill="1" applyBorder="1" applyAlignment="1" applyProtection="1">
      <alignment vertical="center"/>
      <protection locked="0"/>
    </xf>
    <xf numFmtId="0" fontId="212" fillId="2" borderId="0" xfId="2" applyFont="1" applyFill="1" applyBorder="1" applyAlignment="1" applyProtection="1">
      <alignment vertical="center"/>
      <protection locked="0"/>
    </xf>
    <xf numFmtId="0" fontId="212" fillId="2" borderId="0" xfId="2" applyFont="1" applyFill="1" applyBorder="1" applyAlignment="1" applyProtection="1">
      <alignment horizontal="left" vertical="center"/>
      <protection locked="0"/>
    </xf>
    <xf numFmtId="0" fontId="212" fillId="2" borderId="12" xfId="2" applyFont="1" applyFill="1" applyBorder="1" applyAlignment="1" applyProtection="1">
      <alignment horizontal="right" vertical="center"/>
      <protection locked="0"/>
    </xf>
    <xf numFmtId="0" fontId="212" fillId="2" borderId="12" xfId="2" applyFont="1" applyFill="1" applyBorder="1" applyAlignment="1" applyProtection="1">
      <alignment horizontal="left" vertical="center"/>
      <protection locked="0"/>
    </xf>
    <xf numFmtId="0" fontId="217" fillId="2" borderId="0" xfId="2" applyFont="1" applyFill="1" applyAlignment="1">
      <alignment horizontal="centerContinuous" vertical="center"/>
    </xf>
    <xf numFmtId="0" fontId="215" fillId="2" borderId="25" xfId="2" applyFont="1" applyFill="1" applyBorder="1" applyAlignment="1" applyProtection="1">
      <alignment horizontal="center" vertical="center" wrapText="1"/>
    </xf>
    <xf numFmtId="0" fontId="215" fillId="2" borderId="25" xfId="2" applyFont="1" applyFill="1" applyBorder="1" applyAlignment="1" applyProtection="1">
      <alignment horizontal="center" vertical="center" wrapText="1"/>
      <protection locked="0"/>
    </xf>
    <xf numFmtId="0" fontId="215" fillId="2" borderId="21" xfId="2" applyFont="1" applyFill="1" applyBorder="1" applyAlignment="1" applyProtection="1">
      <alignment horizontal="center" vertical="center" wrapText="1"/>
      <protection locked="0"/>
    </xf>
    <xf numFmtId="0" fontId="215" fillId="2" borderId="74" xfId="2" applyFont="1" applyFill="1" applyBorder="1" applyAlignment="1" applyProtection="1">
      <alignment horizontal="center" vertical="center"/>
    </xf>
    <xf numFmtId="0" fontId="215" fillId="2" borderId="74" xfId="2" applyFont="1" applyFill="1" applyBorder="1" applyAlignment="1" applyProtection="1">
      <alignment horizontal="center" vertical="center"/>
      <protection locked="0"/>
    </xf>
    <xf numFmtId="0" fontId="215" fillId="2" borderId="41" xfId="2" applyFont="1" applyFill="1" applyBorder="1" applyAlignment="1" applyProtection="1">
      <alignment horizontal="center" vertical="center"/>
      <protection locked="0"/>
    </xf>
    <xf numFmtId="0" fontId="215" fillId="2" borderId="38" xfId="2" applyFont="1" applyFill="1" applyBorder="1" applyAlignment="1" applyProtection="1">
      <alignment horizontal="center" vertical="center"/>
    </xf>
    <xf numFmtId="0" fontId="215" fillId="2" borderId="38" xfId="2" applyFont="1" applyFill="1" applyBorder="1" applyAlignment="1" applyProtection="1">
      <alignment horizontal="center" vertical="center"/>
      <protection locked="0"/>
    </xf>
    <xf numFmtId="0" fontId="215" fillId="2" borderId="0" xfId="2" applyFont="1" applyFill="1" applyBorder="1" applyAlignment="1" applyProtection="1">
      <alignment horizontal="center" vertical="center"/>
    </xf>
    <xf numFmtId="0" fontId="215" fillId="2" borderId="0" xfId="2" applyFont="1" applyFill="1" applyBorder="1" applyAlignment="1" applyProtection="1">
      <alignment horizontal="center" vertical="center"/>
      <protection locked="0"/>
    </xf>
    <xf numFmtId="0" fontId="170" fillId="2" borderId="12" xfId="2" applyFont="1" applyFill="1" applyBorder="1" applyAlignment="1" applyProtection="1">
      <alignment horizontal="center" vertical="center"/>
    </xf>
    <xf numFmtId="0" fontId="50" fillId="6" borderId="0" xfId="2" applyFont="1" applyFill="1"/>
    <xf numFmtId="0" fontId="41" fillId="2" borderId="0" xfId="2" applyFont="1" applyFill="1" applyAlignment="1">
      <alignment horizontal="centerContinuous" vertical="center"/>
    </xf>
    <xf numFmtId="0" fontId="48" fillId="2" borderId="0" xfId="2" applyFont="1" applyFill="1" applyAlignment="1">
      <alignment horizontal="centerContinuous" vertical="center" wrapText="1"/>
    </xf>
    <xf numFmtId="0" fontId="12" fillId="2" borderId="0" xfId="2" applyFont="1" applyFill="1" applyAlignment="1">
      <alignment horizontal="right"/>
    </xf>
    <xf numFmtId="0" fontId="50" fillId="2" borderId="21" xfId="2" applyFont="1" applyFill="1" applyBorder="1" applyAlignment="1">
      <alignment horizontal="center"/>
    </xf>
    <xf numFmtId="0" fontId="50" fillId="2" borderId="38" xfId="2" applyFont="1" applyFill="1" applyBorder="1" applyAlignment="1">
      <alignment horizontal="center"/>
    </xf>
    <xf numFmtId="0" fontId="50" fillId="2" borderId="23" xfId="2" applyFont="1" applyFill="1" applyBorder="1" applyAlignment="1">
      <alignment horizontal="center" vertical="center"/>
    </xf>
    <xf numFmtId="0" fontId="50" fillId="2" borderId="27" xfId="2" applyFont="1" applyFill="1" applyBorder="1" applyAlignment="1">
      <alignment horizontal="center" vertical="center"/>
    </xf>
    <xf numFmtId="0" fontId="50" fillId="2" borderId="20" xfId="2" applyFont="1" applyFill="1" applyBorder="1" applyAlignment="1">
      <alignment horizontal="center" vertical="top"/>
    </xf>
    <xf numFmtId="0" fontId="50" fillId="2" borderId="39" xfId="2" applyFont="1" applyFill="1" applyBorder="1" applyAlignment="1">
      <alignment horizontal="center" vertical="center"/>
    </xf>
    <xf numFmtId="0" fontId="40" fillId="2" borderId="3" xfId="2" applyFont="1" applyFill="1" applyBorder="1" applyAlignment="1">
      <alignment horizontal="center" vertical="center" wrapText="1" shrinkToFit="1"/>
    </xf>
    <xf numFmtId="0" fontId="50" fillId="2" borderId="9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vertical="center"/>
    </xf>
    <xf numFmtId="0" fontId="50" fillId="2" borderId="9" xfId="2" applyFont="1" applyFill="1" applyBorder="1" applyAlignment="1">
      <alignment horizontal="center" vertical="center"/>
    </xf>
    <xf numFmtId="0" fontId="13" fillId="2" borderId="4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2" xfId="2" applyFont="1" applyFill="1" applyBorder="1" applyAlignment="1">
      <alignment horizontal="center" vertical="center"/>
    </xf>
    <xf numFmtId="0" fontId="13" fillId="2" borderId="41" xfId="2" applyFont="1" applyFill="1" applyBorder="1" applyAlignment="1">
      <alignment horizontal="center" vertical="center"/>
    </xf>
    <xf numFmtId="0" fontId="50" fillId="2" borderId="0" xfId="2" applyFont="1" applyFill="1"/>
    <xf numFmtId="0" fontId="13" fillId="2" borderId="38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165" fontId="13" fillId="2" borderId="27" xfId="2" applyNumberFormat="1" applyFont="1" applyFill="1" applyBorder="1" applyAlignment="1">
      <alignment horizontal="center" vertical="center"/>
    </xf>
    <xf numFmtId="2" fontId="13" fillId="2" borderId="27" xfId="2" applyNumberFormat="1" applyFont="1" applyFill="1" applyBorder="1" applyAlignment="1">
      <alignment horizontal="center" vertical="center"/>
    </xf>
    <xf numFmtId="0" fontId="40" fillId="2" borderId="23" xfId="2" applyFont="1" applyFill="1" applyBorder="1" applyAlignment="1">
      <alignment horizontal="center" vertical="center" wrapText="1" shrinkToFit="1"/>
    </xf>
    <xf numFmtId="3" fontId="20" fillId="6" borderId="0" xfId="8" applyNumberFormat="1" applyFont="1" applyFill="1"/>
    <xf numFmtId="3" fontId="10" fillId="6" borderId="0" xfId="8" applyNumberFormat="1" applyFont="1" applyFill="1"/>
    <xf numFmtId="3" fontId="20" fillId="6" borderId="0" xfId="8" applyNumberFormat="1" applyFont="1" applyFill="1" applyBorder="1"/>
    <xf numFmtId="3" fontId="10" fillId="6" borderId="0" xfId="8" applyNumberFormat="1" applyFont="1" applyFill="1" applyBorder="1"/>
    <xf numFmtId="3" fontId="20" fillId="2" borderId="0" xfId="8" applyNumberFormat="1" applyFont="1" applyFill="1"/>
    <xf numFmtId="3" fontId="20" fillId="2" borderId="0" xfId="8" applyNumberFormat="1" applyFont="1" applyFill="1" applyAlignment="1">
      <alignment horizontal="center" vertical="center"/>
    </xf>
    <xf numFmtId="3" fontId="10" fillId="2" borderId="0" xfId="8" applyNumberFormat="1" applyFont="1" applyFill="1" applyAlignment="1">
      <alignment horizontal="center" vertical="center"/>
    </xf>
    <xf numFmtId="3" fontId="10" fillId="2" borderId="0" xfId="8" applyNumberFormat="1" applyFont="1" applyFill="1"/>
    <xf numFmtId="0" fontId="24" fillId="2" borderId="0" xfId="2" applyFont="1" applyFill="1" applyAlignment="1">
      <alignment horizontal="centerContinuous" vertical="center"/>
    </xf>
    <xf numFmtId="3" fontId="11" fillId="2" borderId="0" xfId="8" applyNumberFormat="1" applyFont="1" applyFill="1" applyAlignment="1">
      <alignment horizontal="center" vertical="center" wrapText="1"/>
    </xf>
    <xf numFmtId="3" fontId="20" fillId="2" borderId="0" xfId="8" applyNumberFormat="1" applyFont="1" applyFill="1" applyAlignment="1">
      <alignment horizontal="center" vertical="center" wrapText="1"/>
    </xf>
    <xf numFmtId="3" fontId="20" fillId="2" borderId="49" xfId="8" applyNumberFormat="1" applyFont="1" applyFill="1" applyBorder="1" applyAlignment="1">
      <alignment horizontal="center" vertical="center" wrapText="1"/>
    </xf>
    <xf numFmtId="3" fontId="20" fillId="2" borderId="38" xfId="8" applyNumberFormat="1" applyFont="1" applyFill="1" applyBorder="1" applyAlignment="1">
      <alignment horizontal="center" vertical="center" wrapText="1"/>
    </xf>
    <xf numFmtId="3" fontId="20" fillId="2" borderId="24" xfId="8" applyNumberFormat="1" applyFont="1" applyFill="1" applyBorder="1" applyAlignment="1">
      <alignment horizontal="center" vertical="center" wrapText="1"/>
    </xf>
    <xf numFmtId="3" fontId="20" fillId="2" borderId="4" xfId="8" applyNumberFormat="1" applyFont="1" applyFill="1" applyBorder="1" applyAlignment="1">
      <alignment horizontal="center" vertical="center" wrapText="1"/>
    </xf>
    <xf numFmtId="3" fontId="20" fillId="2" borderId="26" xfId="8" applyNumberFormat="1" applyFont="1" applyFill="1" applyBorder="1" applyAlignment="1">
      <alignment horizontal="center" vertical="center" wrapText="1"/>
    </xf>
    <xf numFmtId="3" fontId="20" fillId="2" borderId="8" xfId="8" applyNumberFormat="1" applyFont="1" applyFill="1" applyBorder="1" applyAlignment="1">
      <alignment horizontal="center" vertical="center" wrapText="1"/>
    </xf>
    <xf numFmtId="3" fontId="20" fillId="2" borderId="11" xfId="8" applyNumberFormat="1" applyFont="1" applyFill="1" applyBorder="1" applyAlignment="1">
      <alignment horizontal="center" vertical="center" wrapText="1"/>
    </xf>
    <xf numFmtId="3" fontId="20" fillId="2" borderId="52" xfId="8" applyNumberFormat="1" applyFont="1" applyFill="1" applyBorder="1" applyAlignment="1">
      <alignment horizontal="center" vertical="center" wrapText="1"/>
    </xf>
    <xf numFmtId="3" fontId="20" fillId="2" borderId="21" xfId="8" applyNumberFormat="1" applyFont="1" applyFill="1" applyBorder="1" applyAlignment="1">
      <alignment horizontal="center" vertical="center" wrapText="1"/>
    </xf>
    <xf numFmtId="3" fontId="20" fillId="2" borderId="19" xfId="8" applyNumberFormat="1" applyFont="1" applyFill="1" applyBorder="1" applyAlignment="1">
      <alignment horizontal="center" vertical="center" wrapText="1"/>
    </xf>
    <xf numFmtId="3" fontId="20" fillId="2" borderId="9" xfId="8" applyNumberFormat="1" applyFont="1" applyFill="1" applyBorder="1" applyAlignment="1">
      <alignment horizontal="center" vertical="center" wrapText="1"/>
    </xf>
    <xf numFmtId="3" fontId="20" fillId="2" borderId="20" xfId="8" applyNumberFormat="1" applyFont="1" applyFill="1" applyBorder="1" applyAlignment="1">
      <alignment horizontal="center" vertical="center" wrapText="1"/>
    </xf>
    <xf numFmtId="3" fontId="20" fillId="2" borderId="0" xfId="8" applyNumberFormat="1" applyFont="1" applyFill="1" applyAlignment="1">
      <alignment horizontal="center" vertical="center" wrapText="1" readingOrder="2"/>
    </xf>
    <xf numFmtId="3" fontId="11" fillId="2" borderId="78" xfId="8" applyNumberFormat="1" applyFont="1" applyFill="1" applyBorder="1" applyAlignment="1">
      <alignment horizontal="center" vertical="center" wrapText="1"/>
    </xf>
    <xf numFmtId="3" fontId="11" fillId="2" borderId="38" xfId="8" applyNumberFormat="1" applyFont="1" applyFill="1" applyBorder="1" applyAlignment="1">
      <alignment horizontal="center" vertical="center" wrapText="1"/>
    </xf>
    <xf numFmtId="3" fontId="11" fillId="2" borderId="24" xfId="8" applyNumberFormat="1" applyFont="1" applyFill="1" applyBorder="1" applyAlignment="1">
      <alignment horizontal="center" vertical="center" wrapText="1"/>
    </xf>
    <xf numFmtId="3" fontId="11" fillId="2" borderId="77" xfId="8" applyNumberFormat="1" applyFont="1" applyFill="1" applyBorder="1" applyAlignment="1">
      <alignment horizontal="center" vertical="center" wrapText="1"/>
    </xf>
    <xf numFmtId="3" fontId="11" fillId="2" borderId="64" xfId="8" applyNumberFormat="1" applyFont="1" applyFill="1" applyBorder="1" applyAlignment="1">
      <alignment horizontal="center" vertical="center" wrapText="1"/>
    </xf>
    <xf numFmtId="3" fontId="11" fillId="2" borderId="63" xfId="8" applyNumberFormat="1" applyFont="1" applyFill="1" applyBorder="1" applyAlignment="1">
      <alignment horizontal="center" vertical="center" wrapText="1"/>
    </xf>
    <xf numFmtId="3" fontId="11" fillId="2" borderId="26" xfId="8" applyNumberFormat="1" applyFont="1" applyFill="1" applyBorder="1" applyAlignment="1">
      <alignment horizontal="center" vertical="center" wrapText="1"/>
    </xf>
    <xf numFmtId="3" fontId="11" fillId="2" borderId="8" xfId="8" applyNumberFormat="1" applyFont="1" applyFill="1" applyBorder="1" applyAlignment="1">
      <alignment horizontal="center" vertical="center" wrapText="1"/>
    </xf>
    <xf numFmtId="3" fontId="11" fillId="2" borderId="4" xfId="8" applyNumberFormat="1" applyFont="1" applyFill="1" applyBorder="1" applyAlignment="1">
      <alignment horizontal="center" vertical="center" wrapText="1"/>
    </xf>
    <xf numFmtId="3" fontId="11" fillId="2" borderId="39" xfId="8" applyNumberFormat="1" applyFont="1" applyFill="1" applyBorder="1" applyAlignment="1">
      <alignment horizontal="center" vertical="center" wrapText="1"/>
    </xf>
    <xf numFmtId="3" fontId="11" fillId="2" borderId="11" xfId="8" applyNumberFormat="1" applyFont="1" applyFill="1" applyBorder="1" applyAlignment="1">
      <alignment horizontal="center" vertical="center" wrapText="1"/>
    </xf>
    <xf numFmtId="9" fontId="20" fillId="2" borderId="0" xfId="1" applyFont="1" applyFill="1" applyAlignment="1">
      <alignment horizontal="center" vertical="center" wrapText="1"/>
    </xf>
    <xf numFmtId="3" fontId="11" fillId="2" borderId="40" xfId="8" applyNumberFormat="1" applyFont="1" applyFill="1" applyBorder="1" applyAlignment="1">
      <alignment horizontal="center" vertical="center" wrapText="1"/>
    </xf>
    <xf numFmtId="3" fontId="11" fillId="2" borderId="21" xfId="8" applyNumberFormat="1" applyFont="1" applyFill="1" applyBorder="1" applyAlignment="1">
      <alignment horizontal="center" vertical="center" wrapText="1"/>
    </xf>
    <xf numFmtId="3" fontId="11" fillId="2" borderId="9" xfId="8" applyNumberFormat="1" applyFont="1" applyFill="1" applyBorder="1" applyAlignment="1">
      <alignment horizontal="center" vertical="center" wrapText="1"/>
    </xf>
    <xf numFmtId="3" fontId="11" fillId="2" borderId="20" xfId="8" applyNumberFormat="1" applyFont="1" applyFill="1" applyBorder="1" applyAlignment="1">
      <alignment horizontal="center" vertical="center" wrapText="1"/>
    </xf>
    <xf numFmtId="3" fontId="20" fillId="2" borderId="0" xfId="8" applyNumberFormat="1" applyFont="1" applyFill="1" applyBorder="1" applyAlignment="1">
      <alignment horizontal="center" vertical="center" wrapText="1"/>
    </xf>
    <xf numFmtId="3" fontId="20" fillId="2" borderId="12" xfId="8" applyNumberFormat="1" applyFont="1" applyFill="1" applyBorder="1" applyAlignment="1">
      <alignment horizontal="center" vertical="center" wrapText="1"/>
    </xf>
    <xf numFmtId="3" fontId="11" fillId="2" borderId="0" xfId="8" applyNumberFormat="1" applyFont="1" applyFill="1" applyBorder="1" applyAlignment="1">
      <alignment horizontal="center" vertical="center" wrapText="1"/>
    </xf>
    <xf numFmtId="3" fontId="11" fillId="2" borderId="12" xfId="8" applyNumberFormat="1" applyFont="1" applyFill="1" applyBorder="1" applyAlignment="1">
      <alignment horizontal="center" vertical="center" wrapText="1"/>
    </xf>
    <xf numFmtId="0" fontId="220" fillId="2" borderId="4" xfId="2" applyFont="1" applyFill="1" applyBorder="1" applyAlignment="1">
      <alignment horizontal="center" vertical="center" textRotation="90"/>
    </xf>
    <xf numFmtId="0" fontId="170" fillId="2" borderId="44" xfId="2" applyFont="1" applyFill="1" applyBorder="1" applyAlignment="1">
      <alignment horizontal="left" vertical="center"/>
    </xf>
    <xf numFmtId="0" fontId="170" fillId="2" borderId="45" xfId="2" applyFont="1" applyFill="1" applyBorder="1" applyAlignment="1">
      <alignment horizontal="left" vertical="center"/>
    </xf>
    <xf numFmtId="0" fontId="170" fillId="2" borderId="22" xfId="2" applyFont="1" applyFill="1" applyBorder="1" applyAlignment="1">
      <alignment horizontal="left" vertical="center"/>
    </xf>
    <xf numFmtId="166" fontId="222" fillId="2" borderId="22" xfId="2" applyNumberFormat="1" applyFont="1" applyFill="1" applyBorder="1" applyAlignment="1">
      <alignment horizontal="center" vertical="center"/>
    </xf>
    <xf numFmtId="166" fontId="156" fillId="2" borderId="25" xfId="2" applyNumberFormat="1" applyFont="1" applyFill="1" applyBorder="1" applyAlignment="1">
      <alignment horizontal="center" vertical="center"/>
    </xf>
    <xf numFmtId="166" fontId="156" fillId="2" borderId="26" xfId="2" applyNumberFormat="1" applyFont="1" applyFill="1" applyBorder="1" applyAlignment="1">
      <alignment horizontal="center" vertical="center"/>
    </xf>
    <xf numFmtId="166" fontId="156" fillId="2" borderId="39" xfId="2" applyNumberFormat="1" applyFont="1" applyFill="1" applyBorder="1" applyAlignment="1">
      <alignment horizontal="center" vertical="center"/>
    </xf>
    <xf numFmtId="166" fontId="156" fillId="2" borderId="23" xfId="2" applyNumberFormat="1" applyFont="1" applyFill="1" applyBorder="1" applyAlignment="1">
      <alignment horizontal="center" vertical="center"/>
    </xf>
    <xf numFmtId="166" fontId="156" fillId="2" borderId="27" xfId="2" applyNumberFormat="1" applyFont="1" applyFill="1" applyBorder="1" applyAlignment="1">
      <alignment horizontal="center" vertical="center"/>
    </xf>
    <xf numFmtId="0" fontId="60" fillId="6" borderId="0" xfId="2" applyFont="1" applyFill="1"/>
    <xf numFmtId="0" fontId="61" fillId="6" borderId="0" xfId="2" applyFont="1" applyFill="1" applyBorder="1" applyAlignment="1">
      <alignment horizontal="center" vertical="center"/>
    </xf>
    <xf numFmtId="0" fontId="14" fillId="6" borderId="0" xfId="2" applyFont="1" applyFill="1"/>
    <xf numFmtId="0" fontId="16" fillId="2" borderId="0" xfId="2" applyFont="1" applyFill="1" applyAlignment="1">
      <alignment horizontal="centerContinuous" vertical="center"/>
    </xf>
    <xf numFmtId="0" fontId="23" fillId="2" borderId="0" xfId="2" applyFont="1" applyFill="1" applyAlignment="1">
      <alignment horizontal="centerContinuous" vertical="center"/>
    </xf>
    <xf numFmtId="0" fontId="14" fillId="2" borderId="0" xfId="2" applyFont="1" applyFill="1" applyAlignment="1">
      <alignment horizontal="left"/>
    </xf>
    <xf numFmtId="0" fontId="14" fillId="2" borderId="0" xfId="2" applyFont="1" applyFill="1" applyAlignment="1">
      <alignment horizontal="right"/>
    </xf>
    <xf numFmtId="0" fontId="14" fillId="2" borderId="23" xfId="2" applyFont="1" applyFill="1" applyBorder="1" applyAlignment="1">
      <alignment horizontal="left" vertical="center"/>
    </xf>
    <xf numFmtId="0" fontId="14" fillId="2" borderId="0" xfId="2" applyFont="1" applyFill="1"/>
    <xf numFmtId="0" fontId="52" fillId="2" borderId="0" xfId="2" applyFont="1" applyFill="1" applyAlignment="1">
      <alignment horizontal="right"/>
    </xf>
    <xf numFmtId="3" fontId="52" fillId="2" borderId="38" xfId="2" applyNumberFormat="1" applyFont="1" applyFill="1" applyBorder="1" applyAlignment="1">
      <alignment horizontal="center" vertical="center"/>
    </xf>
    <xf numFmtId="3" fontId="52" fillId="2" borderId="0" xfId="2" applyNumberFormat="1" applyFont="1" applyFill="1" applyBorder="1" applyAlignment="1">
      <alignment horizontal="center" vertical="center"/>
    </xf>
    <xf numFmtId="3" fontId="62" fillId="2" borderId="0" xfId="2" applyNumberFormat="1" applyFont="1" applyFill="1" applyBorder="1" applyAlignment="1">
      <alignment horizontal="center" vertical="center"/>
    </xf>
    <xf numFmtId="3" fontId="62" fillId="2" borderId="12" xfId="2" applyNumberFormat="1" applyFont="1" applyFill="1" applyBorder="1" applyAlignment="1">
      <alignment horizontal="center" vertical="center"/>
    </xf>
    <xf numFmtId="0" fontId="52" fillId="2" borderId="12" xfId="2" applyFont="1" applyFill="1" applyBorder="1" applyAlignment="1">
      <alignment horizontal="left" vertical="center"/>
    </xf>
    <xf numFmtId="0" fontId="14" fillId="2" borderId="38" xfId="2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right" vertical="center"/>
    </xf>
    <xf numFmtId="0" fontId="14" fillId="2" borderId="12" xfId="2" applyFont="1" applyFill="1" applyBorder="1" applyAlignment="1">
      <alignment horizontal="right" vertical="center"/>
    </xf>
    <xf numFmtId="3" fontId="14" fillId="2" borderId="27" xfId="2" applyNumberFormat="1" applyFont="1" applyFill="1" applyBorder="1" applyAlignment="1">
      <alignment horizontal="center" vertical="center"/>
    </xf>
    <xf numFmtId="0" fontId="52" fillId="2" borderId="27" xfId="2" applyFont="1" applyFill="1" applyBorder="1" applyAlignment="1">
      <alignment horizontal="left" vertical="center"/>
    </xf>
    <xf numFmtId="0" fontId="14" fillId="2" borderId="27" xfId="2" applyFont="1" applyFill="1" applyBorder="1" applyAlignment="1">
      <alignment horizontal="right" vertical="center"/>
    </xf>
    <xf numFmtId="0" fontId="21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2" fillId="2" borderId="23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50" fillId="2" borderId="0" xfId="2" applyFont="1" applyFill="1" applyAlignment="1">
      <alignment horizontal="center"/>
    </xf>
    <xf numFmtId="0" fontId="50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Continuous"/>
    </xf>
    <xf numFmtId="0" fontId="71" fillId="2" borderId="0" xfId="2" applyFont="1" applyFill="1" applyAlignment="1">
      <alignment horizontal="center"/>
    </xf>
    <xf numFmtId="0" fontId="40" fillId="2" borderId="103" xfId="2" applyFont="1" applyFill="1" applyBorder="1" applyAlignment="1">
      <alignment horizontal="center" vertical="center" wrapText="1" shrinkToFit="1"/>
    </xf>
    <xf numFmtId="0" fontId="12" fillId="2" borderId="27" xfId="2" applyFont="1" applyFill="1" applyBorder="1" applyAlignment="1">
      <alignment horizontal="center" vertical="center"/>
    </xf>
    <xf numFmtId="0" fontId="50" fillId="2" borderId="27" xfId="2" applyFont="1" applyFill="1" applyBorder="1" applyAlignment="1">
      <alignment horizontal="centerContinuous"/>
    </xf>
    <xf numFmtId="0" fontId="50" fillId="2" borderId="27" xfId="2" applyFont="1" applyFill="1" applyBorder="1" applyAlignment="1">
      <alignment horizontal="centerContinuous" vertical="center"/>
    </xf>
    <xf numFmtId="0" fontId="50" fillId="2" borderId="20" xfId="2" applyFont="1" applyFill="1" applyBorder="1" applyAlignment="1">
      <alignment horizontal="center" vertical="center"/>
    </xf>
    <xf numFmtId="0" fontId="50" fillId="2" borderId="11" xfId="2" applyFont="1" applyFill="1" applyBorder="1" applyAlignment="1">
      <alignment horizontal="center" vertical="center"/>
    </xf>
    <xf numFmtId="0" fontId="50" fillId="2" borderId="9" xfId="2" applyFont="1" applyFill="1" applyBorder="1" applyAlignment="1">
      <alignment horizontal="center" vertical="top"/>
    </xf>
    <xf numFmtId="0" fontId="50" fillId="2" borderId="9" xfId="2" applyFont="1" applyFill="1" applyBorder="1" applyAlignment="1">
      <alignment horizontal="center" vertical="top" wrapText="1"/>
    </xf>
    <xf numFmtId="0" fontId="13" fillId="2" borderId="21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3" fontId="11" fillId="6" borderId="0" xfId="6" applyNumberFormat="1" applyFont="1" applyFill="1"/>
    <xf numFmtId="3" fontId="11" fillId="6" borderId="0" xfId="6" applyNumberFormat="1" applyFont="1" applyFill="1" applyAlignment="1">
      <alignment horizontal="center"/>
    </xf>
    <xf numFmtId="3" fontId="30" fillId="6" borderId="0" xfId="6" applyNumberFormat="1" applyFont="1" applyFill="1"/>
    <xf numFmtId="3" fontId="11" fillId="6" borderId="0" xfId="6" applyNumberFormat="1" applyFont="1" applyFill="1" applyAlignment="1">
      <alignment horizontal="center" wrapText="1"/>
    </xf>
    <xf numFmtId="3" fontId="11" fillId="6" borderId="0" xfId="6" applyNumberFormat="1" applyFont="1" applyFill="1" applyBorder="1" applyAlignment="1">
      <alignment horizontal="center" vertical="center"/>
    </xf>
    <xf numFmtId="3" fontId="11" fillId="6" borderId="0" xfId="6" applyNumberFormat="1" applyFont="1" applyFill="1" applyBorder="1" applyAlignment="1">
      <alignment horizontal="center"/>
    </xf>
    <xf numFmtId="3" fontId="11" fillId="6" borderId="0" xfId="6" applyNumberFormat="1" applyFont="1" applyFill="1" applyBorder="1" applyAlignment="1">
      <alignment horizontal="center" vertical="top"/>
    </xf>
    <xf numFmtId="3" fontId="30" fillId="6" borderId="0" xfId="6" applyNumberFormat="1" applyFont="1" applyFill="1" applyAlignment="1">
      <alignment horizontal="center"/>
    </xf>
    <xf numFmtId="0" fontId="57" fillId="2" borderId="0" xfId="2" applyFont="1" applyFill="1" applyAlignment="1">
      <alignment horizontal="centerContinuous" vertical="center" wrapText="1"/>
    </xf>
    <xf numFmtId="0" fontId="18" fillId="2" borderId="0" xfId="2" applyFont="1" applyFill="1" applyAlignment="1">
      <alignment horizontal="centerContinuous" vertical="center" wrapText="1"/>
    </xf>
    <xf numFmtId="3" fontId="11" fillId="2" borderId="0" xfId="6" applyNumberFormat="1" applyFont="1" applyFill="1" applyAlignment="1">
      <alignment horizontal="left" wrapText="1"/>
    </xf>
    <xf numFmtId="3" fontId="11" fillId="2" borderId="0" xfId="6" applyNumberFormat="1" applyFont="1" applyFill="1" applyAlignment="1">
      <alignment horizontal="center" wrapText="1"/>
    </xf>
    <xf numFmtId="3" fontId="11" fillId="2" borderId="49" xfId="6" applyNumberFormat="1" applyFont="1" applyFill="1" applyBorder="1" applyAlignment="1">
      <alignment horizontal="center" vertical="center" wrapText="1"/>
    </xf>
    <xf numFmtId="3" fontId="11" fillId="2" borderId="38" xfId="6" applyNumberFormat="1" applyFont="1" applyFill="1" applyBorder="1" applyAlignment="1">
      <alignment horizontal="center" vertical="center" wrapText="1"/>
    </xf>
    <xf numFmtId="3" fontId="11" fillId="2" borderId="24" xfId="6" applyNumberFormat="1" applyFont="1" applyFill="1" applyBorder="1" applyAlignment="1">
      <alignment horizontal="center" vertical="center" wrapText="1"/>
    </xf>
    <xf numFmtId="3" fontId="11" fillId="2" borderId="38" xfId="6" applyNumberFormat="1" applyFont="1" applyFill="1" applyBorder="1" applyAlignment="1">
      <alignment horizontal="center" wrapText="1"/>
    </xf>
    <xf numFmtId="3" fontId="11" fillId="2" borderId="4" xfId="6" applyNumberFormat="1" applyFont="1" applyFill="1" applyBorder="1" applyAlignment="1">
      <alignment horizontal="center" vertical="center" wrapText="1"/>
    </xf>
    <xf numFmtId="3" fontId="11" fillId="2" borderId="26" xfId="6" applyNumberFormat="1" applyFont="1" applyFill="1" applyBorder="1" applyAlignment="1">
      <alignment horizontal="center" vertical="center" wrapText="1"/>
    </xf>
    <xf numFmtId="3" fontId="11" fillId="2" borderId="8" xfId="6" applyNumberFormat="1" applyFont="1" applyFill="1" applyBorder="1" applyAlignment="1">
      <alignment horizontal="center" wrapText="1"/>
    </xf>
    <xf numFmtId="3" fontId="11" fillId="2" borderId="39" xfId="6" applyNumberFormat="1" applyFont="1" applyFill="1" applyBorder="1" applyAlignment="1">
      <alignment horizontal="center" vertical="center" wrapText="1"/>
    </xf>
    <xf numFmtId="3" fontId="11" fillId="2" borderId="11" xfId="6" applyNumberFormat="1" applyFont="1" applyFill="1" applyBorder="1" applyAlignment="1">
      <alignment horizontal="center" wrapText="1"/>
    </xf>
    <xf numFmtId="3" fontId="11" fillId="2" borderId="52" xfId="6" applyNumberFormat="1" applyFont="1" applyFill="1" applyBorder="1" applyAlignment="1">
      <alignment horizontal="center" vertical="center" wrapText="1"/>
    </xf>
    <xf numFmtId="3" fontId="11" fillId="2" borderId="21" xfId="6" applyNumberFormat="1" applyFont="1" applyFill="1" applyBorder="1" applyAlignment="1">
      <alignment horizontal="center" wrapText="1"/>
    </xf>
    <xf numFmtId="3" fontId="11" fillId="2" borderId="1" xfId="6" applyNumberFormat="1" applyFont="1" applyFill="1" applyBorder="1" applyAlignment="1">
      <alignment horizontal="center" vertical="center" wrapText="1"/>
    </xf>
    <xf numFmtId="3" fontId="11" fillId="2" borderId="9" xfId="6" applyNumberFormat="1" applyFont="1" applyFill="1" applyBorder="1" applyAlignment="1">
      <alignment horizontal="center" vertical="center" wrapText="1"/>
    </xf>
    <xf numFmtId="3" fontId="11" fillId="2" borderId="20" xfId="6" applyNumberFormat="1" applyFont="1" applyFill="1" applyBorder="1" applyAlignment="1">
      <alignment horizontal="center" vertical="top" wrapText="1"/>
    </xf>
    <xf numFmtId="3" fontId="11" fillId="2" borderId="21" xfId="6" applyNumberFormat="1" applyFont="1" applyFill="1" applyBorder="1" applyAlignment="1">
      <alignment horizontal="center" vertical="center" wrapText="1"/>
    </xf>
    <xf numFmtId="3" fontId="11" fillId="2" borderId="19" xfId="6" applyNumberFormat="1" applyFont="1" applyFill="1" applyBorder="1" applyAlignment="1">
      <alignment horizontal="center" vertical="center" wrapText="1"/>
    </xf>
    <xf numFmtId="3" fontId="11" fillId="2" borderId="9" xfId="6" applyNumberFormat="1" applyFont="1" applyFill="1" applyBorder="1" applyAlignment="1">
      <alignment horizontal="center" wrapText="1"/>
    </xf>
    <xf numFmtId="3" fontId="11" fillId="2" borderId="20" xfId="6" applyNumberFormat="1" applyFont="1" applyFill="1" applyBorder="1" applyAlignment="1">
      <alignment horizontal="center" vertical="center" wrapText="1"/>
    </xf>
    <xf numFmtId="3" fontId="11" fillId="2" borderId="0" xfId="6" applyNumberFormat="1" applyFont="1" applyFill="1" applyAlignment="1">
      <alignment horizontal="left" vertical="center" wrapText="1"/>
    </xf>
    <xf numFmtId="3" fontId="11" fillId="2" borderId="0" xfId="6" applyNumberFormat="1" applyFont="1" applyFill="1" applyAlignment="1">
      <alignment horizontal="right" vertical="top" wrapText="1"/>
    </xf>
    <xf numFmtId="3" fontId="11" fillId="2" borderId="0" xfId="6" applyNumberFormat="1" applyFont="1" applyFill="1" applyAlignment="1">
      <alignment horizontal="right" vertical="top" wrapText="1" readingOrder="2"/>
    </xf>
    <xf numFmtId="3" fontId="11" fillId="2" borderId="24" xfId="6" applyNumberFormat="1" applyFont="1" applyFill="1" applyBorder="1" applyAlignment="1">
      <alignment horizontal="right" vertical="center" wrapText="1"/>
    </xf>
    <xf numFmtId="3" fontId="11" fillId="2" borderId="40" xfId="6" applyNumberFormat="1" applyFont="1" applyFill="1" applyBorder="1" applyAlignment="1">
      <alignment horizontal="center" vertical="center" wrapText="1"/>
    </xf>
    <xf numFmtId="3" fontId="11" fillId="2" borderId="41" xfId="6" applyNumberFormat="1" applyFont="1" applyFill="1" applyBorder="1" applyAlignment="1">
      <alignment horizontal="center" vertical="center" wrapText="1"/>
    </xf>
    <xf numFmtId="3" fontId="11" fillId="2" borderId="78" xfId="6" applyNumberFormat="1" applyFont="1" applyFill="1" applyBorder="1" applyAlignment="1">
      <alignment horizontal="center" vertical="center" wrapText="1"/>
    </xf>
    <xf numFmtId="3" fontId="11" fillId="2" borderId="77" xfId="6" applyNumberFormat="1" applyFont="1" applyFill="1" applyBorder="1" applyAlignment="1">
      <alignment horizontal="center" vertical="center" wrapText="1"/>
    </xf>
    <xf numFmtId="3" fontId="11" fillId="2" borderId="64" xfId="6" applyNumberFormat="1" applyFont="1" applyFill="1" applyBorder="1" applyAlignment="1">
      <alignment horizontal="center" vertical="center" wrapText="1"/>
    </xf>
    <xf numFmtId="3" fontId="11" fillId="2" borderId="63" xfId="6" applyNumberFormat="1" applyFont="1" applyFill="1" applyBorder="1" applyAlignment="1">
      <alignment horizontal="center" vertical="center" wrapText="1"/>
    </xf>
    <xf numFmtId="3" fontId="11" fillId="2" borderId="4" xfId="6" applyNumberFormat="1" applyFont="1" applyFill="1" applyBorder="1" applyAlignment="1">
      <alignment horizontal="center" wrapText="1"/>
    </xf>
    <xf numFmtId="3" fontId="12" fillId="2" borderId="52" xfId="6" applyNumberFormat="1" applyFont="1" applyFill="1" applyBorder="1" applyAlignment="1">
      <alignment horizontal="center" vertical="center" wrapText="1"/>
    </xf>
    <xf numFmtId="3" fontId="12" fillId="2" borderId="21" xfId="6" applyNumberFormat="1" applyFont="1" applyFill="1" applyBorder="1" applyAlignment="1">
      <alignment horizontal="center" wrapText="1"/>
    </xf>
    <xf numFmtId="3" fontId="12" fillId="2" borderId="19" xfId="6" applyNumberFormat="1" applyFont="1" applyFill="1" applyBorder="1" applyAlignment="1">
      <alignment horizontal="center" vertical="center" wrapText="1"/>
    </xf>
    <xf numFmtId="3" fontId="12" fillId="2" borderId="9" xfId="6" applyNumberFormat="1" applyFont="1" applyFill="1" applyBorder="1" applyAlignment="1">
      <alignment horizontal="center" vertical="center" wrapText="1"/>
    </xf>
    <xf numFmtId="3" fontId="12" fillId="2" borderId="20" xfId="6" applyNumberFormat="1" applyFont="1" applyFill="1" applyBorder="1" applyAlignment="1">
      <alignment horizontal="center" vertical="top" wrapText="1"/>
    </xf>
    <xf numFmtId="3" fontId="12" fillId="2" borderId="9" xfId="6" applyNumberFormat="1" applyFont="1" applyFill="1" applyBorder="1" applyAlignment="1">
      <alignment horizontal="center" wrapText="1"/>
    </xf>
    <xf numFmtId="3" fontId="11" fillId="2" borderId="0" xfId="6" applyNumberFormat="1" applyFont="1" applyFill="1" applyBorder="1" applyAlignment="1">
      <alignment horizontal="center" vertical="center" wrapText="1"/>
    </xf>
    <xf numFmtId="3" fontId="11" fillId="2" borderId="8" xfId="6" applyNumberFormat="1" applyFont="1" applyFill="1" applyBorder="1" applyAlignment="1">
      <alignment horizontal="center" vertical="center" wrapText="1"/>
    </xf>
    <xf numFmtId="3" fontId="11" fillId="2" borderId="12" xfId="6" applyNumberFormat="1" applyFont="1" applyFill="1" applyBorder="1" applyAlignment="1">
      <alignment horizontal="center" vertical="center" wrapText="1"/>
    </xf>
    <xf numFmtId="3" fontId="11" fillId="2" borderId="11" xfId="6" applyNumberFormat="1" applyFont="1" applyFill="1" applyBorder="1" applyAlignment="1">
      <alignment horizontal="center" vertical="center" wrapText="1"/>
    </xf>
    <xf numFmtId="167" fontId="12" fillId="2" borderId="38" xfId="6" applyNumberFormat="1" applyFont="1" applyFill="1" applyBorder="1" applyAlignment="1">
      <alignment horizontal="center" vertical="center" wrapText="1"/>
    </xf>
    <xf numFmtId="3" fontId="12" fillId="2" borderId="38" xfId="6" applyNumberFormat="1" applyFont="1" applyFill="1" applyBorder="1" applyAlignment="1">
      <alignment horizontal="center" vertical="center" wrapText="1"/>
    </xf>
    <xf numFmtId="3" fontId="12" fillId="2" borderId="24" xfId="6" applyNumberFormat="1" applyFont="1" applyFill="1" applyBorder="1" applyAlignment="1">
      <alignment horizontal="center" vertical="center" wrapText="1"/>
    </xf>
    <xf numFmtId="3" fontId="12" fillId="2" borderId="0" xfId="6" applyNumberFormat="1" applyFont="1" applyFill="1" applyBorder="1" applyAlignment="1">
      <alignment horizontal="center" vertical="center" wrapText="1"/>
    </xf>
    <xf numFmtId="3" fontId="12" fillId="2" borderId="8" xfId="6" applyNumberFormat="1" applyFont="1" applyFill="1" applyBorder="1" applyAlignment="1">
      <alignment horizontal="center" vertical="center" wrapText="1"/>
    </xf>
    <xf numFmtId="3" fontId="12" fillId="2" borderId="12" xfId="6" applyNumberFormat="1" applyFont="1" applyFill="1" applyBorder="1" applyAlignment="1">
      <alignment horizontal="center" vertical="center" wrapText="1"/>
    </xf>
    <xf numFmtId="3" fontId="12" fillId="2" borderId="11" xfId="6" applyNumberFormat="1" applyFont="1" applyFill="1" applyBorder="1" applyAlignment="1">
      <alignment horizontal="center" vertical="center" wrapText="1"/>
    </xf>
    <xf numFmtId="3" fontId="11" fillId="2" borderId="0" xfId="6" applyNumberFormat="1" applyFont="1" applyFill="1"/>
    <xf numFmtId="0" fontId="20" fillId="6" borderId="0" xfId="2" applyFont="1" applyFill="1"/>
    <xf numFmtId="0" fontId="4" fillId="6" borderId="0" xfId="2" applyFont="1" applyFill="1" applyAlignment="1">
      <alignment horizontal="center"/>
    </xf>
    <xf numFmtId="0" fontId="14" fillId="6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 wrapText="1"/>
    </xf>
    <xf numFmtId="0" fontId="20" fillId="6" borderId="0" xfId="2" applyFont="1" applyFill="1" applyAlignment="1">
      <alignment horizontal="center" vertical="center" wrapText="1"/>
    </xf>
    <xf numFmtId="0" fontId="14" fillId="2" borderId="4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14" fillId="2" borderId="65" xfId="2" applyFont="1" applyFill="1" applyBorder="1" applyAlignment="1">
      <alignment horizontal="center" vertical="center" wrapText="1"/>
    </xf>
    <xf numFmtId="0" fontId="14" fillId="2" borderId="62" xfId="2" applyFont="1" applyFill="1" applyBorder="1" applyAlignment="1">
      <alignment horizontal="center" vertical="center" wrapText="1"/>
    </xf>
    <xf numFmtId="0" fontId="14" fillId="2" borderId="78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4" fillId="2" borderId="38" xfId="2" quotePrefix="1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99" fillId="2" borderId="26" xfId="0" applyFont="1" applyFill="1" applyBorder="1" applyAlignment="1">
      <alignment horizontal="center" vertical="center" wrapText="1"/>
    </xf>
    <xf numFmtId="0" fontId="199" fillId="2" borderId="74" xfId="0" applyFont="1" applyFill="1" applyBorder="1" applyAlignment="1">
      <alignment horizontal="center" vertical="center" wrapText="1"/>
    </xf>
    <xf numFmtId="0" fontId="103" fillId="6" borderId="0" xfId="0" applyFont="1" applyFill="1"/>
    <xf numFmtId="0" fontId="104" fillId="6" borderId="0" xfId="0" applyFont="1" applyFill="1" applyAlignment="1">
      <alignment vertical="center" textRotation="90"/>
    </xf>
    <xf numFmtId="0" fontId="103" fillId="6" borderId="0" xfId="0" applyFont="1" applyFill="1" applyAlignment="1">
      <alignment horizontal="right"/>
    </xf>
    <xf numFmtId="0" fontId="223" fillId="2" borderId="0" xfId="0" applyFont="1" applyFill="1" applyAlignment="1">
      <alignment horizontal="centerContinuous"/>
    </xf>
    <xf numFmtId="0" fontId="216" fillId="2" borderId="0" xfId="0" applyFont="1" applyFill="1" applyAlignment="1">
      <alignment horizontal="centerContinuous"/>
    </xf>
    <xf numFmtId="0" fontId="224" fillId="2" borderId="0" xfId="0" applyFont="1" applyFill="1" applyAlignment="1">
      <alignment horizontal="centerContinuous"/>
    </xf>
    <xf numFmtId="0" fontId="177" fillId="2" borderId="0" xfId="0" applyFont="1" applyFill="1" applyAlignment="1">
      <alignment horizontal="centerContinuous"/>
    </xf>
    <xf numFmtId="0" fontId="225" fillId="2" borderId="0" xfId="0" applyFont="1" applyFill="1" applyAlignment="1">
      <alignment horizontal="centerContinuous"/>
    </xf>
    <xf numFmtId="0" fontId="224" fillId="2" borderId="0" xfId="0" applyFont="1" applyFill="1" applyAlignment="1">
      <alignment horizontal="right"/>
    </xf>
    <xf numFmtId="0" fontId="177" fillId="2" borderId="0" xfId="0" applyFont="1" applyFill="1"/>
    <xf numFmtId="0" fontId="163" fillId="2" borderId="0" xfId="0" applyFont="1" applyFill="1" applyAlignment="1">
      <alignment horizontal="left"/>
    </xf>
    <xf numFmtId="0" fontId="203" fillId="2" borderId="4" xfId="0" applyFont="1" applyFill="1" applyBorder="1" applyAlignment="1">
      <alignment horizontal="center" vertical="center"/>
    </xf>
    <xf numFmtId="0" fontId="203" fillId="2" borderId="23" xfId="0" applyFont="1" applyFill="1" applyBorder="1" applyAlignment="1">
      <alignment vertical="center" textRotation="90"/>
    </xf>
    <xf numFmtId="0" fontId="203" fillId="2" borderId="22" xfId="0" applyFont="1" applyFill="1" applyBorder="1" applyAlignment="1">
      <alignment horizontal="right" vertical="center" textRotation="90"/>
    </xf>
    <xf numFmtId="0" fontId="203" fillId="2" borderId="22" xfId="0" applyFont="1" applyFill="1" applyBorder="1" applyAlignment="1">
      <alignment vertical="center" textRotation="90"/>
    </xf>
    <xf numFmtId="0" fontId="203" fillId="2" borderId="23" xfId="0" applyFont="1" applyFill="1" applyBorder="1" applyAlignment="1">
      <alignment horizontal="center" vertical="center" textRotation="90"/>
    </xf>
    <xf numFmtId="0" fontId="199" fillId="2" borderId="9" xfId="0" applyFont="1" applyFill="1" applyBorder="1" applyAlignment="1">
      <alignment horizontal="center" vertical="center" wrapText="1"/>
    </xf>
    <xf numFmtId="0" fontId="199" fillId="2" borderId="41" xfId="0" applyFont="1" applyFill="1" applyBorder="1" applyAlignment="1">
      <alignment horizontal="center" vertical="center" wrapText="1"/>
    </xf>
    <xf numFmtId="0" fontId="199" fillId="2" borderId="40" xfId="0" applyFont="1" applyFill="1" applyBorder="1" applyAlignment="1">
      <alignment horizontal="center" vertical="center" wrapText="1"/>
    </xf>
    <xf numFmtId="0" fontId="199" fillId="2" borderId="7" xfId="0" applyFont="1" applyFill="1" applyBorder="1" applyAlignment="1">
      <alignment horizontal="center" vertical="center" wrapText="1"/>
    </xf>
    <xf numFmtId="0" fontId="199" fillId="2" borderId="58" xfId="0" applyFont="1" applyFill="1" applyBorder="1" applyAlignment="1">
      <alignment horizontal="center" vertical="center" wrapText="1"/>
    </xf>
    <xf numFmtId="0" fontId="216" fillId="2" borderId="0" xfId="0" applyFont="1" applyFill="1" applyBorder="1" applyAlignment="1">
      <alignment horizontal="right" vertical="center"/>
    </xf>
    <xf numFmtId="0" fontId="177" fillId="2" borderId="0" xfId="0" applyFont="1" applyFill="1" applyAlignment="1">
      <alignment horizontal="right"/>
    </xf>
    <xf numFmtId="0" fontId="163" fillId="2" borderId="9" xfId="0" applyFont="1" applyFill="1" applyBorder="1" applyAlignment="1">
      <alignment horizontal="center"/>
    </xf>
    <xf numFmtId="0" fontId="163" fillId="2" borderId="41" xfId="0" applyFont="1" applyFill="1" applyBorder="1" applyAlignment="1">
      <alignment horizontal="center"/>
    </xf>
    <xf numFmtId="0" fontId="162" fillId="2" borderId="0" xfId="0" applyFont="1" applyFill="1"/>
    <xf numFmtId="0" fontId="103" fillId="2" borderId="0" xfId="0" applyFont="1" applyFill="1"/>
    <xf numFmtId="0" fontId="203" fillId="2" borderId="27" xfId="0" applyFont="1" applyFill="1" applyBorder="1" applyAlignment="1">
      <alignment vertical="center" textRotation="90"/>
    </xf>
    <xf numFmtId="0" fontId="105" fillId="6" borderId="0" xfId="0" applyFont="1" applyFill="1" applyAlignment="1">
      <alignment horizontal="center"/>
    </xf>
    <xf numFmtId="0" fontId="105" fillId="6" borderId="0" xfId="0" applyFont="1" applyFill="1" applyBorder="1" applyAlignment="1">
      <alignment horizontal="center"/>
    </xf>
    <xf numFmtId="0" fontId="164" fillId="2" borderId="12" xfId="0" applyFont="1" applyFill="1" applyBorder="1" applyAlignment="1">
      <alignment horizontal="center"/>
    </xf>
    <xf numFmtId="0" fontId="213" fillId="2" borderId="12" xfId="0" applyFont="1" applyFill="1" applyBorder="1" applyAlignment="1">
      <alignment horizontal="center"/>
    </xf>
    <xf numFmtId="0" fontId="213" fillId="2" borderId="25" xfId="0" applyFont="1" applyFill="1" applyBorder="1" applyAlignment="1">
      <alignment horizontal="center"/>
    </xf>
    <xf numFmtId="0" fontId="213" fillId="2" borderId="24" xfId="0" applyFont="1" applyFill="1" applyBorder="1" applyAlignment="1">
      <alignment horizontal="center"/>
    </xf>
    <xf numFmtId="0" fontId="213" fillId="2" borderId="26" xfId="0" applyFont="1" applyFill="1" applyBorder="1" applyAlignment="1">
      <alignment horizontal="center" vertical="center"/>
    </xf>
    <xf numFmtId="0" fontId="213" fillId="2" borderId="8" xfId="0" applyFont="1" applyFill="1" applyBorder="1" applyAlignment="1">
      <alignment horizontal="center"/>
    </xf>
    <xf numFmtId="0" fontId="213" fillId="2" borderId="8" xfId="0" applyFont="1" applyFill="1" applyBorder="1" applyAlignment="1">
      <alignment horizontal="center" vertical="center"/>
    </xf>
    <xf numFmtId="0" fontId="212" fillId="2" borderId="24" xfId="0" applyFont="1" applyFill="1" applyBorder="1" applyAlignment="1">
      <alignment horizontal="center" vertical="center"/>
    </xf>
    <xf numFmtId="0" fontId="229" fillId="2" borderId="64" xfId="0" applyFont="1" applyFill="1" applyBorder="1" applyAlignment="1">
      <alignment horizontal="center" vertical="center"/>
    </xf>
    <xf numFmtId="0" fontId="212" fillId="2" borderId="21" xfId="0" applyFont="1" applyFill="1" applyBorder="1" applyAlignment="1">
      <alignment horizontal="center" vertical="center"/>
    </xf>
    <xf numFmtId="0" fontId="212" fillId="2" borderId="64" xfId="0" applyFont="1" applyFill="1" applyBorder="1" applyAlignment="1">
      <alignment horizontal="center" vertical="center"/>
    </xf>
    <xf numFmtId="0" fontId="213" fillId="2" borderId="39" xfId="0" applyFont="1" applyFill="1" applyBorder="1" applyAlignment="1">
      <alignment horizontal="center" vertical="center"/>
    </xf>
    <xf numFmtId="0" fontId="213" fillId="2" borderId="11" xfId="0" applyFont="1" applyFill="1" applyBorder="1" applyAlignment="1">
      <alignment horizontal="center" vertical="center"/>
    </xf>
    <xf numFmtId="0" fontId="212" fillId="2" borderId="11" xfId="0" applyFont="1" applyFill="1" applyBorder="1" applyAlignment="1">
      <alignment horizontal="center" vertical="center"/>
    </xf>
    <xf numFmtId="0" fontId="212" fillId="2" borderId="61" xfId="0" applyFont="1" applyFill="1" applyBorder="1" applyAlignment="1">
      <alignment horizontal="center" vertical="center"/>
    </xf>
    <xf numFmtId="0" fontId="212" fillId="2" borderId="20" xfId="0" applyFont="1" applyFill="1" applyBorder="1" applyAlignment="1">
      <alignment horizontal="center" vertical="center"/>
    </xf>
    <xf numFmtId="0" fontId="213" fillId="2" borderId="9" xfId="0" applyFont="1" applyFill="1" applyBorder="1" applyAlignment="1">
      <alignment horizontal="center"/>
    </xf>
    <xf numFmtId="0" fontId="213" fillId="2" borderId="52" xfId="0" applyFont="1" applyFill="1" applyBorder="1" applyAlignment="1">
      <alignment horizontal="center" vertical="center"/>
    </xf>
    <xf numFmtId="0" fontId="213" fillId="2" borderId="9" xfId="0" applyFont="1" applyFill="1" applyBorder="1" applyAlignment="1">
      <alignment horizontal="center" vertical="center"/>
    </xf>
    <xf numFmtId="0" fontId="213" fillId="2" borderId="1" xfId="0" applyFont="1" applyFill="1" applyBorder="1" applyAlignment="1">
      <alignment horizontal="center" vertical="center"/>
    </xf>
    <xf numFmtId="0" fontId="213" fillId="2" borderId="20" xfId="0" applyFont="1" applyFill="1" applyBorder="1" applyAlignment="1">
      <alignment horizontal="center" vertical="top"/>
    </xf>
    <xf numFmtId="0" fontId="213" fillId="2" borderId="52" xfId="0" applyFont="1" applyFill="1" applyBorder="1" applyAlignment="1">
      <alignment horizontal="center" vertical="center" wrapText="1"/>
    </xf>
    <xf numFmtId="0" fontId="213" fillId="2" borderId="21" xfId="0" applyFont="1" applyFill="1" applyBorder="1" applyAlignment="1">
      <alignment horizontal="center"/>
    </xf>
    <xf numFmtId="0" fontId="213" fillId="2" borderId="20" xfId="0" applyFont="1" applyFill="1" applyBorder="1" applyAlignment="1">
      <alignment horizontal="center"/>
    </xf>
    <xf numFmtId="0" fontId="213" fillId="2" borderId="4" xfId="0" applyFont="1" applyFill="1" applyBorder="1" applyAlignment="1">
      <alignment horizontal="center" vertical="center" wrapText="1"/>
    </xf>
    <xf numFmtId="0" fontId="164" fillId="2" borderId="0" xfId="0" applyFont="1" applyFill="1" applyAlignment="1">
      <alignment horizontal="right"/>
    </xf>
    <xf numFmtId="0" fontId="213" fillId="2" borderId="0" xfId="0" applyFont="1" applyFill="1" applyAlignment="1">
      <alignment horizontal="center"/>
    </xf>
    <xf numFmtId="0" fontId="212" fillId="2" borderId="0" xfId="0" applyFont="1" applyFill="1" applyBorder="1" applyAlignment="1">
      <alignment horizontal="center" vertical="center"/>
    </xf>
    <xf numFmtId="0" fontId="212" fillId="2" borderId="12" xfId="0" applyFont="1" applyFill="1" applyBorder="1" applyAlignment="1">
      <alignment horizontal="center" vertical="center"/>
    </xf>
    <xf numFmtId="0" fontId="212" fillId="2" borderId="12" xfId="0" applyFont="1" applyFill="1" applyBorder="1" applyAlignment="1"/>
    <xf numFmtId="0" fontId="212" fillId="2" borderId="0" xfId="0" applyFont="1" applyFill="1" applyBorder="1" applyAlignment="1"/>
    <xf numFmtId="0" fontId="212" fillId="2" borderId="85" xfId="0" applyFont="1" applyFill="1" applyBorder="1" applyAlignment="1">
      <alignment horizontal="center" vertical="center"/>
    </xf>
    <xf numFmtId="0" fontId="212" fillId="2" borderId="55" xfId="0" applyFont="1" applyFill="1" applyBorder="1" applyAlignment="1">
      <alignment horizontal="center" vertical="center"/>
    </xf>
    <xf numFmtId="0" fontId="213" fillId="2" borderId="19" xfId="0" applyFont="1" applyFill="1" applyBorder="1" applyAlignment="1">
      <alignment horizontal="center" vertical="center"/>
    </xf>
    <xf numFmtId="0" fontId="162" fillId="2" borderId="0" xfId="0" applyFont="1" applyFill="1" applyAlignment="1">
      <alignment horizontal="center"/>
    </xf>
    <xf numFmtId="0" fontId="212" fillId="2" borderId="25" xfId="0" applyFont="1" applyFill="1" applyBorder="1" applyAlignment="1">
      <alignment horizontal="center" vertical="center"/>
    </xf>
    <xf numFmtId="0" fontId="212" fillId="2" borderId="38" xfId="0" applyFont="1" applyFill="1" applyBorder="1" applyAlignment="1">
      <alignment horizontal="center" vertical="center"/>
    </xf>
    <xf numFmtId="0" fontId="212" fillId="2" borderId="26" xfId="0" applyFont="1" applyFill="1" applyBorder="1" applyAlignment="1">
      <alignment horizontal="center" vertical="center"/>
    </xf>
    <xf numFmtId="0" fontId="212" fillId="2" borderId="39" xfId="0" applyFont="1" applyFill="1" applyBorder="1" applyAlignment="1">
      <alignment horizontal="center" vertical="center"/>
    </xf>
    <xf numFmtId="0" fontId="103" fillId="6" borderId="0" xfId="0" applyFont="1" applyFill="1" applyAlignment="1">
      <alignment vertical="center"/>
    </xf>
    <xf numFmtId="0" fontId="105" fillId="6" borderId="0" xfId="0" applyFont="1" applyFill="1"/>
    <xf numFmtId="0" fontId="107" fillId="6" borderId="0" xfId="0" applyFont="1" applyFill="1"/>
    <xf numFmtId="0" fontId="163" fillId="2" borderId="0" xfId="0" applyFont="1" applyFill="1" applyAlignment="1">
      <alignment horizontal="right" vertical="center"/>
    </xf>
    <xf numFmtId="0" fontId="216" fillId="2" borderId="0" xfId="0" applyFont="1" applyFill="1"/>
    <xf numFmtId="0" fontId="163" fillId="2" borderId="0" xfId="0" applyFont="1" applyFill="1" applyAlignment="1">
      <alignment vertical="center"/>
    </xf>
    <xf numFmtId="0" fontId="177" fillId="2" borderId="26" xfId="0" applyFont="1" applyFill="1" applyBorder="1"/>
    <xf numFmtId="0" fontId="216" fillId="2" borderId="8" xfId="0" applyFont="1" applyFill="1" applyBorder="1"/>
    <xf numFmtId="0" fontId="216" fillId="2" borderId="65" xfId="0" applyFont="1" applyFill="1" applyBorder="1" applyAlignment="1">
      <alignment horizontal="center" vertical="center"/>
    </xf>
    <xf numFmtId="0" fontId="216" fillId="2" borderId="25" xfId="0" applyFont="1" applyFill="1" applyBorder="1" applyAlignment="1">
      <alignment horizontal="center" vertical="center"/>
    </xf>
    <xf numFmtId="0" fontId="216" fillId="2" borderId="21" xfId="0" applyFont="1" applyFill="1" applyBorder="1" applyAlignment="1">
      <alignment horizontal="center" vertical="center"/>
    </xf>
    <xf numFmtId="0" fontId="177" fillId="2" borderId="24" xfId="0" applyFont="1" applyFill="1" applyBorder="1" applyAlignment="1">
      <alignment horizontal="center" vertical="center"/>
    </xf>
    <xf numFmtId="0" fontId="177" fillId="2" borderId="25" xfId="0" applyFont="1" applyFill="1" applyBorder="1" applyAlignment="1">
      <alignment horizontal="center" vertical="center"/>
    </xf>
    <xf numFmtId="0" fontId="177" fillId="2" borderId="21" xfId="0" applyFont="1" applyFill="1" applyBorder="1" applyAlignment="1">
      <alignment horizontal="center" vertical="center"/>
    </xf>
    <xf numFmtId="0" fontId="177" fillId="2" borderId="65" xfId="0" applyFont="1" applyFill="1" applyBorder="1" applyAlignment="1">
      <alignment horizontal="center" vertical="center"/>
    </xf>
    <xf numFmtId="0" fontId="177" fillId="2" borderId="39" xfId="0" applyFont="1" applyFill="1" applyBorder="1"/>
    <xf numFmtId="0" fontId="216" fillId="2" borderId="11" xfId="0" applyFont="1" applyFill="1" applyBorder="1"/>
    <xf numFmtId="0" fontId="216" fillId="2" borderId="62" xfId="0" applyFont="1" applyFill="1" applyBorder="1" applyAlignment="1">
      <alignment horizontal="center" vertical="center"/>
    </xf>
    <xf numFmtId="0" fontId="216" fillId="2" borderId="39" xfId="0" applyFont="1" applyFill="1" applyBorder="1" applyAlignment="1">
      <alignment horizontal="center" vertical="center"/>
    </xf>
    <xf numFmtId="0" fontId="216" fillId="2" borderId="20" xfId="0" applyFont="1" applyFill="1" applyBorder="1" applyAlignment="1">
      <alignment horizontal="center" vertical="center"/>
    </xf>
    <xf numFmtId="0" fontId="177" fillId="2" borderId="11" xfId="0" applyFont="1" applyFill="1" applyBorder="1" applyAlignment="1">
      <alignment horizontal="center" vertical="center"/>
    </xf>
    <xf numFmtId="0" fontId="177" fillId="2" borderId="39" xfId="0" applyFont="1" applyFill="1" applyBorder="1" applyAlignment="1">
      <alignment horizontal="center" vertical="center"/>
    </xf>
    <xf numFmtId="0" fontId="177" fillId="2" borderId="20" xfId="0" applyFont="1" applyFill="1" applyBorder="1" applyAlignment="1">
      <alignment horizontal="center" vertical="center"/>
    </xf>
    <xf numFmtId="0" fontId="177" fillId="2" borderId="62" xfId="0" applyFont="1" applyFill="1" applyBorder="1" applyAlignment="1">
      <alignment horizontal="center" vertical="center"/>
    </xf>
    <xf numFmtId="0" fontId="231" fillId="2" borderId="49" xfId="0" applyFont="1" applyFill="1" applyBorder="1" applyAlignment="1">
      <alignment horizontal="right" vertical="center"/>
    </xf>
    <xf numFmtId="0" fontId="210" fillId="2" borderId="48" xfId="0" applyFont="1" applyFill="1" applyBorder="1" applyAlignment="1">
      <alignment horizontal="left" vertical="center"/>
    </xf>
    <xf numFmtId="0" fontId="231" fillId="2" borderId="47" xfId="0" applyFont="1" applyFill="1" applyBorder="1" applyAlignment="1">
      <alignment horizontal="right" vertical="center"/>
    </xf>
    <xf numFmtId="0" fontId="210" fillId="2" borderId="44" xfId="0" applyFont="1" applyFill="1" applyBorder="1" applyAlignment="1">
      <alignment horizontal="left" vertical="center"/>
    </xf>
    <xf numFmtId="0" fontId="156" fillId="2" borderId="47" xfId="0" applyFont="1" applyFill="1" applyBorder="1" applyAlignment="1">
      <alignment horizontal="right" vertical="center"/>
    </xf>
    <xf numFmtId="0" fontId="231" fillId="2" borderId="46" xfId="0" applyFont="1" applyFill="1" applyBorder="1" applyAlignment="1">
      <alignment horizontal="right" vertical="center"/>
    </xf>
    <xf numFmtId="0" fontId="210" fillId="2" borderId="45" xfId="0" applyFont="1" applyFill="1" applyBorder="1" applyAlignment="1">
      <alignment horizontal="left" vertical="center"/>
    </xf>
    <xf numFmtId="0" fontId="164" fillId="2" borderId="58" xfId="0" applyFont="1" applyFill="1" applyBorder="1" applyAlignment="1">
      <alignment horizontal="right" vertical="center"/>
    </xf>
    <xf numFmtId="0" fontId="212" fillId="2" borderId="69" xfId="0" applyFont="1" applyFill="1" applyBorder="1" applyAlignment="1">
      <alignment horizontal="left" vertical="center"/>
    </xf>
    <xf numFmtId="0" fontId="164" fillId="2" borderId="69" xfId="0" applyFont="1" applyFill="1" applyBorder="1" applyAlignment="1">
      <alignment horizontal="center" vertical="center"/>
    </xf>
    <xf numFmtId="0" fontId="164" fillId="2" borderId="0" xfId="0" applyFont="1" applyFill="1" applyBorder="1" applyAlignment="1">
      <alignment horizontal="center" vertical="center"/>
    </xf>
    <xf numFmtId="0" fontId="212" fillId="2" borderId="0" xfId="0" applyFont="1" applyFill="1"/>
    <xf numFmtId="0" fontId="213" fillId="2" borderId="0" xfId="0" applyFont="1" applyFill="1"/>
    <xf numFmtId="0" fontId="232" fillId="2" borderId="0" xfId="0" applyFont="1" applyFill="1" applyBorder="1" applyAlignment="1">
      <alignment vertical="center"/>
    </xf>
    <xf numFmtId="0" fontId="164" fillId="2" borderId="0" xfId="0" applyFont="1" applyFill="1"/>
    <xf numFmtId="0" fontId="213" fillId="2" borderId="65" xfId="0" applyFont="1" applyFill="1" applyBorder="1" applyAlignment="1">
      <alignment horizontal="center" vertical="center"/>
    </xf>
    <xf numFmtId="0" fontId="213" fillId="2" borderId="25" xfId="0" applyFont="1" applyFill="1" applyBorder="1" applyAlignment="1">
      <alignment horizontal="center" vertical="center"/>
    </xf>
    <xf numFmtId="0" fontId="213" fillId="2" borderId="21" xfId="0" applyFont="1" applyFill="1" applyBorder="1" applyAlignment="1">
      <alignment horizontal="center" vertical="center"/>
    </xf>
    <xf numFmtId="0" fontId="213" fillId="2" borderId="39" xfId="0" applyFont="1" applyFill="1" applyBorder="1"/>
    <xf numFmtId="0" fontId="212" fillId="2" borderId="11" xfId="0" applyFont="1" applyFill="1" applyBorder="1"/>
    <xf numFmtId="0" fontId="213" fillId="2" borderId="62" xfId="0" applyFont="1" applyFill="1" applyBorder="1" applyAlignment="1">
      <alignment horizontal="center" vertical="center"/>
    </xf>
    <xf numFmtId="0" fontId="213" fillId="2" borderId="20" xfId="0" applyFont="1" applyFill="1" applyBorder="1" applyAlignment="1">
      <alignment horizontal="center" vertical="center"/>
    </xf>
    <xf numFmtId="0" fontId="163" fillId="2" borderId="69" xfId="0" applyFont="1" applyFill="1" applyBorder="1" applyAlignment="1">
      <alignment horizontal="center" vertical="center"/>
    </xf>
    <xf numFmtId="0" fontId="213" fillId="2" borderId="26" xfId="0" applyFont="1" applyFill="1" applyBorder="1"/>
    <xf numFmtId="0" fontId="212" fillId="2" borderId="8" xfId="0" applyFont="1" applyFill="1" applyBorder="1"/>
    <xf numFmtId="0" fontId="213" fillId="2" borderId="88" xfId="0" applyFont="1" applyFill="1" applyBorder="1" applyAlignment="1">
      <alignment horizontal="center" vertical="center"/>
    </xf>
    <xf numFmtId="0" fontId="213" fillId="2" borderId="87" xfId="0" applyFont="1" applyFill="1" applyBorder="1" applyAlignment="1">
      <alignment horizontal="center" vertical="center"/>
    </xf>
    <xf numFmtId="0" fontId="212" fillId="2" borderId="5" xfId="0" applyFont="1" applyFill="1" applyBorder="1" applyAlignment="1">
      <alignment horizontal="center" vertical="center"/>
    </xf>
    <xf numFmtId="0" fontId="212" fillId="2" borderId="69" xfId="0" applyFont="1" applyFill="1" applyBorder="1" applyAlignment="1">
      <alignment horizontal="center" vertical="center"/>
    </xf>
    <xf numFmtId="0" fontId="164" fillId="2" borderId="86" xfId="0" applyFont="1" applyFill="1" applyBorder="1" applyAlignment="1">
      <alignment horizontal="center" vertical="center"/>
    </xf>
    <xf numFmtId="0" fontId="164" fillId="2" borderId="11" xfId="0" applyFont="1" applyFill="1" applyBorder="1" applyAlignment="1">
      <alignment horizontal="center" vertical="center"/>
    </xf>
    <xf numFmtId="0" fontId="164" fillId="2" borderId="25" xfId="0" applyFont="1" applyFill="1" applyBorder="1" applyAlignment="1">
      <alignment horizontal="center" vertical="center"/>
    </xf>
    <xf numFmtId="0" fontId="164" fillId="2" borderId="38" xfId="0" applyFont="1" applyFill="1" applyBorder="1" applyAlignment="1">
      <alignment horizontal="center" vertical="center"/>
    </xf>
    <xf numFmtId="0" fontId="164" fillId="2" borderId="24" xfId="0" applyFont="1" applyFill="1" applyBorder="1" applyAlignment="1">
      <alignment horizontal="center" vertical="center"/>
    </xf>
    <xf numFmtId="0" fontId="164" fillId="2" borderId="26" xfId="0" applyFont="1" applyFill="1" applyBorder="1" applyAlignment="1">
      <alignment horizontal="center" vertical="center"/>
    </xf>
    <xf numFmtId="0" fontId="164" fillId="2" borderId="8" xfId="0" applyFont="1" applyFill="1" applyBorder="1" applyAlignment="1">
      <alignment horizontal="center" vertical="center"/>
    </xf>
    <xf numFmtId="0" fontId="164" fillId="2" borderId="39" xfId="0" applyFont="1" applyFill="1" applyBorder="1" applyAlignment="1">
      <alignment horizontal="center" vertical="center"/>
    </xf>
    <xf numFmtId="0" fontId="164" fillId="2" borderId="12" xfId="0" applyFont="1" applyFill="1" applyBorder="1" applyAlignment="1">
      <alignment horizontal="center" vertical="center"/>
    </xf>
    <xf numFmtId="0" fontId="30" fillId="6" borderId="0" xfId="6" applyFont="1" applyFill="1"/>
    <xf numFmtId="0" fontId="66" fillId="6" borderId="0" xfId="6" applyFont="1" applyFill="1"/>
    <xf numFmtId="0" fontId="65" fillId="6" borderId="0" xfId="6" applyFont="1" applyFill="1"/>
    <xf numFmtId="0" fontId="10" fillId="6" borderId="0" xfId="6" applyFont="1" applyFill="1"/>
    <xf numFmtId="0" fontId="15" fillId="6" borderId="0" xfId="6" applyFont="1" applyFill="1" applyBorder="1" applyAlignment="1">
      <alignment horizontal="center"/>
    </xf>
    <xf numFmtId="0" fontId="70" fillId="2" borderId="0" xfId="2" applyFont="1" applyFill="1" applyAlignment="1">
      <alignment horizontal="centerContinuous" vertical="center"/>
    </xf>
    <xf numFmtId="0" fontId="27" fillId="2" borderId="0" xfId="2" applyFont="1" applyFill="1" applyAlignment="1">
      <alignment horizontal="centerContinuous" vertical="center"/>
    </xf>
    <xf numFmtId="0" fontId="66" fillId="2" borderId="0" xfId="6" applyFont="1" applyFill="1" applyAlignment="1">
      <alignment readingOrder="2"/>
    </xf>
    <xf numFmtId="0" fontId="66" fillId="2" borderId="0" xfId="6" applyFont="1" applyFill="1" applyAlignment="1">
      <alignment horizontal="center"/>
    </xf>
    <xf numFmtId="0" fontId="67" fillId="2" borderId="49" xfId="6" applyFont="1" applyFill="1" applyBorder="1" applyAlignment="1">
      <alignment horizontal="right" vertical="center"/>
    </xf>
    <xf numFmtId="0" fontId="67" fillId="2" borderId="48" xfId="6" applyFont="1" applyFill="1" applyBorder="1" applyAlignment="1">
      <alignment horizontal="left" vertical="center"/>
    </xf>
    <xf numFmtId="0" fontId="67" fillId="2" borderId="47" xfId="6" applyFont="1" applyFill="1" applyBorder="1" applyAlignment="1">
      <alignment horizontal="right" vertical="center"/>
    </xf>
    <xf numFmtId="0" fontId="67" fillId="2" borderId="44" xfId="6" applyFont="1" applyFill="1" applyBorder="1" applyAlignment="1">
      <alignment horizontal="left" vertical="center"/>
    </xf>
    <xf numFmtId="0" fontId="68" fillId="2" borderId="44" xfId="6" applyFont="1" applyFill="1" applyBorder="1" applyAlignment="1">
      <alignment horizontal="left" vertical="center"/>
    </xf>
    <xf numFmtId="0" fontId="67" fillId="2" borderId="51" xfId="6" applyFont="1" applyFill="1" applyBorder="1" applyAlignment="1">
      <alignment horizontal="right" vertical="center"/>
    </xf>
    <xf numFmtId="0" fontId="67" fillId="2" borderId="50" xfId="6" applyFont="1" applyFill="1" applyBorder="1" applyAlignment="1">
      <alignment horizontal="left" vertical="center"/>
    </xf>
    <xf numFmtId="0" fontId="67" fillId="2" borderId="23" xfId="6" applyFont="1" applyFill="1" applyBorder="1" applyAlignment="1">
      <alignment horizontal="right" vertical="center"/>
    </xf>
    <xf numFmtId="0" fontId="67" fillId="2" borderId="22" xfId="6" applyFont="1" applyFill="1" applyBorder="1" applyAlignment="1">
      <alignment horizontal="center" vertical="center"/>
    </xf>
    <xf numFmtId="0" fontId="65" fillId="2" borderId="0" xfId="6" applyFont="1" applyFill="1" applyAlignment="1">
      <alignment horizontal="right" readingOrder="2"/>
    </xf>
    <xf numFmtId="0" fontId="65" fillId="2" borderId="0" xfId="6" applyFont="1" applyFill="1"/>
    <xf numFmtId="0" fontId="65" fillId="2" borderId="0" xfId="6" applyFont="1" applyFill="1" applyBorder="1" applyAlignment="1">
      <alignment horizontal="right" vertical="center"/>
    </xf>
    <xf numFmtId="0" fontId="66" fillId="2" borderId="25" xfId="6" applyFont="1" applyFill="1" applyBorder="1" applyAlignment="1">
      <alignment horizontal="center" vertical="center"/>
    </xf>
    <xf numFmtId="0" fontId="66" fillId="2" borderId="38" xfId="6" applyFont="1" applyFill="1" applyBorder="1" applyAlignment="1">
      <alignment horizontal="center" vertical="center"/>
    </xf>
    <xf numFmtId="0" fontId="10" fillId="2" borderId="24" xfId="6" applyFont="1" applyFill="1" applyBorder="1" applyAlignment="1">
      <alignment horizontal="center" vertical="center"/>
    </xf>
    <xf numFmtId="0" fontId="66" fillId="2" borderId="26" xfId="6" applyFont="1" applyFill="1" applyBorder="1" applyAlignment="1">
      <alignment horizontal="center" vertical="center"/>
    </xf>
    <xf numFmtId="0" fontId="66" fillId="2" borderId="0" xfId="6" applyFont="1" applyFill="1" applyBorder="1" applyAlignment="1">
      <alignment horizontal="center" vertical="center"/>
    </xf>
    <xf numFmtId="0" fontId="66" fillId="2" borderId="8" xfId="6" applyFont="1" applyFill="1" applyBorder="1" applyAlignment="1">
      <alignment horizontal="center" vertical="center"/>
    </xf>
    <xf numFmtId="0" fontId="66" fillId="2" borderId="39" xfId="6" applyFont="1" applyFill="1" applyBorder="1" applyAlignment="1">
      <alignment horizontal="center" vertical="center"/>
    </xf>
    <xf numFmtId="0" fontId="66" fillId="2" borderId="12" xfId="6" applyFont="1" applyFill="1" applyBorder="1" applyAlignment="1">
      <alignment horizontal="center" vertical="center"/>
    </xf>
    <xf numFmtId="0" fontId="66" fillId="2" borderId="11" xfId="6" applyFont="1" applyFill="1" applyBorder="1" applyAlignment="1">
      <alignment horizontal="center" vertical="center"/>
    </xf>
    <xf numFmtId="0" fontId="66" fillId="2" borderId="23" xfId="6" applyFont="1" applyFill="1" applyBorder="1" applyAlignment="1">
      <alignment horizontal="center" vertical="center"/>
    </xf>
    <xf numFmtId="0" fontId="66" fillId="2" borderId="27" xfId="6" applyFont="1" applyFill="1" applyBorder="1" applyAlignment="1">
      <alignment horizontal="center" vertical="center"/>
    </xf>
    <xf numFmtId="0" fontId="66" fillId="2" borderId="22" xfId="6" applyFont="1" applyFill="1" applyBorder="1" applyAlignment="1">
      <alignment horizontal="center" vertical="center"/>
    </xf>
    <xf numFmtId="0" fontId="142" fillId="6" borderId="0" xfId="2" applyFont="1" applyFill="1" applyAlignment="1">
      <alignment horizontal="right"/>
    </xf>
    <xf numFmtId="0" fontId="84" fillId="6" borderId="0" xfId="2" applyFont="1" applyFill="1" applyAlignment="1">
      <alignment horizontal="right"/>
    </xf>
    <xf numFmtId="0" fontId="84" fillId="6" borderId="0" xfId="2" applyFont="1" applyFill="1" applyAlignment="1">
      <alignment horizontal="right" vertical="center" textRotation="90"/>
    </xf>
    <xf numFmtId="0" fontId="83" fillId="6" borderId="0" xfId="2" applyFont="1" applyFill="1" applyAlignment="1">
      <alignment horizontal="right"/>
    </xf>
    <xf numFmtId="0" fontId="234" fillId="6" borderId="0" xfId="2" applyFont="1" applyFill="1" applyAlignment="1">
      <alignment horizontal="right"/>
    </xf>
    <xf numFmtId="0" fontId="235" fillId="6" borderId="0" xfId="2" applyFont="1" applyFill="1" applyAlignment="1">
      <alignment horizontal="right"/>
    </xf>
    <xf numFmtId="0" fontId="142" fillId="2" borderId="0" xfId="2" applyFont="1" applyFill="1" applyAlignment="1">
      <alignment horizontal="right"/>
    </xf>
    <xf numFmtId="0" fontId="84" fillId="2" borderId="0" xfId="2" applyFont="1" applyFill="1" applyAlignment="1">
      <alignment horizontal="right"/>
    </xf>
    <xf numFmtId="0" fontId="233" fillId="2" borderId="0" xfId="2" applyFont="1" applyFill="1" applyAlignment="1">
      <alignment horizontal="centerContinuous" vertical="center"/>
    </xf>
    <xf numFmtId="0" fontId="234" fillId="2" borderId="0" xfId="2" applyFont="1" applyFill="1" applyAlignment="1">
      <alignment horizontal="right"/>
    </xf>
    <xf numFmtId="0" fontId="234" fillId="2" borderId="94" xfId="2" applyFont="1" applyFill="1" applyBorder="1" applyAlignment="1">
      <alignment horizontal="right" vertical="center"/>
    </xf>
    <xf numFmtId="0" fontId="234" fillId="2" borderId="95" xfId="2" applyFont="1" applyFill="1" applyBorder="1" applyAlignment="1">
      <alignment horizontal="left" vertical="center"/>
    </xf>
    <xf numFmtId="0" fontId="234" fillId="2" borderId="94" xfId="2" applyFont="1" applyFill="1" applyBorder="1" applyAlignment="1">
      <alignment horizontal="center" vertical="center" textRotation="90"/>
    </xf>
    <xf numFmtId="0" fontId="234" fillId="2" borderId="95" xfId="2" applyFont="1" applyFill="1" applyBorder="1" applyAlignment="1">
      <alignment horizontal="center" vertical="center" textRotation="90"/>
    </xf>
    <xf numFmtId="0" fontId="234" fillId="2" borderId="102" xfId="2" applyFont="1" applyFill="1" applyBorder="1" applyAlignment="1">
      <alignment horizontal="right" vertical="center"/>
    </xf>
    <xf numFmtId="0" fontId="234" fillId="2" borderId="101" xfId="2" applyFont="1" applyFill="1" applyBorder="1" applyAlignment="1">
      <alignment horizontal="left" vertical="center"/>
    </xf>
    <xf numFmtId="0" fontId="234" fillId="2" borderId="98" xfId="2" applyFont="1" applyFill="1" applyBorder="1" applyAlignment="1">
      <alignment horizontal="right" vertical="center"/>
    </xf>
    <xf numFmtId="0" fontId="234" fillId="2" borderId="73" xfId="2" applyFont="1" applyFill="1" applyBorder="1" applyAlignment="1">
      <alignment horizontal="left" vertical="center"/>
    </xf>
    <xf numFmtId="0" fontId="234" fillId="2" borderId="96" xfId="2" applyFont="1" applyFill="1" applyBorder="1" applyAlignment="1">
      <alignment horizontal="right" vertical="center"/>
    </xf>
    <xf numFmtId="0" fontId="234" fillId="2" borderId="93" xfId="2" applyFont="1" applyFill="1" applyBorder="1" applyAlignment="1">
      <alignment horizontal="left" vertical="center"/>
    </xf>
    <xf numFmtId="0" fontId="235" fillId="2" borderId="0" xfId="2" applyFont="1" applyFill="1" applyAlignment="1">
      <alignment horizontal="right"/>
    </xf>
    <xf numFmtId="0" fontId="234" fillId="2" borderId="17" xfId="2" applyFont="1" applyFill="1" applyBorder="1" applyAlignment="1">
      <alignment horizontal="right" vertical="center"/>
    </xf>
    <xf numFmtId="0" fontId="234" fillId="2" borderId="17" xfId="2" applyFont="1" applyFill="1" applyBorder="1" applyAlignment="1">
      <alignment horizontal="left" vertical="center"/>
    </xf>
    <xf numFmtId="0" fontId="234" fillId="2" borderId="0" xfId="2" applyFont="1" applyFill="1" applyBorder="1" applyAlignment="1">
      <alignment horizontal="right" vertical="center"/>
    </xf>
    <xf numFmtId="0" fontId="234" fillId="2" borderId="0" xfId="2" applyFont="1" applyFill="1" applyBorder="1" applyAlignment="1">
      <alignment horizontal="left" vertical="center"/>
    </xf>
    <xf numFmtId="0" fontId="234" fillId="2" borderId="131" xfId="2" applyFont="1" applyFill="1" applyBorder="1" applyAlignment="1">
      <alignment horizontal="right" vertical="center"/>
    </xf>
    <xf numFmtId="0" fontId="234" fillId="2" borderId="131" xfId="2" applyFont="1" applyFill="1" applyBorder="1" applyAlignment="1">
      <alignment horizontal="left" vertical="center"/>
    </xf>
    <xf numFmtId="0" fontId="104" fillId="6" borderId="0" xfId="2" applyFont="1" applyFill="1" applyBorder="1"/>
    <xf numFmtId="0" fontId="104" fillId="6" borderId="0" xfId="2" applyFont="1" applyFill="1" applyBorder="1" applyAlignment="1"/>
    <xf numFmtId="0" fontId="104" fillId="6" borderId="0" xfId="2" applyFont="1" applyFill="1"/>
    <xf numFmtId="0" fontId="191" fillId="2" borderId="0" xfId="2" applyFont="1" applyFill="1" applyAlignment="1">
      <alignment horizontal="centerContinuous"/>
    </xf>
    <xf numFmtId="0" fontId="236" fillId="2" borderId="0" xfId="2" applyFont="1" applyFill="1" applyAlignment="1">
      <alignment horizontal="centerContinuous" vertical="center"/>
    </xf>
    <xf numFmtId="0" fontId="163" fillId="2" borderId="0" xfId="2" applyFont="1" applyFill="1" applyBorder="1" applyAlignment="1">
      <alignment horizontal="centerContinuous"/>
    </xf>
    <xf numFmtId="0" fontId="193" fillId="2" borderId="0" xfId="2" applyFont="1" applyFill="1" applyBorder="1" applyAlignment="1">
      <alignment horizontal="right"/>
    </xf>
    <xf numFmtId="0" fontId="163" fillId="2" borderId="0" xfId="2" applyFont="1" applyFill="1" applyBorder="1" applyAlignment="1"/>
    <xf numFmtId="0" fontId="163" fillId="2" borderId="0" xfId="2" applyFont="1" applyFill="1" applyBorder="1"/>
    <xf numFmtId="0" fontId="163" fillId="2" borderId="0" xfId="2" applyFont="1" applyFill="1" applyBorder="1" applyAlignment="1">
      <alignment horizontal="left"/>
    </xf>
    <xf numFmtId="0" fontId="165" fillId="2" borderId="25" xfId="2" applyFont="1" applyFill="1" applyBorder="1" applyAlignment="1">
      <alignment horizontal="center" vertical="center"/>
    </xf>
    <xf numFmtId="0" fontId="163" fillId="2" borderId="24" xfId="2" applyFont="1" applyFill="1" applyBorder="1" applyAlignment="1">
      <alignment horizontal="center" vertical="center"/>
    </xf>
    <xf numFmtId="0" fontId="215" fillId="2" borderId="0" xfId="2" applyFont="1" applyFill="1" applyBorder="1" applyAlignment="1">
      <alignment horizontal="right" vertical="center"/>
    </xf>
    <xf numFmtId="0" fontId="166" fillId="2" borderId="0" xfId="2" applyFont="1" applyFill="1" applyBorder="1"/>
    <xf numFmtId="0" fontId="163" fillId="2" borderId="0" xfId="2" applyFont="1" applyFill="1"/>
    <xf numFmtId="0" fontId="162" fillId="2" borderId="0" xfId="2" applyFont="1" applyFill="1" applyBorder="1"/>
    <xf numFmtId="0" fontId="163" fillId="2" borderId="25" xfId="2" applyFont="1" applyFill="1" applyBorder="1" applyAlignment="1">
      <alignment horizontal="center" vertical="center" textRotation="90"/>
    </xf>
    <xf numFmtId="0" fontId="165" fillId="2" borderId="24" xfId="2" applyFont="1" applyFill="1" applyBorder="1" applyAlignment="1">
      <alignment horizontal="center" vertical="center" textRotation="90"/>
    </xf>
    <xf numFmtId="0" fontId="165" fillId="2" borderId="38" xfId="2" applyFont="1" applyFill="1" applyBorder="1" applyAlignment="1">
      <alignment vertical="center"/>
    </xf>
    <xf numFmtId="0" fontId="163" fillId="2" borderId="38" xfId="2" applyFont="1" applyFill="1" applyBorder="1" applyAlignment="1">
      <alignment horizontal="left" vertical="center"/>
    </xf>
    <xf numFmtId="0" fontId="165" fillId="2" borderId="0" xfId="2" applyFont="1" applyFill="1" applyBorder="1" applyAlignment="1">
      <alignment vertical="center"/>
    </xf>
    <xf numFmtId="0" fontId="163" fillId="2" borderId="0" xfId="2" applyFont="1" applyFill="1" applyBorder="1" applyAlignment="1">
      <alignment horizontal="left" vertical="center"/>
    </xf>
    <xf numFmtId="0" fontId="165" fillId="2" borderId="12" xfId="2" applyFont="1" applyFill="1" applyBorder="1" applyAlignment="1">
      <alignment horizontal="right" vertical="center"/>
    </xf>
    <xf numFmtId="0" fontId="163" fillId="2" borderId="12" xfId="2" applyFont="1" applyFill="1" applyBorder="1" applyAlignment="1">
      <alignment horizontal="left" vertical="center"/>
    </xf>
    <xf numFmtId="0" fontId="46" fillId="6" borderId="0" xfId="2" applyFont="1" applyFill="1"/>
    <xf numFmtId="0" fontId="70" fillId="2" borderId="0" xfId="2" applyFont="1" applyFill="1" applyAlignment="1">
      <alignment horizontal="centerContinuous" vertical="center" wrapText="1"/>
    </xf>
    <xf numFmtId="0" fontId="25" fillId="2" borderId="0" xfId="2" applyFont="1" applyFill="1" applyAlignment="1">
      <alignment horizontal="center"/>
    </xf>
    <xf numFmtId="0" fontId="27" fillId="2" borderId="0" xfId="2" applyFont="1" applyFill="1" applyAlignment="1">
      <alignment horizontal="centerContinuous" vertical="center" wrapText="1"/>
    </xf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right"/>
    </xf>
    <xf numFmtId="0" fontId="6" fillId="2" borderId="0" xfId="2" applyFont="1" applyFill="1"/>
    <xf numFmtId="0" fontId="8" fillId="2" borderId="0" xfId="2" applyFont="1" applyFill="1"/>
    <xf numFmtId="0" fontId="8" fillId="2" borderId="2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6" fillId="2" borderId="40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top"/>
    </xf>
    <xf numFmtId="0" fontId="6" fillId="2" borderId="4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/>
    </xf>
    <xf numFmtId="0" fontId="56" fillId="2" borderId="26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readingOrder="2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 readingOrder="2"/>
    </xf>
    <xf numFmtId="0" fontId="5" fillId="2" borderId="25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71" fillId="2" borderId="0" xfId="2" applyFont="1" applyFill="1" applyAlignment="1">
      <alignment vertical="center"/>
    </xf>
    <xf numFmtId="0" fontId="109" fillId="6" borderId="0" xfId="6" applyFont="1" applyFill="1"/>
    <xf numFmtId="0" fontId="130" fillId="6" borderId="0" xfId="6" applyFont="1" applyFill="1"/>
    <xf numFmtId="0" fontId="86" fillId="6" borderId="0" xfId="6" applyFont="1" applyFill="1"/>
    <xf numFmtId="0" fontId="139" fillId="6" borderId="0" xfId="6" applyFont="1" applyFill="1"/>
    <xf numFmtId="0" fontId="148" fillId="2" borderId="0" xfId="6" applyFont="1" applyFill="1" applyAlignment="1">
      <alignment horizontal="center" vertical="center"/>
    </xf>
    <xf numFmtId="0" fontId="238" fillId="2" borderId="0" xfId="6" applyFont="1" applyFill="1" applyAlignment="1">
      <alignment horizontal="center" vertical="center"/>
    </xf>
    <xf numFmtId="0" fontId="200" fillId="2" borderId="0" xfId="6" applyFont="1" applyFill="1" applyAlignment="1">
      <alignment horizontal="left" vertical="center"/>
    </xf>
    <xf numFmtId="0" fontId="197" fillId="2" borderId="23" xfId="6" applyFont="1" applyFill="1" applyBorder="1" applyAlignment="1">
      <alignment horizontal="center" vertical="center"/>
    </xf>
    <xf numFmtId="0" fontId="197" fillId="2" borderId="27" xfId="6" applyFont="1" applyFill="1" applyBorder="1" applyAlignment="1">
      <alignment horizontal="center" vertical="center"/>
    </xf>
    <xf numFmtId="0" fontId="197" fillId="2" borderId="22" xfId="6" applyFont="1" applyFill="1" applyBorder="1" applyAlignment="1">
      <alignment horizontal="center" vertical="center"/>
    </xf>
    <xf numFmtId="0" fontId="197" fillId="2" borderId="23" xfId="6" applyFont="1" applyFill="1" applyBorder="1" applyAlignment="1">
      <alignment horizontal="right" vertical="center"/>
    </xf>
    <xf numFmtId="0" fontId="197" fillId="2" borderId="21" xfId="6" applyFont="1" applyFill="1" applyBorder="1" applyAlignment="1">
      <alignment horizontal="center" vertical="center"/>
    </xf>
    <xf numFmtId="0" fontId="197" fillId="2" borderId="39" xfId="6" applyFont="1" applyFill="1" applyBorder="1" applyAlignment="1">
      <alignment horizontal="center" vertical="center"/>
    </xf>
    <xf numFmtId="0" fontId="197" fillId="2" borderId="11" xfId="6" applyFont="1" applyFill="1" applyBorder="1" applyAlignment="1">
      <alignment horizontal="center" vertical="center"/>
    </xf>
    <xf numFmtId="0" fontId="197" fillId="2" borderId="20" xfId="6" applyFont="1" applyFill="1" applyBorder="1" applyAlignment="1">
      <alignment horizontal="center" vertical="center"/>
    </xf>
    <xf numFmtId="0" fontId="197" fillId="2" borderId="52" xfId="6" applyFont="1" applyFill="1" applyBorder="1" applyAlignment="1">
      <alignment horizontal="center" vertical="center"/>
    </xf>
    <xf numFmtId="0" fontId="197" fillId="2" borderId="9" xfId="6" applyFont="1" applyFill="1" applyBorder="1" applyAlignment="1">
      <alignment horizontal="center" vertical="center"/>
    </xf>
    <xf numFmtId="0" fontId="197" fillId="2" borderId="19" xfId="6" applyFont="1" applyFill="1" applyBorder="1" applyAlignment="1">
      <alignment horizontal="center" vertical="center"/>
    </xf>
    <xf numFmtId="0" fontId="197" fillId="2" borderId="20" xfId="6" applyFont="1" applyFill="1" applyBorder="1" applyAlignment="1">
      <alignment horizontal="center" vertical="center" wrapText="1"/>
    </xf>
    <xf numFmtId="0" fontId="197" fillId="2" borderId="9" xfId="6" applyFont="1" applyFill="1" applyBorder="1" applyAlignment="1">
      <alignment horizontal="center" vertical="center" wrapText="1"/>
    </xf>
    <xf numFmtId="0" fontId="197" fillId="2" borderId="4" xfId="6" applyFont="1" applyFill="1" applyBorder="1" applyAlignment="1">
      <alignment horizontal="center" vertical="center" wrapText="1"/>
    </xf>
    <xf numFmtId="0" fontId="151" fillId="2" borderId="0" xfId="6" applyFont="1" applyFill="1" applyAlignment="1">
      <alignment horizontal="center" vertical="center" readingOrder="1"/>
    </xf>
    <xf numFmtId="0" fontId="240" fillId="2" borderId="0" xfId="6" applyFont="1" applyFill="1" applyAlignment="1">
      <alignment horizontal="center" vertical="center"/>
    </xf>
    <xf numFmtId="0" fontId="201" fillId="2" borderId="0" xfId="6" applyFont="1" applyFill="1" applyAlignment="1">
      <alignment horizontal="left" vertical="center"/>
    </xf>
    <xf numFmtId="0" fontId="238" fillId="2" borderId="0" xfId="6" applyFont="1" applyFill="1" applyBorder="1" applyAlignment="1">
      <alignment horizontal="center" vertical="center"/>
    </xf>
    <xf numFmtId="0" fontId="197" fillId="2" borderId="24" xfId="6" applyFont="1" applyFill="1" applyBorder="1" applyAlignment="1">
      <alignment horizontal="center" vertical="center"/>
    </xf>
    <xf numFmtId="0" fontId="197" fillId="2" borderId="41" xfId="6" applyFont="1" applyFill="1" applyBorder="1" applyAlignment="1">
      <alignment horizontal="center" vertical="center"/>
    </xf>
    <xf numFmtId="0" fontId="197" fillId="2" borderId="40" xfId="6" applyFont="1" applyFill="1" applyBorder="1" applyAlignment="1">
      <alignment horizontal="center" vertical="center"/>
    </xf>
    <xf numFmtId="0" fontId="200" fillId="2" borderId="0" xfId="6" applyFont="1" applyFill="1" applyAlignment="1">
      <alignment horizontal="center" vertical="center"/>
    </xf>
    <xf numFmtId="0" fontId="241" fillId="2" borderId="0" xfId="6" applyFont="1" applyFill="1"/>
    <xf numFmtId="0" fontId="197" fillId="2" borderId="103" xfId="6" applyFont="1" applyFill="1" applyBorder="1" applyAlignment="1">
      <alignment horizontal="center" vertical="center"/>
    </xf>
    <xf numFmtId="0" fontId="197" fillId="2" borderId="56" xfId="6" applyFont="1" applyFill="1" applyBorder="1" applyAlignment="1">
      <alignment horizontal="center" vertical="center"/>
    </xf>
    <xf numFmtId="0" fontId="197" fillId="2" borderId="88" xfId="6" applyFont="1" applyFill="1" applyBorder="1" applyAlignment="1">
      <alignment horizontal="center" vertical="center"/>
    </xf>
    <xf numFmtId="0" fontId="197" fillId="2" borderId="12" xfId="6" applyFont="1" applyFill="1" applyBorder="1" applyAlignment="1">
      <alignment horizontal="center" vertical="center"/>
    </xf>
    <xf numFmtId="0" fontId="197" fillId="2" borderId="49" xfId="6" applyFont="1" applyFill="1" applyBorder="1" applyAlignment="1">
      <alignment horizontal="center" vertical="center"/>
    </xf>
    <xf numFmtId="0" fontId="197" fillId="2" borderId="51" xfId="6" applyFont="1" applyFill="1" applyBorder="1" applyAlignment="1">
      <alignment horizontal="center" vertical="center"/>
    </xf>
    <xf numFmtId="0" fontId="197" fillId="2" borderId="23" xfId="6" applyFont="1" applyFill="1" applyBorder="1" applyAlignment="1">
      <alignment horizontal="center" vertical="center" wrapText="1"/>
    </xf>
    <xf numFmtId="0" fontId="239" fillId="2" borderId="25" xfId="6" applyFont="1" applyFill="1" applyBorder="1" applyAlignment="1">
      <alignment horizontal="center" vertical="center"/>
    </xf>
    <xf numFmtId="0" fontId="239" fillId="2" borderId="38" xfId="6" applyFont="1" applyFill="1" applyBorder="1" applyAlignment="1">
      <alignment horizontal="center" vertical="center"/>
    </xf>
    <xf numFmtId="0" fontId="239" fillId="2" borderId="26" xfId="6" applyFont="1" applyFill="1" applyBorder="1" applyAlignment="1">
      <alignment horizontal="center" vertical="center"/>
    </xf>
    <xf numFmtId="0" fontId="239" fillId="2" borderId="0" xfId="6" applyFont="1" applyFill="1" applyBorder="1" applyAlignment="1">
      <alignment horizontal="center" vertical="center"/>
    </xf>
    <xf numFmtId="0" fontId="239" fillId="2" borderId="39" xfId="6" applyFont="1" applyFill="1" applyBorder="1" applyAlignment="1">
      <alignment horizontal="center" vertical="center"/>
    </xf>
    <xf numFmtId="0" fontId="239" fillId="2" borderId="12" xfId="6" applyFont="1" applyFill="1" applyBorder="1" applyAlignment="1">
      <alignment horizontal="center" vertical="center"/>
    </xf>
    <xf numFmtId="0" fontId="239" fillId="2" borderId="24" xfId="6" applyFont="1" applyFill="1" applyBorder="1" applyAlignment="1">
      <alignment horizontal="center" vertical="center"/>
    </xf>
    <xf numFmtId="0" fontId="239" fillId="2" borderId="8" xfId="6" applyFont="1" applyFill="1" applyBorder="1" applyAlignment="1">
      <alignment horizontal="center" vertical="center"/>
    </xf>
    <xf numFmtId="0" fontId="239" fillId="2" borderId="11" xfId="6" applyFont="1" applyFill="1" applyBorder="1" applyAlignment="1">
      <alignment horizontal="center" vertical="center"/>
    </xf>
    <xf numFmtId="0" fontId="197" fillId="2" borderId="137" xfId="6" applyFont="1" applyFill="1" applyBorder="1" applyAlignment="1">
      <alignment horizontal="center" vertical="center"/>
    </xf>
    <xf numFmtId="0" fontId="239" fillId="2" borderId="18" xfId="6" applyFont="1" applyFill="1" applyBorder="1" applyAlignment="1">
      <alignment horizontal="center" vertical="center"/>
    </xf>
    <xf numFmtId="0" fontId="239" fillId="2" borderId="17" xfId="6" applyFont="1" applyFill="1" applyBorder="1" applyAlignment="1">
      <alignment horizontal="center" vertical="center"/>
    </xf>
    <xf numFmtId="0" fontId="239" fillId="2" borderId="132" xfId="6" applyFont="1" applyFill="1" applyBorder="1" applyAlignment="1">
      <alignment horizontal="center" vertical="center"/>
    </xf>
    <xf numFmtId="0" fontId="239" fillId="2" borderId="133" xfId="6" applyFont="1" applyFill="1" applyBorder="1" applyAlignment="1">
      <alignment horizontal="center" vertical="center"/>
    </xf>
    <xf numFmtId="0" fontId="239" fillId="2" borderId="131" xfId="6" applyFont="1" applyFill="1" applyBorder="1" applyAlignment="1">
      <alignment horizontal="center" vertical="center"/>
    </xf>
    <xf numFmtId="0" fontId="240" fillId="2" borderId="0" xfId="6" applyFont="1" applyFill="1" applyBorder="1" applyAlignment="1">
      <alignment horizontal="center" vertical="center"/>
    </xf>
    <xf numFmtId="0" fontId="197" fillId="2" borderId="22" xfId="6" applyFont="1" applyFill="1" applyBorder="1" applyAlignment="1">
      <alignment horizontal="left" vertical="center"/>
    </xf>
    <xf numFmtId="0" fontId="148" fillId="2" borderId="0" xfId="6" applyFont="1" applyFill="1" applyAlignment="1">
      <alignment horizontal="right" vertical="center"/>
    </xf>
    <xf numFmtId="0" fontId="197" fillId="2" borderId="85" xfId="6" applyFont="1" applyFill="1" applyBorder="1" applyAlignment="1">
      <alignment horizontal="center" vertical="center"/>
    </xf>
    <xf numFmtId="0" fontId="197" fillId="2" borderId="55" xfId="6" applyFont="1" applyFill="1" applyBorder="1" applyAlignment="1">
      <alignment horizontal="center" vertical="center"/>
    </xf>
    <xf numFmtId="0" fontId="197" fillId="2" borderId="25" xfId="6" applyFont="1" applyFill="1" applyBorder="1" applyAlignment="1">
      <alignment horizontal="center" vertical="center"/>
    </xf>
    <xf numFmtId="0" fontId="197" fillId="2" borderId="26" xfId="6" applyFont="1" applyFill="1" applyBorder="1" applyAlignment="1">
      <alignment horizontal="center" vertical="center"/>
    </xf>
    <xf numFmtId="0" fontId="197" fillId="2" borderId="8" xfId="6" applyFont="1" applyFill="1" applyBorder="1" applyAlignment="1">
      <alignment horizontal="center" vertical="center"/>
    </xf>
    <xf numFmtId="0" fontId="240" fillId="2" borderId="0" xfId="6" applyFont="1" applyFill="1"/>
    <xf numFmtId="0" fontId="239" fillId="2" borderId="0" xfId="6" applyFont="1" applyFill="1" applyAlignment="1">
      <alignment horizontal="right" vertical="center"/>
    </xf>
    <xf numFmtId="0" fontId="197" fillId="2" borderId="105" xfId="6" applyFont="1" applyFill="1" applyBorder="1" applyAlignment="1">
      <alignment horizontal="center" vertical="center"/>
    </xf>
    <xf numFmtId="0" fontId="197" fillId="2" borderId="104" xfId="6" applyFont="1" applyFill="1" applyBorder="1" applyAlignment="1">
      <alignment horizontal="center" vertical="center"/>
    </xf>
    <xf numFmtId="0" fontId="242" fillId="2" borderId="25" xfId="6" applyFont="1" applyFill="1" applyBorder="1" applyAlignment="1">
      <alignment horizontal="center" vertical="center"/>
    </xf>
    <xf numFmtId="0" fontId="242" fillId="2" borderId="38" xfId="6" applyFont="1" applyFill="1" applyBorder="1" applyAlignment="1">
      <alignment horizontal="center" vertical="center"/>
    </xf>
    <xf numFmtId="0" fontId="242" fillId="2" borderId="24" xfId="6" applyFont="1" applyFill="1" applyBorder="1" applyAlignment="1">
      <alignment horizontal="center" vertical="center"/>
    </xf>
    <xf numFmtId="0" fontId="242" fillId="2" borderId="26" xfId="6" applyFont="1" applyFill="1" applyBorder="1" applyAlignment="1">
      <alignment horizontal="center" vertical="center"/>
    </xf>
    <xf numFmtId="0" fontId="242" fillId="2" borderId="0" xfId="6" applyFont="1" applyFill="1" applyBorder="1" applyAlignment="1">
      <alignment horizontal="center" vertical="center"/>
    </xf>
    <xf numFmtId="0" fontId="242" fillId="2" borderId="8" xfId="6" applyFont="1" applyFill="1" applyBorder="1" applyAlignment="1">
      <alignment horizontal="center" vertical="center"/>
    </xf>
    <xf numFmtId="0" fontId="242" fillId="2" borderId="39" xfId="6" applyFont="1" applyFill="1" applyBorder="1" applyAlignment="1">
      <alignment horizontal="center" vertical="center"/>
    </xf>
    <xf numFmtId="0" fontId="242" fillId="2" borderId="12" xfId="6" applyFont="1" applyFill="1" applyBorder="1" applyAlignment="1">
      <alignment horizontal="center" vertical="center"/>
    </xf>
    <xf numFmtId="0" fontId="242" fillId="2" borderId="11" xfId="6" applyFont="1" applyFill="1" applyBorder="1" applyAlignment="1">
      <alignment horizontal="center" vertical="center"/>
    </xf>
    <xf numFmtId="0" fontId="231" fillId="2" borderId="4" xfId="2" applyFont="1" applyFill="1" applyBorder="1" applyAlignment="1">
      <alignment horizontal="center" vertical="center" textRotation="90"/>
    </xf>
    <xf numFmtId="0" fontId="156" fillId="2" borderId="22" xfId="2" applyFont="1" applyFill="1" applyBorder="1" applyAlignment="1">
      <alignment horizontal="left" vertical="center"/>
    </xf>
    <xf numFmtId="166" fontId="156" fillId="2" borderId="24" xfId="2" applyNumberFormat="1" applyFont="1" applyFill="1" applyBorder="1" applyAlignment="1">
      <alignment horizontal="center" vertical="center"/>
    </xf>
    <xf numFmtId="166" fontId="156" fillId="2" borderId="8" xfId="2" applyNumberFormat="1" applyFont="1" applyFill="1" applyBorder="1" applyAlignment="1">
      <alignment horizontal="center" vertical="center"/>
    </xf>
    <xf numFmtId="166" fontId="156" fillId="2" borderId="11" xfId="2" applyNumberFormat="1" applyFont="1" applyFill="1" applyBorder="1" applyAlignment="1">
      <alignment horizontal="center" vertical="center"/>
    </xf>
    <xf numFmtId="0" fontId="80" fillId="6" borderId="0" xfId="6" applyFont="1" applyFill="1"/>
    <xf numFmtId="0" fontId="140" fillId="6" borderId="0" xfId="6" applyFont="1" applyFill="1"/>
    <xf numFmtId="0" fontId="116" fillId="6" borderId="0" xfId="6" applyFont="1" applyFill="1"/>
    <xf numFmtId="0" fontId="80" fillId="2" borderId="0" xfId="6" applyFont="1" applyFill="1"/>
    <xf numFmtId="0" fontId="168" fillId="2" borderId="0" xfId="6" applyFont="1" applyFill="1" applyAlignment="1">
      <alignment horizontal="center" vertical="center"/>
    </xf>
    <xf numFmtId="0" fontId="243" fillId="2" borderId="0" xfId="6" applyFont="1" applyFill="1" applyAlignment="1">
      <alignment horizontal="center" vertical="center"/>
    </xf>
    <xf numFmtId="0" fontId="216" fillId="2" borderId="0" xfId="6" applyFont="1" applyFill="1" applyAlignment="1">
      <alignment horizontal="left" vertical="center"/>
    </xf>
    <xf numFmtId="0" fontId="177" fillId="2" borderId="26" xfId="6" applyFont="1" applyFill="1" applyBorder="1" applyAlignment="1">
      <alignment horizontal="center" vertical="center"/>
    </xf>
    <xf numFmtId="0" fontId="177" fillId="2" borderId="8" xfId="6" applyFont="1" applyFill="1" applyBorder="1" applyAlignment="1">
      <alignment horizontal="center" vertical="center"/>
    </xf>
    <xf numFmtId="0" fontId="177" fillId="2" borderId="21" xfId="6" applyFont="1" applyFill="1" applyBorder="1" applyAlignment="1">
      <alignment horizontal="center" vertical="center" wrapText="1"/>
    </xf>
    <xf numFmtId="0" fontId="177" fillId="2" borderId="39" xfId="6" applyFont="1" applyFill="1" applyBorder="1" applyAlignment="1">
      <alignment horizontal="center" vertical="center"/>
    </xf>
    <xf numFmtId="0" fontId="177" fillId="2" borderId="11" xfId="6" applyFont="1" applyFill="1" applyBorder="1" applyAlignment="1">
      <alignment horizontal="center" vertical="center"/>
    </xf>
    <xf numFmtId="0" fontId="177" fillId="2" borderId="20" xfId="6" applyFont="1" applyFill="1" applyBorder="1" applyAlignment="1">
      <alignment horizontal="center" vertical="center" wrapText="1"/>
    </xf>
    <xf numFmtId="0" fontId="177" fillId="2" borderId="21" xfId="6" applyFont="1" applyFill="1" applyBorder="1" applyAlignment="1">
      <alignment horizontal="center" vertical="center"/>
    </xf>
    <xf numFmtId="0" fontId="177" fillId="2" borderId="52" xfId="6" applyFont="1" applyFill="1" applyBorder="1" applyAlignment="1">
      <alignment horizontal="center" vertical="center"/>
    </xf>
    <xf numFmtId="0" fontId="177" fillId="2" borderId="9" xfId="6" applyFont="1" applyFill="1" applyBorder="1" applyAlignment="1">
      <alignment horizontal="center" vertical="center"/>
    </xf>
    <xf numFmtId="0" fontId="177" fillId="2" borderId="19" xfId="6" applyFont="1" applyFill="1" applyBorder="1" applyAlignment="1">
      <alignment horizontal="center" vertical="center"/>
    </xf>
    <xf numFmtId="0" fontId="177" fillId="2" borderId="20" xfId="6" applyFont="1" applyFill="1" applyBorder="1" applyAlignment="1">
      <alignment horizontal="center" vertical="center"/>
    </xf>
    <xf numFmtId="0" fontId="177" fillId="2" borderId="4" xfId="6" applyFont="1" applyFill="1" applyBorder="1" applyAlignment="1">
      <alignment horizontal="center" vertical="center" wrapText="1"/>
    </xf>
    <xf numFmtId="0" fontId="183" fillId="2" borderId="0" xfId="6" applyFont="1" applyFill="1"/>
    <xf numFmtId="0" fontId="245" fillId="2" borderId="0" xfId="6" applyFont="1" applyFill="1"/>
    <xf numFmtId="0" fontId="244" fillId="2" borderId="25" xfId="6" applyFont="1" applyFill="1" applyBorder="1" applyAlignment="1">
      <alignment horizontal="center" vertical="center"/>
    </xf>
    <xf numFmtId="0" fontId="244" fillId="2" borderId="38" xfId="6" applyFont="1" applyFill="1" applyBorder="1" applyAlignment="1">
      <alignment horizontal="center" vertical="center"/>
    </xf>
    <xf numFmtId="0" fontId="244" fillId="2" borderId="24" xfId="6" applyFont="1" applyFill="1" applyBorder="1" applyAlignment="1">
      <alignment horizontal="center" vertical="center"/>
    </xf>
    <xf numFmtId="0" fontId="244" fillId="2" borderId="26" xfId="6" applyFont="1" applyFill="1" applyBorder="1" applyAlignment="1">
      <alignment horizontal="center" vertical="center"/>
    </xf>
    <xf numFmtId="0" fontId="244" fillId="2" borderId="0" xfId="6" applyFont="1" applyFill="1" applyBorder="1" applyAlignment="1">
      <alignment horizontal="center" vertical="center"/>
    </xf>
    <xf numFmtId="0" fontId="244" fillId="2" borderId="8" xfId="6" applyFont="1" applyFill="1" applyBorder="1" applyAlignment="1">
      <alignment horizontal="center" vertical="center"/>
    </xf>
    <xf numFmtId="0" fontId="244" fillId="2" borderId="39" xfId="6" applyFont="1" applyFill="1" applyBorder="1" applyAlignment="1">
      <alignment horizontal="center" vertical="center"/>
    </xf>
    <xf numFmtId="0" fontId="244" fillId="2" borderId="12" xfId="6" applyFont="1" applyFill="1" applyBorder="1" applyAlignment="1">
      <alignment horizontal="center" vertical="center"/>
    </xf>
    <xf numFmtId="0" fontId="244" fillId="2" borderId="11" xfId="6" applyFont="1" applyFill="1" applyBorder="1" applyAlignment="1">
      <alignment horizontal="center" vertical="center"/>
    </xf>
    <xf numFmtId="0" fontId="3" fillId="6" borderId="0" xfId="2" applyFont="1" applyFill="1" applyAlignment="1">
      <alignment horizontal="right" vertical="center"/>
    </xf>
    <xf numFmtId="0" fontId="3" fillId="6" borderId="0" xfId="2" applyFont="1" applyFill="1" applyAlignment="1">
      <alignment vertical="center"/>
    </xf>
    <xf numFmtId="0" fontId="34" fillId="6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4" fillId="2" borderId="0" xfId="2" applyFont="1" applyFill="1" applyAlignment="1">
      <alignment vertical="center"/>
    </xf>
    <xf numFmtId="0" fontId="71" fillId="2" borderId="0" xfId="2" applyFont="1" applyFill="1" applyAlignment="1">
      <alignment horizontal="centerContinuous" vertical="center"/>
    </xf>
    <xf numFmtId="0" fontId="23" fillId="2" borderId="0" xfId="2" applyFont="1" applyFill="1" applyAlignment="1">
      <alignment horizontal="right" vertical="center"/>
    </xf>
    <xf numFmtId="0" fontId="23" fillId="2" borderId="0" xfId="2" applyFont="1" applyFill="1" applyAlignment="1">
      <alignment vertical="center"/>
    </xf>
    <xf numFmtId="0" fontId="118" fillId="2" borderId="0" xfId="2" applyFont="1" applyFill="1" applyAlignment="1">
      <alignment vertical="center"/>
    </xf>
    <xf numFmtId="0" fontId="23" fillId="2" borderId="25" xfId="2" applyFont="1" applyFill="1" applyBorder="1" applyAlignment="1">
      <alignment horizontal="right" vertical="center"/>
    </xf>
    <xf numFmtId="0" fontId="23" fillId="2" borderId="24" xfId="2" applyFont="1" applyFill="1" applyBorder="1" applyAlignment="1">
      <alignment horizontal="left" vertical="center"/>
    </xf>
    <xf numFmtId="0" fontId="23" fillId="2" borderId="26" xfId="2" applyFont="1" applyFill="1" applyBorder="1" applyAlignment="1">
      <alignment horizontal="right" vertical="center"/>
    </xf>
    <xf numFmtId="0" fontId="16" fillId="2" borderId="8" xfId="2" applyFont="1" applyFill="1" applyBorder="1" applyAlignment="1">
      <alignment horizontal="left" vertical="center"/>
    </xf>
    <xf numFmtId="0" fontId="23" fillId="2" borderId="39" xfId="2" applyFont="1" applyFill="1" applyBorder="1" applyAlignment="1">
      <alignment horizontal="right" vertical="center"/>
    </xf>
    <xf numFmtId="0" fontId="23" fillId="2" borderId="11" xfId="2" applyFont="1" applyFill="1" applyBorder="1" applyAlignment="1">
      <alignment horizontal="left" vertical="center"/>
    </xf>
    <xf numFmtId="0" fontId="23" fillId="2" borderId="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right" vertical="center"/>
    </xf>
    <xf numFmtId="0" fontId="23" fillId="2" borderId="22" xfId="2" applyFont="1" applyFill="1" applyBorder="1" applyAlignment="1">
      <alignment horizontal="left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38" xfId="2" applyFont="1" applyFill="1" applyBorder="1" applyAlignment="1">
      <alignment horizontal="right" vertical="center"/>
    </xf>
    <xf numFmtId="0" fontId="23" fillId="2" borderId="38" xfId="2" applyFont="1" applyFill="1" applyBorder="1" applyAlignment="1">
      <alignment horizontal="left" vertical="center"/>
    </xf>
    <xf numFmtId="0" fontId="23" fillId="2" borderId="38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right" vertical="center" wrapText="1"/>
    </xf>
    <xf numFmtId="0" fontId="23" fillId="2" borderId="0" xfId="2" applyFont="1" applyFill="1" applyBorder="1" applyAlignment="1">
      <alignment vertical="center"/>
    </xf>
    <xf numFmtId="0" fontId="118" fillId="2" borderId="0" xfId="2" applyFont="1" applyFill="1" applyBorder="1" applyAlignment="1">
      <alignment vertical="center"/>
    </xf>
    <xf numFmtId="0" fontId="23" fillId="2" borderId="12" xfId="2" applyFont="1" applyFill="1" applyBorder="1" applyAlignment="1">
      <alignment horizontal="right" vertical="center"/>
    </xf>
    <xf numFmtId="0" fontId="23" fillId="2" borderId="12" xfId="2" applyFont="1" applyFill="1" applyBorder="1" applyAlignment="1">
      <alignment horizontal="left" vertical="center"/>
    </xf>
    <xf numFmtId="0" fontId="23" fillId="2" borderId="12" xfId="2" applyFont="1" applyFill="1" applyBorder="1" applyAlignment="1">
      <alignment horizontal="center" vertical="center"/>
    </xf>
    <xf numFmtId="0" fontId="64" fillId="6" borderId="0" xfId="6" applyFont="1" applyFill="1" applyAlignment="1"/>
    <xf numFmtId="0" fontId="64" fillId="6" borderId="0" xfId="6" applyFont="1" applyFill="1" applyAlignment="1">
      <alignment horizontal="left"/>
    </xf>
    <xf numFmtId="0" fontId="64" fillId="6" borderId="0" xfId="6" applyFont="1" applyFill="1"/>
    <xf numFmtId="0" fontId="64" fillId="6" borderId="0" xfId="6" applyFont="1" applyFill="1" applyAlignment="1">
      <alignment readingOrder="2"/>
    </xf>
    <xf numFmtId="0" fontId="28" fillId="6" borderId="0" xfId="6" applyFont="1" applyFill="1"/>
    <xf numFmtId="0" fontId="64" fillId="2" borderId="0" xfId="6" applyFont="1" applyFill="1" applyAlignment="1"/>
    <xf numFmtId="0" fontId="64" fillId="2" borderId="0" xfId="6" applyFont="1" applyFill="1" applyAlignment="1">
      <alignment horizontal="left"/>
    </xf>
    <xf numFmtId="0" fontId="64" fillId="2" borderId="0" xfId="6" applyFont="1" applyFill="1"/>
    <xf numFmtId="0" fontId="28" fillId="2" borderId="0" xfId="6" applyFont="1" applyFill="1" applyAlignment="1">
      <alignment vertical="center"/>
    </xf>
    <xf numFmtId="0" fontId="28" fillId="2" borderId="0" xfId="6" applyFont="1" applyFill="1" applyAlignment="1">
      <alignment horizontal="left" vertical="center"/>
    </xf>
    <xf numFmtId="0" fontId="28" fillId="2" borderId="0" xfId="6" applyFont="1" applyFill="1"/>
    <xf numFmtId="0" fontId="70" fillId="2" borderId="21" xfId="6" applyFont="1" applyFill="1" applyBorder="1" applyAlignment="1">
      <alignment horizontal="center" vertical="center"/>
    </xf>
    <xf numFmtId="0" fontId="70" fillId="2" borderId="20" xfId="6" applyFont="1" applyFill="1" applyBorder="1" applyAlignment="1">
      <alignment horizontal="center" vertical="center"/>
    </xf>
    <xf numFmtId="0" fontId="64" fillId="2" borderId="47" xfId="6" applyFont="1" applyFill="1" applyBorder="1" applyAlignment="1">
      <alignment vertical="center" wrapText="1"/>
    </xf>
    <xf numFmtId="0" fontId="64" fillId="2" borderId="44" xfId="6" applyFont="1" applyFill="1" applyBorder="1" applyAlignment="1">
      <alignment horizontal="left" vertical="center"/>
    </xf>
    <xf numFmtId="166" fontId="64" fillId="2" borderId="44" xfId="6" applyNumberFormat="1" applyFont="1" applyFill="1" applyBorder="1" applyAlignment="1">
      <alignment horizontal="center" vertical="center"/>
    </xf>
    <xf numFmtId="0" fontId="64" fillId="2" borderId="47" xfId="6" applyFont="1" applyFill="1" applyBorder="1" applyAlignment="1">
      <alignment vertical="center"/>
    </xf>
    <xf numFmtId="0" fontId="64" fillId="2" borderId="23" xfId="6" applyFont="1" applyFill="1" applyBorder="1" applyAlignment="1">
      <alignment vertical="center"/>
    </xf>
    <xf numFmtId="0" fontId="64" fillId="2" borderId="22" xfId="6" applyFont="1" applyFill="1" applyBorder="1" applyAlignment="1">
      <alignment horizontal="left" vertical="center"/>
    </xf>
    <xf numFmtId="166" fontId="64" fillId="2" borderId="4" xfId="6" applyNumberFormat="1" applyFont="1" applyFill="1" applyBorder="1" applyAlignment="1">
      <alignment horizontal="center" vertical="center"/>
    </xf>
    <xf numFmtId="0" fontId="0" fillId="6" borderId="0" xfId="0" applyFill="1"/>
    <xf numFmtId="0" fontId="0" fillId="2" borderId="0" xfId="0" applyFill="1"/>
    <xf numFmtId="0" fontId="137" fillId="9" borderId="122" xfId="0" applyFont="1" applyFill="1" applyBorder="1" applyAlignment="1">
      <alignment horizontal="center" vertical="center"/>
    </xf>
    <xf numFmtId="0" fontId="135" fillId="9" borderId="122" xfId="0" applyFont="1" applyFill="1" applyBorder="1" applyAlignment="1">
      <alignment horizontal="center" vertical="center"/>
    </xf>
    <xf numFmtId="0" fontId="135" fillId="9" borderId="123" xfId="0" applyFont="1" applyFill="1" applyBorder="1" applyAlignment="1">
      <alignment horizontal="center" vertical="center"/>
    </xf>
    <xf numFmtId="0" fontId="0" fillId="10" borderId="124" xfId="0" applyFill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3" fontId="0" fillId="2" borderId="124" xfId="0" applyNumberFormat="1" applyFill="1" applyBorder="1" applyAlignment="1">
      <alignment horizontal="center" vertical="center"/>
    </xf>
    <xf numFmtId="0" fontId="0" fillId="10" borderId="125" xfId="0" applyFill="1" applyBorder="1" applyAlignment="1">
      <alignment horizontal="center" vertical="center"/>
    </xf>
    <xf numFmtId="0" fontId="138" fillId="11" borderId="124" xfId="0" applyFont="1" applyFill="1" applyBorder="1" applyAlignment="1">
      <alignment horizontal="center" vertical="center"/>
    </xf>
    <xf numFmtId="3" fontId="138" fillId="11" borderId="124" xfId="0" applyNumberFormat="1" applyFont="1" applyFill="1" applyBorder="1" applyAlignment="1">
      <alignment horizontal="center" vertical="center"/>
    </xf>
    <xf numFmtId="0" fontId="0" fillId="8" borderId="120" xfId="0" applyFill="1" applyBorder="1" applyAlignment="1">
      <alignment horizontal="right"/>
    </xf>
    <xf numFmtId="0" fontId="0" fillId="8" borderId="120" xfId="0" applyFill="1" applyBorder="1" applyAlignment="1">
      <alignment horizontal="center"/>
    </xf>
    <xf numFmtId="0" fontId="136" fillId="12" borderId="121" xfId="0" applyFont="1" applyFill="1" applyBorder="1" applyAlignment="1">
      <alignment horizontal="center" vertical="center"/>
    </xf>
    <xf numFmtId="0" fontId="138" fillId="8" borderId="126" xfId="0" applyFont="1" applyFill="1" applyBorder="1" applyAlignment="1">
      <alignment horizontal="center" vertical="center"/>
    </xf>
    <xf numFmtId="3" fontId="138" fillId="8" borderId="126" xfId="0" applyNumberFormat="1" applyFont="1" applyFill="1" applyBorder="1" applyAlignment="1">
      <alignment horizontal="center" vertical="center"/>
    </xf>
    <xf numFmtId="0" fontId="155" fillId="2" borderId="0" xfId="6" applyFont="1" applyFill="1" applyAlignment="1">
      <alignment horizontal="right" vertical="center" wrapText="1"/>
    </xf>
    <xf numFmtId="0" fontId="155" fillId="2" borderId="0" xfId="6" applyFont="1" applyFill="1" applyAlignment="1">
      <alignment horizontal="center" vertical="center" wrapText="1"/>
    </xf>
    <xf numFmtId="0" fontId="155" fillId="2" borderId="0" xfId="6" applyFont="1" applyFill="1" applyAlignment="1">
      <alignment horizontal="left" vertical="center" wrapText="1"/>
    </xf>
    <xf numFmtId="0" fontId="22" fillId="2" borderId="0" xfId="6" applyFont="1" applyFill="1" applyAlignment="1">
      <alignment horizontal="left" vertical="center" wrapText="1"/>
    </xf>
    <xf numFmtId="0" fontId="218" fillId="2" borderId="4" xfId="6" applyFont="1" applyFill="1" applyBorder="1" applyAlignment="1">
      <alignment horizontal="center" vertical="center" wrapText="1"/>
    </xf>
    <xf numFmtId="0" fontId="155" fillId="2" borderId="4" xfId="6" applyFont="1" applyFill="1" applyBorder="1" applyAlignment="1">
      <alignment horizontal="center" vertical="center" wrapText="1"/>
    </xf>
    <xf numFmtId="0" fontId="204" fillId="2" borderId="4" xfId="6" applyFont="1" applyFill="1" applyBorder="1" applyAlignment="1">
      <alignment horizontal="center" vertical="center" wrapText="1"/>
    </xf>
    <xf numFmtId="0" fontId="204" fillId="2" borderId="4" xfId="6" applyFont="1" applyFill="1" applyBorder="1" applyAlignment="1">
      <alignment horizontal="right" vertical="center" wrapText="1"/>
    </xf>
    <xf numFmtId="0" fontId="204" fillId="2" borderId="4" xfId="6" applyFont="1" applyFill="1" applyBorder="1" applyAlignment="1">
      <alignment horizontal="left" vertical="center" wrapText="1"/>
    </xf>
    <xf numFmtId="0" fontId="204" fillId="2" borderId="20" xfId="6" applyFont="1" applyFill="1" applyBorder="1" applyAlignment="1">
      <alignment horizontal="center" vertical="center" wrapText="1"/>
    </xf>
    <xf numFmtId="0" fontId="80" fillId="6" borderId="0" xfId="6" applyFont="1" applyFill="1" applyAlignment="1">
      <alignment wrapText="1"/>
    </xf>
    <xf numFmtId="0" fontId="119" fillId="6" borderId="0" xfId="6" applyFont="1" applyFill="1" applyAlignment="1">
      <alignment wrapText="1" readingOrder="2"/>
    </xf>
    <xf numFmtId="0" fontId="10" fillId="6" borderId="0" xfId="6" applyFont="1" applyFill="1" applyAlignment="1">
      <alignment wrapText="1"/>
    </xf>
    <xf numFmtId="0" fontId="10" fillId="6" borderId="0" xfId="6" applyFont="1" applyFill="1" applyAlignment="1">
      <alignment horizontal="center" vertical="center" wrapText="1"/>
    </xf>
    <xf numFmtId="0" fontId="10" fillId="6" borderId="0" xfId="6" applyFont="1" applyFill="1" applyAlignment="1">
      <alignment horizontal="right" wrapText="1"/>
    </xf>
    <xf numFmtId="0" fontId="10" fillId="6" borderId="0" xfId="6" applyFont="1" applyFill="1" applyAlignment="1">
      <alignment horizontal="left" wrapText="1"/>
    </xf>
    <xf numFmtId="0" fontId="10" fillId="6" borderId="0" xfId="6" applyFont="1" applyFill="1" applyAlignment="1">
      <alignment horizontal="center" wrapText="1"/>
    </xf>
    <xf numFmtId="0" fontId="155" fillId="2" borderId="0" xfId="2" applyFont="1" applyFill="1" applyAlignment="1">
      <alignment horizontal="center" vertical="center"/>
    </xf>
    <xf numFmtId="0" fontId="155" fillId="2" borderId="0" xfId="2" applyFont="1" applyFill="1" applyAlignment="1">
      <alignment horizontal="left" vertical="center"/>
    </xf>
    <xf numFmtId="0" fontId="22" fillId="2" borderId="0" xfId="2" applyFont="1" applyFill="1" applyAlignment="1">
      <alignment horizontal="left"/>
    </xf>
    <xf numFmtId="0" fontId="218" fillId="2" borderId="4" xfId="2" applyFont="1" applyFill="1" applyBorder="1" applyAlignment="1">
      <alignment horizontal="center" vertical="center" wrapText="1"/>
    </xf>
    <xf numFmtId="0" fontId="158" fillId="2" borderId="4" xfId="2" applyFont="1" applyFill="1" applyBorder="1" applyAlignment="1">
      <alignment horizontal="center" vertical="center" wrapText="1"/>
    </xf>
    <xf numFmtId="0" fontId="155" fillId="2" borderId="4" xfId="2" applyFont="1" applyFill="1" applyBorder="1" applyAlignment="1">
      <alignment horizontal="center" vertical="center"/>
    </xf>
    <xf numFmtId="0" fontId="155" fillId="2" borderId="4" xfId="2" applyFont="1" applyFill="1" applyBorder="1" applyAlignment="1">
      <alignment horizontal="right" vertical="center"/>
    </xf>
    <xf numFmtId="0" fontId="231" fillId="2" borderId="4" xfId="2" applyFont="1" applyFill="1" applyBorder="1" applyAlignment="1">
      <alignment horizontal="left" vertical="center"/>
    </xf>
    <xf numFmtId="0" fontId="231" fillId="2" borderId="4" xfId="2" applyFont="1" applyFill="1" applyBorder="1" applyAlignment="1">
      <alignment horizontal="left" vertical="center" wrapText="1"/>
    </xf>
    <xf numFmtId="0" fontId="156" fillId="2" borderId="4" xfId="2" applyFont="1" applyFill="1" applyBorder="1" applyAlignment="1">
      <alignment horizontal="left" vertical="center"/>
    </xf>
    <xf numFmtId="0" fontId="246" fillId="2" borderId="4" xfId="13" applyFont="1" applyFill="1" applyBorder="1" applyAlignment="1">
      <alignment horizontal="right" vertical="center" wrapText="1"/>
    </xf>
    <xf numFmtId="0" fontId="204" fillId="2" borderId="4" xfId="6" applyFont="1" applyFill="1" applyBorder="1" applyAlignment="1">
      <alignment vertical="center" wrapText="1"/>
    </xf>
    <xf numFmtId="0" fontId="158" fillId="2" borderId="4" xfId="2" applyFont="1" applyFill="1" applyBorder="1" applyAlignment="1">
      <alignment vertical="center" wrapText="1"/>
    </xf>
    <xf numFmtId="0" fontId="204" fillId="2" borderId="4" xfId="2" applyFont="1" applyFill="1" applyBorder="1" applyAlignment="1">
      <alignment horizontal="right" vertical="center" wrapText="1"/>
    </xf>
    <xf numFmtId="0" fontId="204" fillId="2" borderId="4" xfId="2" applyFont="1" applyFill="1" applyBorder="1" applyAlignment="1">
      <alignment horizontal="left" vertical="center" wrapText="1"/>
    </xf>
    <xf numFmtId="0" fontId="204" fillId="2" borderId="4" xfId="2" applyFont="1" applyFill="1" applyBorder="1" applyAlignment="1">
      <alignment horizontal="center" vertical="center" wrapText="1"/>
    </xf>
    <xf numFmtId="0" fontId="183" fillId="2" borderId="0" xfId="2" applyFont="1" applyFill="1" applyAlignment="1">
      <alignment horizontal="center" vertical="center"/>
    </xf>
    <xf numFmtId="0" fontId="183" fillId="2" borderId="0" xfId="2" applyFont="1" applyFill="1" applyAlignment="1">
      <alignment horizontal="right"/>
    </xf>
    <xf numFmtId="0" fontId="183" fillId="2" borderId="0" xfId="2" applyFont="1" applyFill="1" applyAlignment="1">
      <alignment horizontal="left"/>
    </xf>
    <xf numFmtId="0" fontId="183" fillId="2" borderId="0" xfId="2" applyFont="1" applyFill="1" applyAlignment="1">
      <alignment horizontal="center"/>
    </xf>
    <xf numFmtId="0" fontId="10" fillId="6" borderId="0" xfId="2" applyFont="1" applyFill="1"/>
    <xf numFmtId="0" fontId="80" fillId="6" borderId="0" xfId="2" applyFont="1" applyFill="1" applyAlignment="1">
      <alignment wrapText="1"/>
    </xf>
    <xf numFmtId="0" fontId="10" fillId="6" borderId="0" xfId="2" applyFont="1" applyFill="1" applyAlignment="1">
      <alignment horizontal="center" vertical="center"/>
    </xf>
    <xf numFmtId="0" fontId="10" fillId="6" borderId="0" xfId="2" applyFont="1" applyFill="1" applyAlignment="1">
      <alignment horizontal="right"/>
    </xf>
    <xf numFmtId="0" fontId="10" fillId="6" borderId="0" xfId="2" applyFont="1" applyFill="1" applyAlignment="1">
      <alignment horizontal="left"/>
    </xf>
    <xf numFmtId="0" fontId="10" fillId="6" borderId="0" xfId="2" applyFont="1" applyFill="1" applyAlignment="1">
      <alignment horizontal="center"/>
    </xf>
    <xf numFmtId="0" fontId="247" fillId="2" borderId="0" xfId="2" applyFont="1" applyFill="1" applyAlignment="1">
      <alignment horizontal="centerContinuous" vertical="center"/>
    </xf>
    <xf numFmtId="0" fontId="218" fillId="2" borderId="0" xfId="6" applyFont="1" applyFill="1" applyAlignment="1">
      <alignment horizontal="center" vertical="center" wrapText="1"/>
    </xf>
    <xf numFmtId="0" fontId="247" fillId="2" borderId="0" xfId="6" applyFont="1" applyFill="1" applyAlignment="1">
      <alignment horizontal="center" vertical="center" wrapText="1"/>
    </xf>
    <xf numFmtId="0" fontId="247" fillId="2" borderId="4" xfId="6" applyFont="1" applyFill="1" applyBorder="1" applyAlignment="1">
      <alignment horizontal="center" vertical="center" wrapText="1"/>
    </xf>
    <xf numFmtId="0" fontId="247" fillId="2" borderId="4" xfId="14" applyFont="1" applyFill="1" applyBorder="1" applyAlignment="1">
      <alignment horizontal="center" vertical="center" wrapText="1"/>
    </xf>
    <xf numFmtId="0" fontId="248" fillId="2" borderId="4" xfId="14" applyFont="1" applyFill="1" applyBorder="1" applyAlignment="1">
      <alignment horizontal="center" vertical="center" wrapText="1"/>
    </xf>
    <xf numFmtId="0" fontId="245" fillId="2" borderId="4" xfId="14" applyFont="1" applyFill="1" applyBorder="1" applyAlignment="1">
      <alignment horizontal="center" vertical="center" wrapText="1"/>
    </xf>
    <xf numFmtId="0" fontId="96" fillId="6" borderId="0" xfId="6" applyFont="1" applyFill="1" applyAlignment="1">
      <alignment horizontal="center" vertical="center" wrapText="1"/>
    </xf>
    <xf numFmtId="0" fontId="147" fillId="2" borderId="25" xfId="6" applyFont="1" applyFill="1" applyBorder="1" applyAlignment="1"/>
    <xf numFmtId="0" fontId="147" fillId="2" borderId="24" xfId="6" applyFont="1" applyFill="1" applyBorder="1" applyAlignment="1"/>
    <xf numFmtId="0" fontId="147" fillId="2" borderId="26" xfId="6" applyFont="1" applyFill="1" applyBorder="1" applyAlignment="1">
      <alignment vertical="center"/>
    </xf>
    <xf numFmtId="0" fontId="147" fillId="2" borderId="8" xfId="6" applyFont="1" applyFill="1" applyBorder="1" applyAlignment="1">
      <alignment vertical="center"/>
    </xf>
    <xf numFmtId="0" fontId="147" fillId="2" borderId="0" xfId="6" applyFont="1" applyFill="1" applyBorder="1" applyAlignment="1">
      <alignment vertical="center"/>
    </xf>
    <xf numFmtId="0" fontId="147" fillId="2" borderId="39" xfId="6" applyFont="1" applyFill="1" applyBorder="1" applyAlignment="1">
      <alignment vertical="center"/>
    </xf>
    <xf numFmtId="0" fontId="147" fillId="2" borderId="20" xfId="6" applyFont="1" applyFill="1" applyBorder="1" applyAlignment="1">
      <alignment horizontal="center" vertical="center" readingOrder="1"/>
    </xf>
    <xf numFmtId="0" fontId="147" fillId="2" borderId="20" xfId="6" applyFont="1" applyFill="1" applyBorder="1" applyAlignment="1">
      <alignment horizontal="center" vertical="center" wrapText="1" readingOrder="1"/>
    </xf>
    <xf numFmtId="0" fontId="147" fillId="2" borderId="23" xfId="6" applyFont="1" applyFill="1" applyBorder="1" applyAlignment="1">
      <alignment horizontal="right" vertical="center"/>
    </xf>
    <xf numFmtId="0" fontId="90" fillId="2" borderId="0" xfId="6" applyFont="1" applyFill="1" applyBorder="1"/>
    <xf numFmtId="0" fontId="147" fillId="2" borderId="12" xfId="6" applyFont="1" applyFill="1" applyBorder="1" applyAlignment="1">
      <alignment horizontal="right" vertical="center"/>
    </xf>
    <xf numFmtId="0" fontId="147" fillId="2" borderId="12" xfId="6" applyFont="1" applyFill="1" applyBorder="1" applyAlignment="1">
      <alignment horizontal="left" vertical="center"/>
    </xf>
    <xf numFmtId="0" fontId="147" fillId="2" borderId="27" xfId="6" applyFont="1" applyFill="1" applyBorder="1" applyAlignment="1">
      <alignment horizontal="left" vertical="center"/>
    </xf>
    <xf numFmtId="0" fontId="147" fillId="2" borderId="27" xfId="6" applyFont="1" applyFill="1" applyBorder="1" applyAlignment="1">
      <alignment horizontal="center" vertical="center"/>
    </xf>
    <xf numFmtId="0" fontId="105" fillId="6" borderId="0" xfId="2" applyFont="1" applyFill="1" applyAlignment="1">
      <alignment horizontal="center" vertical="center"/>
    </xf>
    <xf numFmtId="0" fontId="249" fillId="2" borderId="0" xfId="2" applyFont="1" applyFill="1" applyAlignment="1">
      <alignment horizontal="centerContinuous"/>
    </xf>
    <xf numFmtId="0" fontId="250" fillId="2" borderId="0" xfId="2" applyFont="1" applyFill="1" applyAlignment="1">
      <alignment horizontal="centerContinuous"/>
    </xf>
    <xf numFmtId="0" fontId="219" fillId="2" borderId="0" xfId="2" applyFont="1" applyFill="1" applyAlignment="1">
      <alignment horizontal="right" vertical="center"/>
    </xf>
    <xf numFmtId="0" fontId="188" fillId="2" borderId="0" xfId="2" applyFont="1" applyFill="1" applyAlignment="1">
      <alignment horizontal="center" vertical="center"/>
    </xf>
    <xf numFmtId="0" fontId="219" fillId="2" borderId="0" xfId="2" applyFont="1" applyFill="1" applyAlignment="1">
      <alignment horizontal="left" vertical="center"/>
    </xf>
    <xf numFmtId="0" fontId="171" fillId="2" borderId="24" xfId="2" applyFont="1" applyFill="1" applyBorder="1" applyAlignment="1">
      <alignment horizontal="center" vertical="center"/>
    </xf>
    <xf numFmtId="0" fontId="185" fillId="2" borderId="11" xfId="2" applyFont="1" applyFill="1" applyBorder="1" applyAlignment="1">
      <alignment horizontal="center" vertical="center"/>
    </xf>
    <xf numFmtId="0" fontId="185" fillId="2" borderId="21" xfId="2" applyFont="1" applyFill="1" applyBorder="1" applyAlignment="1">
      <alignment horizontal="center" vertical="center" wrapText="1"/>
    </xf>
    <xf numFmtId="0" fontId="185" fillId="2" borderId="24" xfId="2" applyFont="1" applyFill="1" applyBorder="1" applyAlignment="1">
      <alignment horizontal="center" vertical="center" wrapText="1"/>
    </xf>
    <xf numFmtId="0" fontId="186" fillId="2" borderId="41" xfId="2" applyFont="1" applyFill="1" applyBorder="1" applyAlignment="1">
      <alignment horizontal="center" vertical="center"/>
    </xf>
    <xf numFmtId="0" fontId="186" fillId="2" borderId="1" xfId="2" applyFont="1" applyFill="1" applyBorder="1" applyAlignment="1">
      <alignment horizontal="center" vertical="center"/>
    </xf>
    <xf numFmtId="0" fontId="186" fillId="2" borderId="40" xfId="2" applyFont="1" applyFill="1" applyBorder="1" applyAlignment="1">
      <alignment horizontal="center" vertical="center"/>
    </xf>
    <xf numFmtId="0" fontId="186" fillId="2" borderId="19" xfId="2" applyFont="1" applyFill="1" applyBorder="1" applyAlignment="1">
      <alignment horizontal="center" vertical="center" wrapText="1"/>
    </xf>
    <xf numFmtId="0" fontId="187" fillId="2" borderId="0" xfId="2" applyFont="1" applyFill="1" applyAlignment="1">
      <alignment horizontal="left" vertical="center"/>
    </xf>
    <xf numFmtId="0" fontId="105" fillId="2" borderId="0" xfId="2" applyFont="1" applyFill="1" applyAlignment="1">
      <alignment horizontal="center" vertical="center"/>
    </xf>
    <xf numFmtId="0" fontId="219" fillId="2" borderId="25" xfId="2" applyFont="1" applyFill="1" applyBorder="1" applyAlignment="1">
      <alignment horizontal="center" vertical="center"/>
    </xf>
    <xf numFmtId="165" fontId="219" fillId="2" borderId="24" xfId="2" applyNumberFormat="1" applyFont="1" applyFill="1" applyBorder="1" applyAlignment="1">
      <alignment horizontal="center" vertical="center"/>
    </xf>
    <xf numFmtId="0" fontId="219" fillId="2" borderId="26" xfId="2" applyFont="1" applyFill="1" applyBorder="1" applyAlignment="1">
      <alignment horizontal="center" vertical="center"/>
    </xf>
    <xf numFmtId="165" fontId="219" fillId="2" borderId="8" xfId="2" applyNumberFormat="1" applyFont="1" applyFill="1" applyBorder="1" applyAlignment="1">
      <alignment horizontal="center" vertical="center"/>
    </xf>
    <xf numFmtId="0" fontId="219" fillId="2" borderId="39" xfId="2" applyFont="1" applyFill="1" applyBorder="1" applyAlignment="1">
      <alignment horizontal="center" vertical="center"/>
    </xf>
    <xf numFmtId="165" fontId="219" fillId="2" borderId="11" xfId="2" applyNumberFormat="1" applyFont="1" applyFill="1" applyBorder="1" applyAlignment="1">
      <alignment horizontal="center" vertical="center"/>
    </xf>
    <xf numFmtId="0" fontId="44" fillId="2" borderId="23" xfId="2" applyFont="1" applyFill="1" applyBorder="1" applyAlignment="1">
      <alignment horizontal="right" vertical="center"/>
    </xf>
    <xf numFmtId="0" fontId="43" fillId="2" borderId="22" xfId="2" applyFont="1" applyFill="1" applyBorder="1" applyAlignment="1">
      <alignment vertical="center"/>
    </xf>
    <xf numFmtId="0" fontId="43" fillId="2" borderId="22" xfId="2" applyFont="1" applyFill="1" applyBorder="1" applyAlignment="1">
      <alignment horizontal="left" vertical="center" wrapText="1"/>
    </xf>
    <xf numFmtId="0" fontId="44" fillId="2" borderId="23" xfId="2" applyFont="1" applyFill="1" applyBorder="1" applyAlignment="1">
      <alignment vertical="center"/>
    </xf>
    <xf numFmtId="0" fontId="116" fillId="2" borderId="0" xfId="2" applyFont="1" applyFill="1" applyAlignment="1">
      <alignment vertical="center"/>
    </xf>
    <xf numFmtId="0" fontId="104" fillId="2" borderId="0" xfId="6" applyFont="1" applyFill="1" applyAlignment="1">
      <alignment horizontal="center" vertical="center"/>
    </xf>
    <xf numFmtId="0" fontId="106" fillId="2" borderId="0" xfId="6" applyFont="1" applyFill="1" applyAlignment="1">
      <alignment horizontal="center" vertical="center"/>
    </xf>
    <xf numFmtId="0" fontId="251" fillId="2" borderId="0" xfId="2" applyFont="1" applyFill="1" applyAlignment="1">
      <alignment horizontal="right" vertical="center"/>
    </xf>
    <xf numFmtId="0" fontId="252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0" fillId="2" borderId="0" xfId="2" applyFont="1" applyFill="1"/>
    <xf numFmtId="0" fontId="251" fillId="2" borderId="0" xfId="2" applyFont="1" applyFill="1" applyAlignment="1">
      <alignment vertical="center"/>
    </xf>
    <xf numFmtId="0" fontId="255" fillId="2" borderId="4" xfId="2" applyFont="1" applyFill="1" applyBorder="1" applyAlignment="1">
      <alignment horizontal="center" vertical="center" textRotation="90"/>
    </xf>
    <xf numFmtId="0" fontId="251" fillId="2" borderId="49" xfId="2" applyFont="1" applyFill="1" applyBorder="1" applyAlignment="1">
      <alignment horizontal="right" vertical="center"/>
    </xf>
    <xf numFmtId="0" fontId="4" fillId="2" borderId="48" xfId="2" applyFont="1" applyFill="1" applyBorder="1" applyAlignment="1">
      <alignment horizontal="left" vertical="center"/>
    </xf>
    <xf numFmtId="166" fontId="5" fillId="2" borderId="44" xfId="2" applyNumberFormat="1" applyFont="1" applyFill="1" applyBorder="1" applyAlignment="1">
      <alignment horizontal="center" vertical="center"/>
    </xf>
    <xf numFmtId="166" fontId="5" fillId="2" borderId="1" xfId="2" applyNumberFormat="1" applyFont="1" applyFill="1" applyBorder="1" applyAlignment="1">
      <alignment horizontal="center" vertical="center"/>
    </xf>
    <xf numFmtId="0" fontId="251" fillId="2" borderId="47" xfId="2" applyFont="1" applyFill="1" applyBorder="1" applyAlignment="1">
      <alignment horizontal="right" vertical="center"/>
    </xf>
    <xf numFmtId="0" fontId="4" fillId="2" borderId="44" xfId="2" applyFont="1" applyFill="1" applyBorder="1" applyAlignment="1">
      <alignment horizontal="left" vertical="center"/>
    </xf>
    <xf numFmtId="0" fontId="256" fillId="2" borderId="44" xfId="2" applyFont="1" applyFill="1" applyBorder="1" applyAlignment="1">
      <alignment horizontal="left" vertical="center"/>
    </xf>
    <xf numFmtId="0" fontId="251" fillId="2" borderId="46" xfId="2" applyFont="1" applyFill="1" applyBorder="1" applyAlignment="1">
      <alignment horizontal="right" vertical="center"/>
    </xf>
    <xf numFmtId="0" fontId="4" fillId="2" borderId="45" xfId="2" applyFont="1" applyFill="1" applyBorder="1" applyAlignment="1">
      <alignment horizontal="left" vertical="center"/>
    </xf>
    <xf numFmtId="0" fontId="251" fillId="2" borderId="23" xfId="2" applyFont="1" applyFill="1" applyBorder="1" applyAlignment="1">
      <alignment horizontal="right" vertical="center"/>
    </xf>
    <xf numFmtId="0" fontId="251" fillId="2" borderId="22" xfId="2" applyFont="1" applyFill="1" applyBorder="1" applyAlignment="1">
      <alignment horizontal="left" vertical="center"/>
    </xf>
    <xf numFmtId="166" fontId="5" fillId="2" borderId="22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left" vertical="center"/>
    </xf>
    <xf numFmtId="166" fontId="5" fillId="2" borderId="45" xfId="2" applyNumberFormat="1" applyFont="1" applyFill="1" applyBorder="1" applyAlignment="1">
      <alignment horizontal="center" vertical="center"/>
    </xf>
    <xf numFmtId="166" fontId="259" fillId="2" borderId="22" xfId="2" applyNumberFormat="1" applyFont="1" applyFill="1" applyBorder="1" applyAlignment="1">
      <alignment horizontal="center" vertical="center"/>
    </xf>
    <xf numFmtId="0" fontId="80" fillId="13" borderId="0" xfId="2" applyFont="1" applyFill="1"/>
    <xf numFmtId="0" fontId="158" fillId="2" borderId="17" xfId="5" applyFont="1" applyFill="1" applyBorder="1" applyAlignment="1">
      <alignment horizontal="center" vertical="center"/>
    </xf>
    <xf numFmtId="0" fontId="158" fillId="2" borderId="16" xfId="5" applyFont="1" applyFill="1" applyBorder="1" applyAlignment="1">
      <alignment horizontal="center" vertical="center"/>
    </xf>
    <xf numFmtId="0" fontId="156" fillId="2" borderId="0" xfId="2" applyFont="1" applyFill="1" applyBorder="1" applyAlignment="1">
      <alignment horizontal="right" vertical="center" readingOrder="2"/>
    </xf>
    <xf numFmtId="0" fontId="161" fillId="2" borderId="9" xfId="4" applyFont="1" applyFill="1" applyBorder="1" applyAlignment="1">
      <alignment horizontal="center" vertical="center" wrapText="1"/>
    </xf>
    <xf numFmtId="0" fontId="161" fillId="2" borderId="7" xfId="4" applyFont="1" applyFill="1" applyBorder="1" applyAlignment="1">
      <alignment horizontal="center" vertical="center" wrapText="1"/>
    </xf>
    <xf numFmtId="0" fontId="159" fillId="2" borderId="15" xfId="5" applyFont="1" applyFill="1" applyBorder="1" applyAlignment="1">
      <alignment horizontal="center" vertical="center" wrapText="1"/>
    </xf>
    <xf numFmtId="0" fontId="159" fillId="2" borderId="9" xfId="5" applyFont="1" applyFill="1" applyBorder="1" applyAlignment="1">
      <alignment horizontal="center" vertical="center" wrapText="1"/>
    </xf>
    <xf numFmtId="0" fontId="172" fillId="2" borderId="12" xfId="2" applyFont="1" applyFill="1" applyBorder="1" applyAlignment="1">
      <alignment horizontal="left"/>
    </xf>
    <xf numFmtId="0" fontId="173" fillId="2" borderId="23" xfId="2" quotePrefix="1" applyFont="1" applyFill="1" applyBorder="1" applyAlignment="1">
      <alignment horizontal="center" vertical="center" wrapText="1"/>
    </xf>
    <xf numFmtId="0" fontId="173" fillId="2" borderId="27" xfId="2" quotePrefix="1" applyFont="1" applyFill="1" applyBorder="1" applyAlignment="1">
      <alignment horizontal="center" vertical="center" wrapText="1"/>
    </xf>
    <xf numFmtId="0" fontId="173" fillId="2" borderId="22" xfId="2" quotePrefix="1" applyFont="1" applyFill="1" applyBorder="1" applyAlignment="1">
      <alignment horizontal="center" vertical="center" wrapText="1"/>
    </xf>
    <xf numFmtId="0" fontId="174" fillId="2" borderId="27" xfId="2" applyFont="1" applyFill="1" applyBorder="1" applyAlignment="1">
      <alignment horizontal="center" vertical="center"/>
    </xf>
    <xf numFmtId="0" fontId="174" fillId="2" borderId="22" xfId="2" applyFont="1" applyFill="1" applyBorder="1" applyAlignment="1">
      <alignment horizontal="center" vertical="center"/>
    </xf>
    <xf numFmtId="0" fontId="172" fillId="2" borderId="38" xfId="2" applyFont="1" applyFill="1" applyBorder="1" applyAlignment="1">
      <alignment horizontal="center" vertical="center"/>
    </xf>
    <xf numFmtId="0" fontId="172" fillId="2" borderId="24" xfId="2" applyFont="1" applyFill="1" applyBorder="1" applyAlignment="1">
      <alignment horizontal="center" vertical="center"/>
    </xf>
    <xf numFmtId="0" fontId="172" fillId="2" borderId="25" xfId="2" applyFont="1" applyFill="1" applyBorder="1" applyAlignment="1">
      <alignment horizontal="center" vertical="center"/>
    </xf>
    <xf numFmtId="0" fontId="172" fillId="2" borderId="26" xfId="2" applyFont="1" applyFill="1" applyBorder="1" applyAlignment="1">
      <alignment horizontal="center" vertical="center"/>
    </xf>
    <xf numFmtId="0" fontId="172" fillId="2" borderId="0" xfId="2" applyFont="1" applyFill="1" applyBorder="1" applyAlignment="1">
      <alignment horizontal="center" vertical="center"/>
    </xf>
    <xf numFmtId="0" fontId="172" fillId="2" borderId="8" xfId="2" applyFont="1" applyFill="1" applyBorder="1" applyAlignment="1">
      <alignment horizontal="center" vertical="center"/>
    </xf>
    <xf numFmtId="2" fontId="172" fillId="7" borderId="12" xfId="2" applyNumberFormat="1" applyFont="1" applyFill="1" applyBorder="1" applyAlignment="1">
      <alignment horizontal="center" vertical="center"/>
    </xf>
    <xf numFmtId="165" fontId="172" fillId="2" borderId="12" xfId="2" applyNumberFormat="1" applyFont="1" applyFill="1" applyBorder="1" applyAlignment="1">
      <alignment horizontal="center" vertical="center"/>
    </xf>
    <xf numFmtId="165" fontId="172" fillId="2" borderId="11" xfId="2" applyNumberFormat="1" applyFont="1" applyFill="1" applyBorder="1" applyAlignment="1">
      <alignment horizontal="center" vertical="center"/>
    </xf>
    <xf numFmtId="2" fontId="172" fillId="7" borderId="39" xfId="2" applyNumberFormat="1" applyFont="1" applyFill="1" applyBorder="1" applyAlignment="1">
      <alignment horizontal="center" vertical="center"/>
    </xf>
    <xf numFmtId="0" fontId="179" fillId="2" borderId="30" xfId="2" applyFont="1" applyFill="1" applyBorder="1" applyAlignment="1">
      <alignment horizontal="center" vertical="center" wrapText="1"/>
    </xf>
    <xf numFmtId="0" fontId="179" fillId="2" borderId="29" xfId="2" applyFont="1" applyFill="1" applyBorder="1" applyAlignment="1">
      <alignment horizontal="center" vertical="center" wrapText="1"/>
    </xf>
    <xf numFmtId="0" fontId="179" fillId="2" borderId="37" xfId="2" applyFont="1" applyFill="1" applyBorder="1" applyAlignment="1">
      <alignment horizontal="left" vertical="center" wrapText="1"/>
    </xf>
    <xf numFmtId="0" fontId="179" fillId="2" borderId="36" xfId="2" applyFont="1" applyFill="1" applyBorder="1" applyAlignment="1">
      <alignment horizontal="center" vertical="center" wrapText="1"/>
    </xf>
    <xf numFmtId="0" fontId="179" fillId="2" borderId="34" xfId="2" applyFont="1" applyFill="1" applyBorder="1" applyAlignment="1">
      <alignment horizontal="center" vertical="center" wrapText="1"/>
    </xf>
    <xf numFmtId="0" fontId="179" fillId="2" borderId="32" xfId="2" applyFont="1" applyFill="1" applyBorder="1" applyAlignment="1">
      <alignment horizontal="center" vertical="center" wrapText="1"/>
    </xf>
    <xf numFmtId="0" fontId="179" fillId="2" borderId="35" xfId="2" applyFont="1" applyFill="1" applyBorder="1" applyAlignment="1">
      <alignment horizontal="center" vertical="center" wrapText="1"/>
    </xf>
    <xf numFmtId="0" fontId="179" fillId="2" borderId="33" xfId="2" applyFont="1" applyFill="1" applyBorder="1" applyAlignment="1">
      <alignment horizontal="center" vertical="center" wrapText="1"/>
    </xf>
    <xf numFmtId="0" fontId="179" fillId="2" borderId="31" xfId="2" applyFont="1" applyFill="1" applyBorder="1" applyAlignment="1">
      <alignment horizontal="center" vertical="center" wrapText="1"/>
    </xf>
    <xf numFmtId="0" fontId="179" fillId="2" borderId="28" xfId="2" applyFont="1" applyFill="1" applyBorder="1" applyAlignment="1">
      <alignment horizontal="center" vertical="center" wrapText="1"/>
    </xf>
    <xf numFmtId="0" fontId="185" fillId="2" borderId="26" xfId="2" applyFont="1" applyFill="1" applyBorder="1" applyAlignment="1">
      <alignment horizontal="center" vertical="center"/>
    </xf>
    <xf numFmtId="0" fontId="185" fillId="2" borderId="8" xfId="2" applyFont="1" applyFill="1" applyBorder="1" applyAlignment="1">
      <alignment horizontal="center" vertical="center"/>
    </xf>
    <xf numFmtId="0" fontId="185" fillId="2" borderId="39" xfId="2" applyFont="1" applyFill="1" applyBorder="1" applyAlignment="1">
      <alignment horizontal="center" vertical="center"/>
    </xf>
    <xf numFmtId="0" fontId="185" fillId="2" borderId="11" xfId="2" applyFont="1" applyFill="1" applyBorder="1" applyAlignment="1">
      <alignment horizontal="center" vertical="center"/>
    </xf>
    <xf numFmtId="0" fontId="186" fillId="2" borderId="38" xfId="2" applyFont="1" applyFill="1" applyBorder="1" applyAlignment="1">
      <alignment horizontal="right" vertical="center" readingOrder="2"/>
    </xf>
    <xf numFmtId="0" fontId="185" fillId="2" borderId="26" xfId="2" applyFont="1" applyFill="1" applyBorder="1" applyAlignment="1">
      <alignment horizontal="center" vertical="center" shrinkToFit="1"/>
    </xf>
    <xf numFmtId="0" fontId="185" fillId="2" borderId="8" xfId="2" applyFont="1" applyFill="1" applyBorder="1" applyAlignment="1">
      <alignment horizontal="center" vertical="center" shrinkToFit="1"/>
    </xf>
    <xf numFmtId="0" fontId="185" fillId="2" borderId="39" xfId="2" applyFont="1" applyFill="1" applyBorder="1" applyAlignment="1">
      <alignment horizontal="center" vertical="center" shrinkToFit="1"/>
    </xf>
    <xf numFmtId="0" fontId="185" fillId="2" borderId="11" xfId="2" applyFont="1" applyFill="1" applyBorder="1" applyAlignment="1">
      <alignment horizontal="center" vertical="center" shrinkToFit="1"/>
    </xf>
    <xf numFmtId="0" fontId="187" fillId="2" borderId="26" xfId="2" applyFont="1" applyFill="1" applyBorder="1" applyAlignment="1">
      <alignment horizontal="center" vertical="center" wrapText="1"/>
    </xf>
    <xf numFmtId="0" fontId="187" fillId="2" borderId="8" xfId="2" applyFont="1" applyFill="1" applyBorder="1" applyAlignment="1">
      <alignment horizontal="center" vertical="center" wrapText="1"/>
    </xf>
    <xf numFmtId="0" fontId="187" fillId="2" borderId="39" xfId="2" applyFont="1" applyFill="1" applyBorder="1" applyAlignment="1">
      <alignment horizontal="center" vertical="center" wrapText="1"/>
    </xf>
    <xf numFmtId="0" fontId="187" fillId="2" borderId="11" xfId="2" applyFont="1" applyFill="1" applyBorder="1" applyAlignment="1">
      <alignment horizontal="center" vertical="center" wrapText="1"/>
    </xf>
    <xf numFmtId="0" fontId="187" fillId="2" borderId="26" xfId="2" applyFont="1" applyFill="1" applyBorder="1" applyAlignment="1">
      <alignment horizontal="center" vertical="center"/>
    </xf>
    <xf numFmtId="0" fontId="187" fillId="2" borderId="8" xfId="2" applyFont="1" applyFill="1" applyBorder="1" applyAlignment="1">
      <alignment horizontal="center" vertical="center"/>
    </xf>
    <xf numFmtId="0" fontId="187" fillId="2" borderId="43" xfId="2" applyFont="1" applyFill="1" applyBorder="1" applyAlignment="1">
      <alignment horizontal="center" vertical="center"/>
    </xf>
    <xf numFmtId="0" fontId="187" fillId="2" borderId="6" xfId="2" applyFont="1" applyFill="1" applyBorder="1" applyAlignment="1">
      <alignment horizontal="center" vertical="center"/>
    </xf>
    <xf numFmtId="0" fontId="185" fillId="2" borderId="25" xfId="2" applyFont="1" applyFill="1" applyBorder="1" applyAlignment="1">
      <alignment horizontal="center" vertical="center"/>
    </xf>
    <xf numFmtId="0" fontId="185" fillId="2" borderId="24" xfId="2" applyFont="1" applyFill="1" applyBorder="1" applyAlignment="1">
      <alignment horizontal="center" vertical="center"/>
    </xf>
    <xf numFmtId="0" fontId="185" fillId="2" borderId="42" xfId="2" applyFont="1" applyFill="1" applyBorder="1" applyAlignment="1">
      <alignment horizontal="center" vertical="center"/>
    </xf>
    <xf numFmtId="0" fontId="185" fillId="2" borderId="16" xfId="2" applyFont="1" applyFill="1" applyBorder="1" applyAlignment="1">
      <alignment horizontal="center" vertical="center"/>
    </xf>
    <xf numFmtId="0" fontId="185" fillId="2" borderId="23" xfId="2" applyFont="1" applyFill="1" applyBorder="1" applyAlignment="1">
      <alignment horizontal="center" vertical="center" wrapText="1"/>
    </xf>
    <xf numFmtId="0" fontId="185" fillId="2" borderId="22" xfId="2" applyFont="1" applyFill="1" applyBorder="1" applyAlignment="1">
      <alignment horizontal="center" vertical="center"/>
    </xf>
    <xf numFmtId="0" fontId="185" fillId="2" borderId="22" xfId="2" applyFont="1" applyFill="1" applyBorder="1" applyAlignment="1">
      <alignment horizontal="center" vertical="center" wrapText="1"/>
    </xf>
    <xf numFmtId="0" fontId="185" fillId="2" borderId="23" xfId="2" applyFont="1" applyFill="1" applyBorder="1" applyAlignment="1">
      <alignment horizontal="right" vertical="center" wrapText="1" readingOrder="2"/>
    </xf>
    <xf numFmtId="0" fontId="185" fillId="2" borderId="27" xfId="2" applyFont="1" applyFill="1" applyBorder="1" applyAlignment="1">
      <alignment horizontal="right" vertical="center" wrapText="1" readingOrder="2"/>
    </xf>
    <xf numFmtId="0" fontId="185" fillId="2" borderId="27" xfId="2" applyFont="1" applyFill="1" applyBorder="1" applyAlignment="1">
      <alignment horizontal="left" vertical="center" wrapText="1" readingOrder="2"/>
    </xf>
    <xf numFmtId="0" fontId="184" fillId="2" borderId="38" xfId="2" applyFont="1" applyFill="1" applyBorder="1" applyAlignment="1">
      <alignment horizontal="right" vertical="center"/>
    </xf>
    <xf numFmtId="0" fontId="184" fillId="2" borderId="24" xfId="2" applyFont="1" applyFill="1" applyBorder="1" applyAlignment="1">
      <alignment horizontal="right" vertical="center"/>
    </xf>
    <xf numFmtId="0" fontId="184" fillId="2" borderId="0" xfId="2" applyFont="1" applyFill="1" applyBorder="1" applyAlignment="1">
      <alignment horizontal="right" vertical="center"/>
    </xf>
    <xf numFmtId="0" fontId="184" fillId="2" borderId="8" xfId="2" applyFont="1" applyFill="1" applyBorder="1" applyAlignment="1">
      <alignment horizontal="right" vertical="center"/>
    </xf>
    <xf numFmtId="0" fontId="184" fillId="2" borderId="12" xfId="2" applyFont="1" applyFill="1" applyBorder="1" applyAlignment="1">
      <alignment horizontal="right" vertical="center"/>
    </xf>
    <xf numFmtId="0" fontId="184" fillId="2" borderId="11" xfId="2" applyFont="1" applyFill="1" applyBorder="1" applyAlignment="1">
      <alignment horizontal="right" vertical="center"/>
    </xf>
    <xf numFmtId="0" fontId="158" fillId="2" borderId="23" xfId="2" applyFont="1" applyFill="1" applyBorder="1" applyAlignment="1">
      <alignment horizontal="right" vertical="center" wrapText="1" readingOrder="2"/>
    </xf>
    <xf numFmtId="0" fontId="158" fillId="2" borderId="27" xfId="2" applyFont="1" applyFill="1" applyBorder="1" applyAlignment="1">
      <alignment horizontal="right" vertical="center" wrapText="1" readingOrder="2"/>
    </xf>
    <xf numFmtId="0" fontId="158" fillId="2" borderId="27" xfId="2" applyFont="1" applyFill="1" applyBorder="1" applyAlignment="1">
      <alignment horizontal="left" vertical="center" wrapText="1" readingOrder="2"/>
    </xf>
    <xf numFmtId="0" fontId="158" fillId="2" borderId="22" xfId="2" applyFont="1" applyFill="1" applyBorder="1" applyAlignment="1">
      <alignment horizontal="left" vertical="center" wrapText="1" readingOrder="2"/>
    </xf>
    <xf numFmtId="0" fontId="186" fillId="2" borderId="27" xfId="2" applyFont="1" applyFill="1" applyBorder="1" applyAlignment="1">
      <alignment horizontal="left" vertical="center" wrapText="1" readingOrder="2"/>
    </xf>
    <xf numFmtId="0" fontId="186" fillId="2" borderId="22" xfId="2" applyFont="1" applyFill="1" applyBorder="1" applyAlignment="1">
      <alignment horizontal="left" vertical="center" wrapText="1" readingOrder="2"/>
    </xf>
    <xf numFmtId="0" fontId="185" fillId="2" borderId="22" xfId="2" applyFont="1" applyFill="1" applyBorder="1" applyAlignment="1">
      <alignment horizontal="left" vertical="center" wrapText="1" readingOrder="2"/>
    </xf>
    <xf numFmtId="0" fontId="145" fillId="2" borderId="38" xfId="2" applyFont="1" applyFill="1" applyBorder="1" applyAlignment="1">
      <alignment horizontal="center" vertical="center"/>
    </xf>
    <xf numFmtId="0" fontId="145" fillId="2" borderId="24" xfId="2" applyFont="1" applyFill="1" applyBorder="1" applyAlignment="1">
      <alignment horizontal="center" vertical="center"/>
    </xf>
    <xf numFmtId="0" fontId="145" fillId="2" borderId="12" xfId="2" applyFont="1" applyFill="1" applyBorder="1" applyAlignment="1">
      <alignment horizontal="center" vertical="center"/>
    </xf>
    <xf numFmtId="0" fontId="145" fillId="2" borderId="11" xfId="2" applyFont="1" applyFill="1" applyBorder="1" applyAlignment="1">
      <alignment horizontal="center" vertical="center"/>
    </xf>
    <xf numFmtId="3" fontId="34" fillId="2" borderId="12" xfId="8" applyNumberFormat="1" applyFont="1" applyFill="1" applyBorder="1" applyAlignment="1">
      <alignment horizontal="center" vertical="center" wrapText="1"/>
    </xf>
    <xf numFmtId="3" fontId="12" fillId="2" borderId="23" xfId="8" applyNumberFormat="1" applyFont="1" applyFill="1" applyBorder="1" applyAlignment="1">
      <alignment horizontal="center" vertical="center" wrapText="1"/>
    </xf>
    <xf numFmtId="3" fontId="12" fillId="2" borderId="27" xfId="8" applyNumberFormat="1" applyFont="1" applyFill="1" applyBorder="1" applyAlignment="1">
      <alignment horizontal="center" vertical="center" wrapText="1"/>
    </xf>
    <xf numFmtId="3" fontId="33" fillId="2" borderId="38" xfId="8" applyNumberFormat="1" applyFont="1" applyFill="1" applyBorder="1" applyAlignment="1">
      <alignment horizontal="right" vertical="center" wrapText="1" readingOrder="1"/>
    </xf>
    <xf numFmtId="3" fontId="12" fillId="2" borderId="0" xfId="8" applyNumberFormat="1" applyFont="1" applyFill="1" applyAlignment="1">
      <alignment horizontal="left" vertical="center" wrapText="1"/>
    </xf>
    <xf numFmtId="3" fontId="33" fillId="2" borderId="0" xfId="8" applyNumberFormat="1" applyFont="1" applyFill="1" applyAlignment="1">
      <alignment horizontal="right" vertical="center" wrapText="1" readingOrder="1"/>
    </xf>
    <xf numFmtId="3" fontId="11" fillId="2" borderId="38" xfId="8" applyNumberFormat="1" applyFont="1" applyFill="1" applyBorder="1" applyAlignment="1">
      <alignment horizontal="center" vertical="center" wrapText="1"/>
    </xf>
    <xf numFmtId="0" fontId="37" fillId="2" borderId="17" xfId="2" applyFont="1" applyFill="1" applyBorder="1" applyAlignment="1">
      <alignment horizontal="right" vertical="center" shrinkToFit="1" readingOrder="2"/>
    </xf>
    <xf numFmtId="0" fontId="38" fillId="2" borderId="17" xfId="2" applyFont="1" applyFill="1" applyBorder="1" applyAlignment="1" applyProtection="1">
      <alignment horizontal="left" vertical="center" shrinkToFit="1"/>
      <protection locked="0"/>
    </xf>
    <xf numFmtId="0" fontId="141" fillId="2" borderId="0" xfId="0" applyFont="1" applyFill="1" applyAlignment="1">
      <alignment horizontal="center" readingOrder="2"/>
    </xf>
    <xf numFmtId="0" fontId="179" fillId="2" borderId="130" xfId="2" applyFont="1" applyFill="1" applyBorder="1" applyAlignment="1">
      <alignment horizontal="center" vertical="center" wrapText="1"/>
    </xf>
    <xf numFmtId="0" fontId="179" fillId="2" borderId="134" xfId="2" applyFont="1" applyFill="1" applyBorder="1" applyAlignment="1">
      <alignment horizontal="center" vertical="center" wrapText="1"/>
    </xf>
    <xf numFmtId="0" fontId="179" fillId="2" borderId="0" xfId="2" applyFont="1" applyFill="1" applyBorder="1" applyAlignment="1">
      <alignment horizontal="center" vertical="center" wrapText="1"/>
    </xf>
    <xf numFmtId="0" fontId="179" fillId="2" borderId="37" xfId="2" applyFont="1" applyFill="1" applyBorder="1" applyAlignment="1">
      <alignment horizontal="center" vertical="center" wrapText="1"/>
    </xf>
    <xf numFmtId="0" fontId="16" fillId="2" borderId="27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0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/>
    </xf>
    <xf numFmtId="0" fontId="200" fillId="2" borderId="21" xfId="2" applyFont="1" applyFill="1" applyBorder="1" applyAlignment="1">
      <alignment horizontal="center"/>
    </xf>
    <xf numFmtId="0" fontId="200" fillId="2" borderId="25" xfId="2" applyFont="1" applyFill="1" applyBorder="1" applyAlignment="1">
      <alignment horizontal="center"/>
    </xf>
    <xf numFmtId="0" fontId="197" fillId="2" borderId="20" xfId="2" applyFont="1" applyFill="1" applyBorder="1" applyAlignment="1">
      <alignment horizontal="center" vertical="center" wrapText="1"/>
    </xf>
    <xf numFmtId="0" fontId="200" fillId="2" borderId="72" xfId="2" applyFont="1" applyFill="1" applyBorder="1" applyAlignment="1">
      <alignment horizontal="center" vertical="center"/>
    </xf>
    <xf numFmtId="0" fontId="200" fillId="2" borderId="24" xfId="2" applyFont="1" applyFill="1" applyBorder="1" applyAlignment="1">
      <alignment horizontal="center" vertical="center"/>
    </xf>
    <xf numFmtId="0" fontId="200" fillId="2" borderId="20" xfId="2" applyFont="1" applyFill="1" applyBorder="1" applyAlignment="1">
      <alignment horizontal="center" vertical="center" wrapText="1"/>
    </xf>
    <xf numFmtId="0" fontId="201" fillId="2" borderId="20" xfId="2" applyFont="1" applyFill="1" applyBorder="1" applyAlignment="1">
      <alignment horizontal="center" vertical="center" wrapText="1"/>
    </xf>
    <xf numFmtId="0" fontId="201" fillId="2" borderId="39" xfId="2" applyFont="1" applyFill="1" applyBorder="1" applyAlignment="1">
      <alignment horizontal="center" vertical="center" wrapText="1"/>
    </xf>
    <xf numFmtId="0" fontId="200" fillId="2" borderId="13" xfId="2" applyFont="1" applyFill="1" applyBorder="1" applyAlignment="1">
      <alignment horizontal="center" vertical="center"/>
    </xf>
    <xf numFmtId="0" fontId="200" fillId="2" borderId="11" xfId="2" applyFont="1" applyFill="1" applyBorder="1" applyAlignment="1">
      <alignment horizontal="center" vertical="center"/>
    </xf>
    <xf numFmtId="0" fontId="184" fillId="2" borderId="25" xfId="2" applyFont="1" applyFill="1" applyBorder="1" applyAlignment="1">
      <alignment horizontal="right" vertical="center"/>
    </xf>
    <xf numFmtId="0" fontId="184" fillId="2" borderId="39" xfId="2" applyFont="1" applyFill="1" applyBorder="1" applyAlignment="1">
      <alignment horizontal="right" vertical="center"/>
    </xf>
    <xf numFmtId="0" fontId="184" fillId="2" borderId="38" xfId="2" applyFont="1" applyFill="1" applyBorder="1" applyAlignment="1">
      <alignment horizontal="left" vertical="center"/>
    </xf>
    <xf numFmtId="0" fontId="184" fillId="2" borderId="12" xfId="2" applyFont="1" applyFill="1" applyBorder="1" applyAlignment="1">
      <alignment horizontal="left" vertical="center"/>
    </xf>
    <xf numFmtId="0" fontId="208" fillId="2" borderId="23" xfId="2" applyFont="1" applyFill="1" applyBorder="1" applyAlignment="1">
      <alignment horizontal="right"/>
    </xf>
    <xf numFmtId="0" fontId="208" fillId="2" borderId="27" xfId="2" applyFont="1" applyFill="1" applyBorder="1" applyAlignment="1">
      <alignment horizontal="right"/>
    </xf>
    <xf numFmtId="0" fontId="209" fillId="2" borderId="27" xfId="2" applyFont="1" applyFill="1" applyBorder="1" applyAlignment="1">
      <alignment horizontal="left"/>
    </xf>
    <xf numFmtId="0" fontId="209" fillId="2" borderId="22" xfId="2" applyFont="1" applyFill="1" applyBorder="1" applyAlignment="1">
      <alignment horizontal="left"/>
    </xf>
    <xf numFmtId="0" fontId="215" fillId="2" borderId="38" xfId="2" applyFont="1" applyFill="1" applyBorder="1" applyAlignment="1" applyProtection="1">
      <alignment horizontal="center" vertical="center"/>
    </xf>
    <xf numFmtId="0" fontId="215" fillId="2" borderId="38" xfId="2" applyFont="1" applyFill="1" applyBorder="1" applyAlignment="1" applyProtection="1">
      <alignment horizontal="center" vertical="center"/>
      <protection locked="0"/>
    </xf>
    <xf numFmtId="0" fontId="215" fillId="2" borderId="0" xfId="2" applyFont="1" applyFill="1" applyBorder="1" applyAlignment="1" applyProtection="1">
      <alignment horizontal="center" vertical="center"/>
      <protection locked="0"/>
    </xf>
    <xf numFmtId="0" fontId="215" fillId="2" borderId="0" xfId="2" applyFont="1" applyFill="1" applyBorder="1" applyAlignment="1" applyProtection="1">
      <alignment horizontal="center" vertical="center"/>
    </xf>
    <xf numFmtId="0" fontId="170" fillId="2" borderId="12" xfId="2" applyFont="1" applyFill="1" applyBorder="1" applyAlignment="1" applyProtection="1">
      <alignment horizontal="center" vertical="center"/>
    </xf>
    <xf numFmtId="0" fontId="170" fillId="2" borderId="12" xfId="2" applyFont="1" applyFill="1" applyBorder="1" applyAlignment="1" applyProtection="1">
      <alignment horizontal="center" vertical="center"/>
      <protection locked="0"/>
    </xf>
    <xf numFmtId="0" fontId="132" fillId="6" borderId="49" xfId="2" applyFont="1" applyFill="1" applyBorder="1" applyAlignment="1" applyProtection="1">
      <alignment horizontal="center" vertical="center"/>
      <protection locked="0"/>
    </xf>
    <xf numFmtId="0" fontId="132" fillId="6" borderId="48" xfId="2" applyFont="1" applyFill="1" applyBorder="1" applyAlignment="1" applyProtection="1">
      <alignment horizontal="center" vertical="center"/>
      <protection locked="0"/>
    </xf>
    <xf numFmtId="0" fontId="132" fillId="6" borderId="49" xfId="2" applyFont="1" applyFill="1" applyBorder="1" applyAlignment="1" applyProtection="1">
      <alignment horizontal="center" vertical="center"/>
    </xf>
    <xf numFmtId="0" fontId="132" fillId="6" borderId="48" xfId="2" applyFont="1" applyFill="1" applyBorder="1" applyAlignment="1" applyProtection="1">
      <alignment horizontal="center" vertical="center"/>
    </xf>
    <xf numFmtId="0" fontId="132" fillId="6" borderId="47" xfId="2" applyFont="1" applyFill="1" applyBorder="1" applyAlignment="1" applyProtection="1">
      <alignment horizontal="center" vertical="center"/>
    </xf>
    <xf numFmtId="0" fontId="132" fillId="6" borderId="44" xfId="2" applyFont="1" applyFill="1" applyBorder="1" applyAlignment="1" applyProtection="1">
      <alignment horizontal="center" vertical="center"/>
    </xf>
    <xf numFmtId="0" fontId="132" fillId="6" borderId="47" xfId="2" applyFont="1" applyFill="1" applyBorder="1" applyAlignment="1" applyProtection="1">
      <alignment horizontal="center" vertical="center"/>
      <protection locked="0"/>
    </xf>
    <xf numFmtId="0" fontId="132" fillId="6" borderId="44" xfId="2" applyFont="1" applyFill="1" applyBorder="1" applyAlignment="1" applyProtection="1">
      <alignment horizontal="center" vertical="center"/>
      <protection locked="0"/>
    </xf>
    <xf numFmtId="0" fontId="212" fillId="2" borderId="25" xfId="2" applyFont="1" applyFill="1" applyBorder="1" applyAlignment="1" applyProtection="1">
      <alignment horizontal="center" vertical="center"/>
      <protection locked="0"/>
    </xf>
    <xf numFmtId="0" fontId="212" fillId="2" borderId="26" xfId="2" applyFont="1" applyFill="1" applyBorder="1" applyAlignment="1" applyProtection="1">
      <alignment horizontal="center" vertical="center"/>
      <protection locked="0"/>
    </xf>
    <xf numFmtId="0" fontId="212" fillId="2" borderId="39" xfId="2" applyFont="1" applyFill="1" applyBorder="1" applyAlignment="1" applyProtection="1">
      <alignment horizontal="center" vertical="center"/>
      <protection locked="0"/>
    </xf>
    <xf numFmtId="0" fontId="212" fillId="2" borderId="24" xfId="2" applyFont="1" applyFill="1" applyBorder="1" applyAlignment="1" applyProtection="1">
      <alignment horizontal="center" vertical="center"/>
      <protection locked="0"/>
    </xf>
    <xf numFmtId="0" fontId="212" fillId="2" borderId="8" xfId="2" applyFont="1" applyFill="1" applyBorder="1" applyAlignment="1" applyProtection="1">
      <alignment horizontal="center" vertical="center"/>
      <protection locked="0"/>
    </xf>
    <xf numFmtId="0" fontId="212" fillId="2" borderId="11" xfId="2" applyFont="1" applyFill="1" applyBorder="1" applyAlignment="1" applyProtection="1">
      <alignment horizontal="center" vertical="center"/>
      <protection locked="0"/>
    </xf>
    <xf numFmtId="0" fontId="170" fillId="2" borderId="39" xfId="2" applyFont="1" applyFill="1" applyBorder="1" applyAlignment="1" applyProtection="1">
      <alignment horizontal="center" vertical="center" textRotation="1"/>
    </xf>
    <xf numFmtId="0" fontId="170" fillId="2" borderId="12" xfId="2" applyFont="1" applyFill="1" applyBorder="1" applyAlignment="1" applyProtection="1">
      <alignment horizontal="center" vertical="center" textRotation="1"/>
    </xf>
    <xf numFmtId="0" fontId="170" fillId="2" borderId="11" xfId="2" applyFont="1" applyFill="1" applyBorder="1" applyAlignment="1" applyProtection="1">
      <alignment horizontal="center" vertical="center" textRotation="1"/>
    </xf>
    <xf numFmtId="0" fontId="170" fillId="2" borderId="25" xfId="2" applyFont="1" applyFill="1" applyBorder="1" applyAlignment="1" applyProtection="1">
      <alignment horizontal="center" vertical="center" textRotation="1"/>
    </xf>
    <xf numFmtId="0" fontId="170" fillId="2" borderId="38" xfId="2" applyFont="1" applyFill="1" applyBorder="1" applyAlignment="1" applyProtection="1">
      <alignment horizontal="center" vertical="center" textRotation="1"/>
    </xf>
    <xf numFmtId="0" fontId="170" fillId="2" borderId="24" xfId="2" applyFont="1" applyFill="1" applyBorder="1" applyAlignment="1" applyProtection="1">
      <alignment horizontal="center" vertical="center" textRotation="1"/>
    </xf>
    <xf numFmtId="0" fontId="183" fillId="2" borderId="39" xfId="2" applyFont="1" applyFill="1" applyBorder="1" applyAlignment="1" applyProtection="1">
      <alignment horizontal="center" vertical="center" textRotation="1"/>
    </xf>
    <xf numFmtId="0" fontId="183" fillId="2" borderId="12" xfId="2" applyFont="1" applyFill="1" applyBorder="1" applyAlignment="1" applyProtection="1">
      <alignment horizontal="center" vertical="center" textRotation="1"/>
    </xf>
    <xf numFmtId="0" fontId="183" fillId="2" borderId="11" xfId="2" applyFont="1" applyFill="1" applyBorder="1" applyAlignment="1" applyProtection="1">
      <alignment horizontal="center" vertical="center" textRotation="1"/>
    </xf>
    <xf numFmtId="0" fontId="50" fillId="2" borderId="23" xfId="2" applyFont="1" applyFill="1" applyBorder="1" applyAlignment="1">
      <alignment horizontal="center" vertical="top" wrapText="1"/>
    </xf>
    <xf numFmtId="0" fontId="50" fillId="2" borderId="27" xfId="2" applyFont="1" applyFill="1" applyBorder="1" applyAlignment="1">
      <alignment horizontal="center" vertical="top" wrapText="1"/>
    </xf>
    <xf numFmtId="0" fontId="13" fillId="2" borderId="0" xfId="2" applyFont="1" applyFill="1" applyBorder="1" applyAlignment="1">
      <alignment horizontal="right" readingOrder="2"/>
    </xf>
    <xf numFmtId="3" fontId="59" fillId="2" borderId="12" xfId="8" applyNumberFormat="1" applyFont="1" applyFill="1" applyBorder="1" applyAlignment="1">
      <alignment horizontal="center" vertical="center" wrapText="1"/>
    </xf>
    <xf numFmtId="3" fontId="20" fillId="2" borderId="27" xfId="8" applyNumberFormat="1" applyFont="1" applyFill="1" applyBorder="1" applyAlignment="1">
      <alignment horizontal="center" vertical="center" wrapText="1"/>
    </xf>
    <xf numFmtId="3" fontId="20" fillId="2" borderId="22" xfId="8" applyNumberFormat="1" applyFont="1" applyFill="1" applyBorder="1" applyAlignment="1">
      <alignment horizontal="center" vertical="center" wrapText="1"/>
    </xf>
    <xf numFmtId="3" fontId="11" fillId="2" borderId="9" xfId="8" applyNumberFormat="1" applyFont="1" applyFill="1" applyBorder="1" applyAlignment="1">
      <alignment horizontal="center" vertical="center" wrapText="1"/>
    </xf>
    <xf numFmtId="0" fontId="254" fillId="2" borderId="27" xfId="2" applyFont="1" applyFill="1" applyBorder="1" applyAlignment="1">
      <alignment horizontal="left" vertical="center" readingOrder="2"/>
    </xf>
    <xf numFmtId="0" fontId="254" fillId="2" borderId="22" xfId="2" applyFont="1" applyFill="1" applyBorder="1" applyAlignment="1">
      <alignment horizontal="left" vertical="center" readingOrder="2"/>
    </xf>
    <xf numFmtId="0" fontId="254" fillId="2" borderId="23" xfId="2" applyFont="1" applyFill="1" applyBorder="1" applyAlignment="1">
      <alignment horizontal="right" vertical="center" readingOrder="2"/>
    </xf>
    <xf numFmtId="0" fontId="254" fillId="2" borderId="27" xfId="2" applyFont="1" applyFill="1" applyBorder="1" applyAlignment="1">
      <alignment horizontal="right" vertical="center" readingOrder="2"/>
    </xf>
    <xf numFmtId="0" fontId="253" fillId="2" borderId="25" xfId="2" applyFont="1" applyFill="1" applyBorder="1" applyAlignment="1">
      <alignment horizontal="right"/>
    </xf>
    <xf numFmtId="0" fontId="253" fillId="2" borderId="24" xfId="2" applyFont="1" applyFill="1" applyBorder="1" applyAlignment="1">
      <alignment horizontal="right"/>
    </xf>
    <xf numFmtId="0" fontId="253" fillId="2" borderId="26" xfId="2" applyFont="1" applyFill="1" applyBorder="1" applyAlignment="1">
      <alignment horizontal="right"/>
    </xf>
    <xf numFmtId="0" fontId="253" fillId="2" borderId="8" xfId="2" applyFont="1" applyFill="1" applyBorder="1" applyAlignment="1">
      <alignment horizontal="right"/>
    </xf>
    <xf numFmtId="0" fontId="253" fillId="2" borderId="39" xfId="2" applyFont="1" applyFill="1" applyBorder="1" applyAlignment="1">
      <alignment horizontal="right"/>
    </xf>
    <xf numFmtId="0" fontId="253" fillId="2" borderId="11" xfId="2" applyFont="1" applyFill="1" applyBorder="1" applyAlignment="1">
      <alignment horizontal="right"/>
    </xf>
    <xf numFmtId="0" fontId="258" fillId="2" borderId="23" xfId="2" applyFont="1" applyFill="1" applyBorder="1" applyAlignment="1">
      <alignment horizontal="right" vertical="center" readingOrder="2"/>
    </xf>
    <xf numFmtId="0" fontId="258" fillId="2" borderId="27" xfId="2" applyFont="1" applyFill="1" applyBorder="1" applyAlignment="1">
      <alignment horizontal="right" vertical="center" readingOrder="2"/>
    </xf>
    <xf numFmtId="0" fontId="257" fillId="2" borderId="27" xfId="2" applyFont="1" applyFill="1" applyBorder="1" applyAlignment="1">
      <alignment horizontal="left" vertical="center" readingOrder="2"/>
    </xf>
    <xf numFmtId="0" fontId="257" fillId="2" borderId="22" xfId="2" applyFont="1" applyFill="1" applyBorder="1" applyAlignment="1">
      <alignment horizontal="left" vertical="center" readingOrder="2"/>
    </xf>
    <xf numFmtId="0" fontId="50" fillId="2" borderId="38" xfId="2" applyFont="1" applyFill="1" applyBorder="1" applyAlignment="1">
      <alignment horizontal="right" vertical="center" readingOrder="2"/>
    </xf>
    <xf numFmtId="0" fontId="50" fillId="2" borderId="38" xfId="2" applyFont="1" applyFill="1" applyBorder="1" applyAlignment="1">
      <alignment horizontal="left" vertical="center" readingOrder="1"/>
    </xf>
    <xf numFmtId="0" fontId="50" fillId="2" borderId="0" xfId="2" applyFont="1" applyFill="1" applyAlignment="1">
      <alignment horizontal="right" vertical="center" readingOrder="2"/>
    </xf>
    <xf numFmtId="0" fontId="50" fillId="2" borderId="0" xfId="2" applyFont="1" applyFill="1" applyAlignment="1">
      <alignment horizontal="center" vertical="center"/>
    </xf>
    <xf numFmtId="0" fontId="50" fillId="2" borderId="25" xfId="2" applyFont="1" applyFill="1" applyBorder="1" applyAlignment="1">
      <alignment horizontal="center" vertical="top"/>
    </xf>
    <xf numFmtId="0" fontId="50" fillId="2" borderId="38" xfId="2" applyFont="1" applyFill="1" applyBorder="1" applyAlignment="1">
      <alignment horizontal="center" vertical="top"/>
    </xf>
    <xf numFmtId="165" fontId="13" fillId="2" borderId="38" xfId="2" applyNumberFormat="1" applyFont="1" applyFill="1" applyBorder="1" applyAlignment="1">
      <alignment horizontal="center" vertical="center"/>
    </xf>
    <xf numFmtId="165" fontId="13" fillId="2" borderId="12" xfId="2" applyNumberFormat="1" applyFont="1" applyFill="1" applyBorder="1" applyAlignment="1">
      <alignment horizontal="center" vertical="center"/>
    </xf>
    <xf numFmtId="0" fontId="50" fillId="2" borderId="39" xfId="2" applyFont="1" applyFill="1" applyBorder="1" applyAlignment="1">
      <alignment horizontal="center" vertical="top"/>
    </xf>
    <xf numFmtId="0" fontId="50" fillId="2" borderId="12" xfId="2" applyFont="1" applyFill="1" applyBorder="1" applyAlignment="1">
      <alignment horizontal="center" vertical="top"/>
    </xf>
    <xf numFmtId="2" fontId="13" fillId="2" borderId="38" xfId="2" applyNumberFormat="1" applyFont="1" applyFill="1" applyBorder="1" applyAlignment="1">
      <alignment horizontal="center" vertical="center"/>
    </xf>
    <xf numFmtId="2" fontId="13" fillId="2" borderId="12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/>
    </xf>
    <xf numFmtId="165" fontId="50" fillId="2" borderId="38" xfId="2" applyNumberFormat="1" applyFont="1" applyFill="1" applyBorder="1" applyAlignment="1">
      <alignment horizontal="center" vertical="center"/>
    </xf>
    <xf numFmtId="165" fontId="50" fillId="2" borderId="12" xfId="2" applyNumberFormat="1" applyFont="1" applyFill="1" applyBorder="1" applyAlignment="1">
      <alignment horizontal="center" vertical="center"/>
    </xf>
    <xf numFmtId="3" fontId="11" fillId="2" borderId="27" xfId="6" applyNumberFormat="1" applyFont="1" applyFill="1" applyBorder="1" applyAlignment="1">
      <alignment horizontal="center" vertical="center" wrapText="1"/>
    </xf>
    <xf numFmtId="3" fontId="11" fillId="2" borderId="22" xfId="6" applyNumberFormat="1" applyFont="1" applyFill="1" applyBorder="1" applyAlignment="1">
      <alignment horizontal="center" vertical="center" wrapText="1"/>
    </xf>
    <xf numFmtId="3" fontId="11" fillId="2" borderId="9" xfId="6" applyNumberFormat="1" applyFont="1" applyFill="1" applyBorder="1" applyAlignment="1">
      <alignment horizontal="center" vertical="center" wrapText="1"/>
    </xf>
    <xf numFmtId="0" fontId="226" fillId="2" borderId="0" xfId="0" applyFont="1" applyFill="1" applyBorder="1" applyAlignment="1">
      <alignment horizontal="center" vertical="center" readingOrder="1"/>
    </xf>
    <xf numFmtId="0" fontId="226" fillId="2" borderId="12" xfId="0" applyFont="1" applyFill="1" applyBorder="1" applyAlignment="1">
      <alignment horizontal="center" vertical="center" readingOrder="1"/>
    </xf>
    <xf numFmtId="0" fontId="224" fillId="2" borderId="26" xfId="0" applyFont="1" applyFill="1" applyBorder="1" applyAlignment="1">
      <alignment horizontal="center" vertical="center" wrapText="1"/>
    </xf>
    <xf numFmtId="0" fontId="224" fillId="2" borderId="0" xfId="0" applyFont="1" applyFill="1" applyBorder="1" applyAlignment="1">
      <alignment horizontal="center" vertical="center" wrapText="1"/>
    </xf>
    <xf numFmtId="0" fontId="224" fillId="2" borderId="39" xfId="0" applyFont="1" applyFill="1" applyBorder="1" applyAlignment="1">
      <alignment horizontal="center" vertical="center" wrapText="1"/>
    </xf>
    <xf numFmtId="0" fontId="224" fillId="2" borderId="12" xfId="0" applyFont="1" applyFill="1" applyBorder="1" applyAlignment="1">
      <alignment horizontal="center" vertical="center" wrapText="1"/>
    </xf>
    <xf numFmtId="0" fontId="226" fillId="2" borderId="0" xfId="0" applyFont="1" applyFill="1" applyBorder="1" applyAlignment="1">
      <alignment horizontal="center" vertical="center"/>
    </xf>
    <xf numFmtId="0" fontId="226" fillId="2" borderId="12" xfId="0" applyFont="1" applyFill="1" applyBorder="1" applyAlignment="1">
      <alignment horizontal="center" vertical="center"/>
    </xf>
    <xf numFmtId="0" fontId="226" fillId="2" borderId="39" xfId="0" applyFont="1" applyFill="1" applyBorder="1" applyAlignment="1">
      <alignment horizontal="center" vertical="center"/>
    </xf>
    <xf numFmtId="0" fontId="226" fillId="2" borderId="11" xfId="0" applyFont="1" applyFill="1" applyBorder="1" applyAlignment="1">
      <alignment horizontal="center" vertical="center"/>
    </xf>
    <xf numFmtId="0" fontId="226" fillId="2" borderId="20" xfId="0" applyFont="1" applyFill="1" applyBorder="1" applyAlignment="1">
      <alignment horizontal="center" vertical="center"/>
    </xf>
    <xf numFmtId="0" fontId="226" fillId="2" borderId="26" xfId="0" applyFont="1" applyFill="1" applyBorder="1" applyAlignment="1">
      <alignment horizontal="center" vertical="center"/>
    </xf>
    <xf numFmtId="0" fontId="226" fillId="2" borderId="38" xfId="0" applyFont="1" applyFill="1" applyBorder="1" applyAlignment="1">
      <alignment horizontal="center" vertical="center"/>
    </xf>
    <xf numFmtId="0" fontId="226" fillId="2" borderId="25" xfId="0" applyFont="1" applyFill="1" applyBorder="1" applyAlignment="1">
      <alignment horizontal="center" vertical="center"/>
    </xf>
    <xf numFmtId="0" fontId="226" fillId="2" borderId="46" xfId="0" applyFont="1" applyFill="1" applyBorder="1" applyAlignment="1">
      <alignment horizontal="center" vertical="center"/>
    </xf>
    <xf numFmtId="0" fontId="226" fillId="2" borderId="45" xfId="0" applyFont="1" applyFill="1" applyBorder="1" applyAlignment="1">
      <alignment horizontal="center" vertical="center"/>
    </xf>
    <xf numFmtId="0" fontId="226" fillId="2" borderId="74" xfId="0" applyFont="1" applyFill="1" applyBorder="1" applyAlignment="1">
      <alignment horizontal="center" vertical="center"/>
    </xf>
    <xf numFmtId="0" fontId="226" fillId="2" borderId="73" xfId="0" applyFont="1" applyFill="1" applyBorder="1" applyAlignment="1">
      <alignment horizontal="center" vertical="center"/>
    </xf>
    <xf numFmtId="0" fontId="226" fillId="2" borderId="8" xfId="0" applyFont="1" applyFill="1" applyBorder="1" applyAlignment="1">
      <alignment horizontal="center" vertical="center"/>
    </xf>
    <xf numFmtId="0" fontId="212" fillId="2" borderId="13" xfId="0" applyFont="1" applyFill="1" applyBorder="1" applyAlignment="1">
      <alignment horizontal="center"/>
    </xf>
    <xf numFmtId="0" fontId="212" fillId="2" borderId="12" xfId="0" applyFont="1" applyFill="1" applyBorder="1" applyAlignment="1">
      <alignment horizontal="center"/>
    </xf>
    <xf numFmtId="0" fontId="212" fillId="2" borderId="39" xfId="0" applyFont="1" applyFill="1" applyBorder="1" applyAlignment="1">
      <alignment horizontal="center"/>
    </xf>
    <xf numFmtId="0" fontId="212" fillId="2" borderId="11" xfId="0" applyFont="1" applyFill="1" applyBorder="1" applyAlignment="1">
      <alignment horizontal="center"/>
    </xf>
    <xf numFmtId="0" fontId="212" fillId="2" borderId="39" xfId="0" applyFont="1" applyFill="1" applyBorder="1" applyAlignment="1">
      <alignment horizontal="center" vertical="center"/>
    </xf>
    <xf numFmtId="0" fontId="212" fillId="2" borderId="12" xfId="0" applyFont="1" applyFill="1" applyBorder="1" applyAlignment="1">
      <alignment horizontal="center" vertical="center"/>
    </xf>
    <xf numFmtId="0" fontId="212" fillId="2" borderId="11" xfId="0" applyFont="1" applyFill="1" applyBorder="1" applyAlignment="1">
      <alignment horizontal="center" vertical="center"/>
    </xf>
    <xf numFmtId="0" fontId="212" fillId="2" borderId="72" xfId="0" applyFont="1" applyFill="1" applyBorder="1" applyAlignment="1">
      <alignment horizontal="center" vertical="center"/>
    </xf>
    <xf numFmtId="0" fontId="212" fillId="2" borderId="38" xfId="0" applyFont="1" applyFill="1" applyBorder="1" applyAlignment="1">
      <alignment horizontal="center" vertical="center"/>
    </xf>
    <xf numFmtId="0" fontId="212" fillId="2" borderId="25" xfId="0" applyFont="1" applyFill="1" applyBorder="1" applyAlignment="1">
      <alignment horizontal="center" vertical="center" wrapText="1"/>
    </xf>
    <xf numFmtId="0" fontId="212" fillId="2" borderId="38" xfId="0" applyFont="1" applyFill="1" applyBorder="1" applyAlignment="1">
      <alignment horizontal="center" vertical="center" wrapText="1"/>
    </xf>
    <xf numFmtId="0" fontId="212" fillId="2" borderId="24" xfId="0" applyFont="1" applyFill="1" applyBorder="1" applyAlignment="1">
      <alignment horizontal="center" vertical="center" wrapText="1"/>
    </xf>
    <xf numFmtId="0" fontId="164" fillId="2" borderId="25" xfId="0" applyFont="1" applyFill="1" applyBorder="1" applyAlignment="1">
      <alignment horizontal="center" vertical="center" wrapText="1"/>
    </xf>
    <xf numFmtId="0" fontId="164" fillId="2" borderId="38" xfId="0" applyFont="1" applyFill="1" applyBorder="1" applyAlignment="1">
      <alignment horizontal="center" vertical="center" wrapText="1"/>
    </xf>
    <xf numFmtId="0" fontId="164" fillId="2" borderId="24" xfId="0" applyFont="1" applyFill="1" applyBorder="1" applyAlignment="1">
      <alignment horizontal="center" vertical="center" wrapText="1"/>
    </xf>
    <xf numFmtId="0" fontId="213" fillId="2" borderId="39" xfId="0" applyFont="1" applyFill="1" applyBorder="1" applyAlignment="1">
      <alignment horizontal="center"/>
    </xf>
    <xf numFmtId="0" fontId="213" fillId="2" borderId="12" xfId="0" applyFont="1" applyFill="1" applyBorder="1" applyAlignment="1">
      <alignment horizontal="center"/>
    </xf>
    <xf numFmtId="0" fontId="213" fillId="2" borderId="11" xfId="0" applyFont="1" applyFill="1" applyBorder="1" applyAlignment="1">
      <alignment horizontal="center"/>
    </xf>
    <xf numFmtId="0" fontId="213" fillId="2" borderId="0" xfId="0" applyFont="1" applyFill="1" applyBorder="1" applyAlignment="1">
      <alignment horizontal="right" vertical="center"/>
    </xf>
    <xf numFmtId="0" fontId="212" fillId="2" borderId="12" xfId="0" applyFont="1" applyFill="1" applyBorder="1" applyAlignment="1">
      <alignment horizontal="left"/>
    </xf>
    <xf numFmtId="0" fontId="212" fillId="2" borderId="20" xfId="0" applyFont="1" applyFill="1" applyBorder="1" applyAlignment="1">
      <alignment horizontal="center"/>
    </xf>
    <xf numFmtId="0" fontId="227" fillId="2" borderId="0" xfId="0" applyFont="1" applyFill="1" applyBorder="1" applyAlignment="1">
      <alignment horizontal="center"/>
    </xf>
    <xf numFmtId="0" fontId="164" fillId="2" borderId="0" xfId="0" applyFont="1" applyFill="1" applyBorder="1" applyAlignment="1">
      <alignment horizontal="center"/>
    </xf>
    <xf numFmtId="0" fontId="228" fillId="2" borderId="21" xfId="0" applyFont="1" applyFill="1" applyBorder="1" applyAlignment="1">
      <alignment horizontal="center" vertical="center" wrapText="1"/>
    </xf>
    <xf numFmtId="0" fontId="228" fillId="2" borderId="25" xfId="0" applyFont="1" applyFill="1" applyBorder="1" applyAlignment="1">
      <alignment horizontal="center" vertical="center" wrapText="1"/>
    </xf>
    <xf numFmtId="0" fontId="228" fillId="2" borderId="38" xfId="0" applyFont="1" applyFill="1" applyBorder="1" applyAlignment="1">
      <alignment horizontal="center" vertical="center" wrapText="1"/>
    </xf>
    <xf numFmtId="0" fontId="228" fillId="2" borderId="24" xfId="0" applyFont="1" applyFill="1" applyBorder="1" applyAlignment="1">
      <alignment horizontal="center" vertical="center" wrapText="1"/>
    </xf>
    <xf numFmtId="0" fontId="212" fillId="2" borderId="21" xfId="0" applyFont="1" applyFill="1" applyBorder="1" applyAlignment="1">
      <alignment horizontal="center" vertical="center" wrapText="1"/>
    </xf>
    <xf numFmtId="0" fontId="164" fillId="2" borderId="26" xfId="0" applyFont="1" applyFill="1" applyBorder="1" applyAlignment="1">
      <alignment horizontal="center"/>
    </xf>
    <xf numFmtId="0" fontId="164" fillId="2" borderId="8" xfId="0" applyFont="1" applyFill="1" applyBorder="1" applyAlignment="1">
      <alignment horizontal="center"/>
    </xf>
    <xf numFmtId="0" fontId="212" fillId="2" borderId="89" xfId="0" applyFont="1" applyFill="1" applyBorder="1" applyAlignment="1">
      <alignment horizontal="center" vertical="center"/>
    </xf>
    <xf numFmtId="0" fontId="203" fillId="2" borderId="13" xfId="0" applyFont="1" applyFill="1" applyBorder="1" applyAlignment="1">
      <alignment horizontal="center" vertical="center"/>
    </xf>
    <xf numFmtId="0" fontId="203" fillId="2" borderId="12" xfId="0" applyFont="1" applyFill="1" applyBorder="1" applyAlignment="1">
      <alignment horizontal="center" vertical="center"/>
    </xf>
    <xf numFmtId="0" fontId="203" fillId="2" borderId="89" xfId="0" applyFont="1" applyFill="1" applyBorder="1" applyAlignment="1">
      <alignment horizontal="center" vertical="center"/>
    </xf>
    <xf numFmtId="0" fontId="216" fillId="2" borderId="0" xfId="0" applyFont="1" applyFill="1" applyBorder="1" applyAlignment="1">
      <alignment horizontal="right" vertical="center"/>
    </xf>
    <xf numFmtId="0" fontId="164" fillId="2" borderId="25" xfId="0" applyFont="1" applyFill="1" applyBorder="1" applyAlignment="1">
      <alignment horizontal="center"/>
    </xf>
    <xf numFmtId="0" fontId="164" fillId="2" borderId="24" xfId="0" applyFont="1" applyFill="1" applyBorder="1" applyAlignment="1">
      <alignment horizontal="center"/>
    </xf>
    <xf numFmtId="0" fontId="197" fillId="2" borderId="25" xfId="0" applyFont="1" applyFill="1" applyBorder="1" applyAlignment="1">
      <alignment horizontal="center" vertical="center" wrapText="1"/>
    </xf>
    <xf numFmtId="0" fontId="197" fillId="2" borderId="38" xfId="0" applyFont="1" applyFill="1" applyBorder="1" applyAlignment="1">
      <alignment horizontal="center" vertical="center" wrapText="1"/>
    </xf>
    <xf numFmtId="0" fontId="197" fillId="2" borderId="24" xfId="0" applyFont="1" applyFill="1" applyBorder="1" applyAlignment="1">
      <alignment horizontal="center" vertical="center" wrapText="1"/>
    </xf>
    <xf numFmtId="0" fontId="203" fillId="2" borderId="72" xfId="0" applyFont="1" applyFill="1" applyBorder="1" applyAlignment="1">
      <alignment horizontal="center" vertical="center"/>
    </xf>
    <xf numFmtId="0" fontId="203" fillId="2" borderId="38" xfId="0" applyFont="1" applyFill="1" applyBorder="1" applyAlignment="1">
      <alignment horizontal="center" vertical="center"/>
    </xf>
    <xf numFmtId="0" fontId="203" fillId="2" borderId="90" xfId="0" applyFont="1" applyFill="1" applyBorder="1" applyAlignment="1">
      <alignment horizontal="center" vertical="center"/>
    </xf>
    <xf numFmtId="0" fontId="163" fillId="2" borderId="26" xfId="0" applyFont="1" applyFill="1" applyBorder="1" applyAlignment="1">
      <alignment horizontal="center"/>
    </xf>
    <xf numFmtId="0" fontId="163" fillId="2" borderId="8" xfId="0" applyFont="1" applyFill="1" applyBorder="1" applyAlignment="1">
      <alignment horizontal="center"/>
    </xf>
    <xf numFmtId="0" fontId="213" fillId="2" borderId="25" xfId="0" applyFont="1" applyFill="1" applyBorder="1" applyAlignment="1">
      <alignment horizontal="center" vertical="center"/>
    </xf>
    <xf numFmtId="0" fontId="213" fillId="2" borderId="38" xfId="0" applyFont="1" applyFill="1" applyBorder="1" applyAlignment="1">
      <alignment horizontal="center" vertical="center"/>
    </xf>
    <xf numFmtId="0" fontId="213" fillId="2" borderId="24" xfId="0" applyFont="1" applyFill="1" applyBorder="1" applyAlignment="1">
      <alignment horizontal="center" vertical="center"/>
    </xf>
    <xf numFmtId="0" fontId="212" fillId="2" borderId="25" xfId="0" applyFont="1" applyFill="1" applyBorder="1" applyAlignment="1">
      <alignment horizontal="center" vertical="center"/>
    </xf>
    <xf numFmtId="0" fontId="212" fillId="2" borderId="24" xfId="0" applyFont="1" applyFill="1" applyBorder="1" applyAlignment="1">
      <alignment horizontal="center" vertical="center"/>
    </xf>
    <xf numFmtId="0" fontId="213" fillId="2" borderId="39" xfId="0" applyFont="1" applyFill="1" applyBorder="1" applyAlignment="1">
      <alignment horizontal="center" vertical="center"/>
    </xf>
    <xf numFmtId="0" fontId="213" fillId="2" borderId="12" xfId="0" applyFont="1" applyFill="1" applyBorder="1" applyAlignment="1">
      <alignment horizontal="center" vertical="center"/>
    </xf>
    <xf numFmtId="0" fontId="213" fillId="2" borderId="11" xfId="0" applyFont="1" applyFill="1" applyBorder="1" applyAlignment="1">
      <alignment horizontal="center" vertical="center"/>
    </xf>
    <xf numFmtId="0" fontId="177" fillId="2" borderId="39" xfId="0" applyFont="1" applyFill="1" applyBorder="1" applyAlignment="1">
      <alignment horizontal="center" vertical="center"/>
    </xf>
    <xf numFmtId="0" fontId="177" fillId="2" borderId="12" xfId="0" applyFont="1" applyFill="1" applyBorder="1" applyAlignment="1">
      <alignment horizontal="center" vertical="center"/>
    </xf>
    <xf numFmtId="0" fontId="177" fillId="2" borderId="11" xfId="0" applyFont="1" applyFill="1" applyBorder="1" applyAlignment="1">
      <alignment horizontal="center" vertical="center"/>
    </xf>
    <xf numFmtId="0" fontId="232" fillId="2" borderId="25" xfId="0" applyFont="1" applyFill="1" applyBorder="1" applyAlignment="1">
      <alignment horizontal="center" vertical="center" wrapText="1"/>
    </xf>
    <xf numFmtId="0" fontId="232" fillId="2" borderId="38" xfId="0" applyFont="1" applyFill="1" applyBorder="1" applyAlignment="1">
      <alignment horizontal="center" vertical="center" wrapText="1"/>
    </xf>
    <xf numFmtId="0" fontId="232" fillId="2" borderId="24" xfId="0" applyFont="1" applyFill="1" applyBorder="1" applyAlignment="1">
      <alignment horizontal="center" vertical="center" wrapText="1"/>
    </xf>
    <xf numFmtId="0" fontId="177" fillId="2" borderId="39" xfId="0" applyFont="1" applyFill="1" applyBorder="1" applyAlignment="1">
      <alignment horizontal="center"/>
    </xf>
    <xf numFmtId="0" fontId="177" fillId="2" borderId="12" xfId="0" applyFont="1" applyFill="1" applyBorder="1" applyAlignment="1">
      <alignment horizontal="center"/>
    </xf>
    <xf numFmtId="0" fontId="177" fillId="2" borderId="11" xfId="0" applyFont="1" applyFill="1" applyBorder="1" applyAlignment="1">
      <alignment horizontal="center"/>
    </xf>
    <xf numFmtId="0" fontId="230" fillId="2" borderId="0" xfId="0" applyFont="1" applyFill="1" applyAlignment="1">
      <alignment horizontal="center" vertical="center"/>
    </xf>
    <xf numFmtId="0" fontId="163" fillId="2" borderId="25" xfId="0" applyFont="1" applyFill="1" applyBorder="1" applyAlignment="1">
      <alignment horizontal="center" vertical="center"/>
    </xf>
    <xf numFmtId="0" fontId="163" fillId="2" borderId="24" xfId="0" applyFont="1" applyFill="1" applyBorder="1" applyAlignment="1">
      <alignment horizontal="center" vertical="center"/>
    </xf>
    <xf numFmtId="0" fontId="216" fillId="2" borderId="21" xfId="0" applyFont="1" applyFill="1" applyBorder="1" applyAlignment="1">
      <alignment horizontal="center" vertical="center"/>
    </xf>
    <xf numFmtId="0" fontId="177" fillId="2" borderId="21" xfId="0" applyFont="1" applyFill="1" applyBorder="1" applyAlignment="1">
      <alignment horizontal="center" vertical="center"/>
    </xf>
    <xf numFmtId="0" fontId="177" fillId="2" borderId="25" xfId="0" applyFont="1" applyFill="1" applyBorder="1" applyAlignment="1">
      <alignment horizontal="center" vertical="center"/>
    </xf>
    <xf numFmtId="0" fontId="177" fillId="2" borderId="38" xfId="0" applyFont="1" applyFill="1" applyBorder="1" applyAlignment="1">
      <alignment horizontal="center" vertical="center"/>
    </xf>
    <xf numFmtId="0" fontId="177" fillId="2" borderId="24" xfId="0" applyFont="1" applyFill="1" applyBorder="1" applyAlignment="1">
      <alignment horizontal="center" vertical="center"/>
    </xf>
    <xf numFmtId="0" fontId="216" fillId="2" borderId="20" xfId="0" applyFont="1" applyFill="1" applyBorder="1" applyAlignment="1">
      <alignment horizontal="center"/>
    </xf>
    <xf numFmtId="0" fontId="177" fillId="2" borderId="20" xfId="0" applyFont="1" applyFill="1" applyBorder="1" applyAlignment="1">
      <alignment horizontal="center"/>
    </xf>
    <xf numFmtId="0" fontId="147" fillId="2" borderId="21" xfId="6" applyFont="1" applyFill="1" applyBorder="1" applyAlignment="1">
      <alignment horizontal="center" vertical="center" textRotation="90" wrapText="1"/>
    </xf>
    <xf numFmtId="0" fontId="147" fillId="2" borderId="9" xfId="6" applyFont="1" applyFill="1" applyBorder="1" applyAlignment="1">
      <alignment horizontal="center" vertical="center" textRotation="90" wrapText="1"/>
    </xf>
    <xf numFmtId="0" fontId="147" fillId="2" borderId="20" xfId="6" applyFont="1" applyFill="1" applyBorder="1" applyAlignment="1">
      <alignment horizontal="center" vertical="center" textRotation="90" wrapText="1"/>
    </xf>
    <xf numFmtId="0" fontId="147" fillId="2" borderId="12" xfId="6" applyFont="1" applyFill="1" applyBorder="1" applyAlignment="1">
      <alignment horizontal="right"/>
    </xf>
    <xf numFmtId="0" fontId="147" fillId="2" borderId="25" xfId="6" applyFont="1" applyFill="1" applyBorder="1" applyAlignment="1">
      <alignment horizontal="center"/>
    </xf>
    <xf numFmtId="0" fontId="147" fillId="2" borderId="24" xfId="6" applyFont="1" applyFill="1" applyBorder="1" applyAlignment="1">
      <alignment horizontal="center"/>
    </xf>
    <xf numFmtId="0" fontId="147" fillId="2" borderId="21" xfId="6" applyFont="1" applyFill="1" applyBorder="1" applyAlignment="1">
      <alignment horizontal="center" vertical="center" textRotation="90" wrapText="1" readingOrder="2"/>
    </xf>
    <xf numFmtId="0" fontId="147" fillId="2" borderId="9" xfId="6" applyFont="1" applyFill="1" applyBorder="1" applyAlignment="1">
      <alignment horizontal="center" vertical="center" textRotation="90" wrapText="1" readingOrder="2"/>
    </xf>
    <xf numFmtId="0" fontId="147" fillId="2" borderId="20" xfId="6" applyFont="1" applyFill="1" applyBorder="1" applyAlignment="1">
      <alignment horizontal="center" vertical="center" textRotation="90" wrapText="1" readingOrder="2"/>
    </xf>
    <xf numFmtId="0" fontId="147" fillId="2" borderId="4" xfId="6" applyFont="1" applyFill="1" applyBorder="1" applyAlignment="1">
      <alignment horizontal="center" vertical="center" textRotation="91" readingOrder="2"/>
    </xf>
    <xf numFmtId="0" fontId="147" fillId="2" borderId="26" xfId="6" applyFont="1" applyFill="1" applyBorder="1" applyAlignment="1">
      <alignment horizontal="center" vertical="center"/>
    </xf>
    <xf numFmtId="0" fontId="147" fillId="2" borderId="8" xfId="6" applyFont="1" applyFill="1" applyBorder="1" applyAlignment="1">
      <alignment horizontal="center" vertical="center"/>
    </xf>
    <xf numFmtId="0" fontId="147" fillId="2" borderId="39" xfId="6" applyFont="1" applyFill="1" applyBorder="1" applyAlignment="1">
      <alignment horizontal="center" vertical="center"/>
    </xf>
    <xf numFmtId="0" fontId="147" fillId="2" borderId="11" xfId="6" applyFont="1" applyFill="1" applyBorder="1" applyAlignment="1">
      <alignment horizontal="center" vertical="center"/>
    </xf>
    <xf numFmtId="0" fontId="69" fillId="2" borderId="12" xfId="6" applyFont="1" applyFill="1" applyBorder="1" applyAlignment="1">
      <alignment horizontal="right"/>
    </xf>
    <xf numFmtId="0" fontId="66" fillId="2" borderId="12" xfId="6" applyFont="1" applyFill="1" applyBorder="1" applyAlignment="1">
      <alignment horizontal="left"/>
    </xf>
    <xf numFmtId="0" fontId="65" fillId="2" borderId="25" xfId="6" applyFont="1" applyFill="1" applyBorder="1" applyAlignment="1">
      <alignment horizontal="center" vertical="center"/>
    </xf>
    <xf numFmtId="0" fontId="65" fillId="2" borderId="24" xfId="6" applyFont="1" applyFill="1" applyBorder="1" applyAlignment="1">
      <alignment horizontal="center" vertical="center"/>
    </xf>
    <xf numFmtId="0" fontId="65" fillId="2" borderId="26" xfId="6" applyFont="1" applyFill="1" applyBorder="1" applyAlignment="1">
      <alignment horizontal="center" vertical="center"/>
    </xf>
    <xf numFmtId="0" fontId="65" fillId="2" borderId="8" xfId="6" applyFont="1" applyFill="1" applyBorder="1" applyAlignment="1">
      <alignment horizontal="center" vertical="center"/>
    </xf>
    <xf numFmtId="0" fontId="65" fillId="2" borderId="23" xfId="6" applyFont="1" applyFill="1" applyBorder="1" applyAlignment="1">
      <alignment horizontal="center" vertical="center" wrapText="1"/>
    </xf>
    <xf numFmtId="0" fontId="65" fillId="2" borderId="27" xfId="6" applyFont="1" applyFill="1" applyBorder="1" applyAlignment="1">
      <alignment horizontal="center" vertical="center" wrapText="1"/>
    </xf>
    <xf numFmtId="0" fontId="65" fillId="2" borderId="22" xfId="6" applyFont="1" applyFill="1" applyBorder="1" applyAlignment="1">
      <alignment horizontal="center" vertical="center" wrapText="1"/>
    </xf>
    <xf numFmtId="0" fontId="65" fillId="2" borderId="27" xfId="6" applyFont="1" applyFill="1" applyBorder="1" applyAlignment="1">
      <alignment horizontal="center" vertical="center"/>
    </xf>
    <xf numFmtId="0" fontId="65" fillId="2" borderId="22" xfId="6" applyFont="1" applyFill="1" applyBorder="1" applyAlignment="1">
      <alignment horizontal="center" vertical="center"/>
    </xf>
    <xf numFmtId="0" fontId="65" fillId="2" borderId="21" xfId="6" applyFont="1" applyFill="1" applyBorder="1" applyAlignment="1">
      <alignment horizontal="center" vertical="center" textRotation="90" wrapText="1" readingOrder="2"/>
    </xf>
    <xf numFmtId="0" fontId="65" fillId="2" borderId="9" xfId="6" applyFont="1" applyFill="1" applyBorder="1" applyAlignment="1">
      <alignment horizontal="center" vertical="center" textRotation="90" wrapText="1" readingOrder="2"/>
    </xf>
    <xf numFmtId="0" fontId="65" fillId="2" borderId="21" xfId="6" applyFont="1" applyFill="1" applyBorder="1" applyAlignment="1">
      <alignment horizontal="center" vertical="center" textRotation="90" wrapText="1"/>
    </xf>
    <xf numFmtId="0" fontId="65" fillId="2" borderId="9" xfId="6" applyFont="1" applyFill="1" applyBorder="1" applyAlignment="1">
      <alignment horizontal="center" vertical="center" textRotation="90" wrapText="1"/>
    </xf>
    <xf numFmtId="0" fontId="65" fillId="2" borderId="26" xfId="6" applyFont="1" applyFill="1" applyBorder="1" applyAlignment="1">
      <alignment horizontal="center" vertical="top"/>
    </xf>
    <xf numFmtId="0" fontId="65" fillId="2" borderId="8" xfId="6" applyFont="1" applyFill="1" applyBorder="1" applyAlignment="1">
      <alignment horizontal="center" vertical="top"/>
    </xf>
    <xf numFmtId="0" fontId="235" fillId="2" borderId="94" xfId="2" applyFont="1" applyFill="1" applyBorder="1" applyAlignment="1">
      <alignment horizontal="center" vertical="center"/>
    </xf>
    <xf numFmtId="0" fontId="235" fillId="2" borderId="95" xfId="2" applyFont="1" applyFill="1" applyBorder="1" applyAlignment="1">
      <alignment horizontal="center" vertical="center"/>
    </xf>
    <xf numFmtId="0" fontId="235" fillId="2" borderId="93" xfId="2" applyFont="1" applyFill="1" applyBorder="1" applyAlignment="1">
      <alignment horizontal="center" vertical="center"/>
    </xf>
    <xf numFmtId="0" fontId="235" fillId="2" borderId="96" xfId="2" applyFont="1" applyFill="1" applyBorder="1" applyAlignment="1">
      <alignment horizontal="center" vertical="center"/>
    </xf>
    <xf numFmtId="0" fontId="235" fillId="2" borderId="47" xfId="2" applyFont="1" applyFill="1" applyBorder="1" applyAlignment="1">
      <alignment horizontal="center" vertical="center"/>
    </xf>
    <xf numFmtId="0" fontId="235" fillId="2" borderId="44" xfId="2" applyFont="1" applyFill="1" applyBorder="1" applyAlignment="1">
      <alignment horizontal="center" vertical="center"/>
    </xf>
    <xf numFmtId="0" fontId="235" fillId="2" borderId="97" xfId="2" applyFont="1" applyFill="1" applyBorder="1" applyAlignment="1">
      <alignment horizontal="center" vertical="center"/>
    </xf>
    <xf numFmtId="0" fontId="234" fillId="2" borderId="0" xfId="2" applyFont="1" applyFill="1" applyBorder="1" applyAlignment="1">
      <alignment horizontal="left"/>
    </xf>
    <xf numFmtId="0" fontId="235" fillId="2" borderId="100" xfId="2" applyFont="1" applyFill="1" applyBorder="1" applyAlignment="1">
      <alignment horizontal="center" vertical="center"/>
    </xf>
    <xf numFmtId="0" fontId="235" fillId="2" borderId="101" xfId="2" applyFont="1" applyFill="1" applyBorder="1" applyAlignment="1">
      <alignment horizontal="center" vertical="center"/>
    </xf>
    <xf numFmtId="0" fontId="235" fillId="2" borderId="99" xfId="2" applyFont="1" applyFill="1" applyBorder="1" applyAlignment="1">
      <alignment horizontal="center" vertical="center"/>
    </xf>
    <xf numFmtId="0" fontId="235" fillId="2" borderId="131" xfId="2" applyFont="1" applyFill="1" applyBorder="1" applyAlignment="1">
      <alignment horizontal="center" vertical="center"/>
    </xf>
    <xf numFmtId="0" fontId="235" fillId="2" borderId="74" xfId="2" applyFont="1" applyFill="1" applyBorder="1" applyAlignment="1">
      <alignment horizontal="center" vertical="center"/>
    </xf>
    <xf numFmtId="0" fontId="235" fillId="2" borderId="73" xfId="2" applyFont="1" applyFill="1" applyBorder="1" applyAlignment="1">
      <alignment horizontal="center" vertical="center"/>
    </xf>
    <xf numFmtId="0" fontId="235" fillId="2" borderId="136" xfId="2" applyFont="1" applyFill="1" applyBorder="1" applyAlignment="1">
      <alignment horizontal="center" vertical="center"/>
    </xf>
    <xf numFmtId="0" fontId="235" fillId="2" borderId="0" xfId="2" applyFont="1" applyFill="1" applyBorder="1" applyAlignment="1">
      <alignment horizontal="center" vertical="center"/>
    </xf>
    <xf numFmtId="0" fontId="235" fillId="2" borderId="17" xfId="2" applyFont="1" applyFill="1" applyBorder="1" applyAlignment="1">
      <alignment horizontal="center" vertical="center"/>
    </xf>
    <xf numFmtId="0" fontId="237" fillId="2" borderId="12" xfId="2" applyFont="1" applyFill="1" applyBorder="1" applyAlignment="1">
      <alignment horizontal="center" vertical="center"/>
    </xf>
    <xf numFmtId="0" fontId="237" fillId="2" borderId="0" xfId="2" applyFont="1" applyFill="1" applyBorder="1" applyAlignment="1">
      <alignment horizontal="center" vertical="center"/>
    </xf>
    <xf numFmtId="0" fontId="237" fillId="2" borderId="38" xfId="2" applyFont="1" applyFill="1" applyBorder="1" applyAlignment="1">
      <alignment horizontal="center" vertical="center"/>
    </xf>
    <xf numFmtId="0" fontId="56" fillId="2" borderId="23" xfId="2" applyFont="1" applyFill="1" applyBorder="1" applyAlignment="1">
      <alignment horizontal="center" vertical="top" wrapText="1"/>
    </xf>
    <xf numFmtId="0" fontId="56" fillId="2" borderId="27" xfId="2" applyFont="1" applyFill="1" applyBorder="1" applyAlignment="1">
      <alignment horizontal="center" vertical="top" wrapText="1"/>
    </xf>
    <xf numFmtId="0" fontId="8" fillId="2" borderId="25" xfId="2" applyFont="1" applyFill="1" applyBorder="1" applyAlignment="1">
      <alignment horizontal="center"/>
    </xf>
    <xf numFmtId="0" fontId="8" fillId="2" borderId="24" xfId="2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197" fillId="2" borderId="26" xfId="6" applyFont="1" applyFill="1" applyBorder="1" applyAlignment="1">
      <alignment horizontal="center" vertical="center"/>
    </xf>
    <xf numFmtId="0" fontId="197" fillId="2" borderId="0" xfId="6" applyFont="1" applyFill="1" applyBorder="1" applyAlignment="1">
      <alignment horizontal="center" vertical="center"/>
    </xf>
    <xf numFmtId="0" fontId="197" fillId="2" borderId="8" xfId="6" applyFont="1" applyFill="1" applyBorder="1" applyAlignment="1">
      <alignment horizontal="center" vertical="center"/>
    </xf>
    <xf numFmtId="0" fontId="197" fillId="2" borderId="25" xfId="6" applyFont="1" applyFill="1" applyBorder="1" applyAlignment="1">
      <alignment horizontal="center" vertical="center"/>
    </xf>
    <xf numFmtId="0" fontId="197" fillId="2" borderId="24" xfId="6" applyFont="1" applyFill="1" applyBorder="1" applyAlignment="1">
      <alignment horizontal="center" vertical="center"/>
    </xf>
    <xf numFmtId="0" fontId="200" fillId="2" borderId="12" xfId="6" applyFont="1" applyFill="1" applyBorder="1" applyAlignment="1">
      <alignment horizontal="center" vertical="center"/>
    </xf>
    <xf numFmtId="0" fontId="200" fillId="2" borderId="12" xfId="6" applyFont="1" applyFill="1" applyBorder="1" applyAlignment="1">
      <alignment horizontal="left" vertical="center"/>
    </xf>
    <xf numFmtId="0" fontId="219" fillId="2" borderId="27" xfId="2" applyFont="1" applyFill="1" applyBorder="1" applyAlignment="1">
      <alignment horizontal="left" vertical="center" readingOrder="2"/>
    </xf>
    <xf numFmtId="0" fontId="219" fillId="2" borderId="22" xfId="2" applyFont="1" applyFill="1" applyBorder="1" applyAlignment="1">
      <alignment horizontal="left" vertical="center" readingOrder="2"/>
    </xf>
    <xf numFmtId="0" fontId="184" fillId="2" borderId="25" xfId="2" applyFont="1" applyFill="1" applyBorder="1" applyAlignment="1">
      <alignment horizontal="right"/>
    </xf>
    <xf numFmtId="0" fontId="184" fillId="2" borderId="24" xfId="2" applyFont="1" applyFill="1" applyBorder="1" applyAlignment="1">
      <alignment horizontal="right"/>
    </xf>
    <xf numFmtId="0" fontId="184" fillId="2" borderId="26" xfId="2" applyFont="1" applyFill="1" applyBorder="1" applyAlignment="1">
      <alignment horizontal="right"/>
    </xf>
    <xf numFmtId="0" fontId="184" fillId="2" borderId="8" xfId="2" applyFont="1" applyFill="1" applyBorder="1" applyAlignment="1">
      <alignment horizontal="right"/>
    </xf>
    <xf numFmtId="0" fontId="184" fillId="2" borderId="39" xfId="2" applyFont="1" applyFill="1" applyBorder="1" applyAlignment="1">
      <alignment horizontal="right"/>
    </xf>
    <xf numFmtId="0" fontId="184" fillId="2" borderId="11" xfId="2" applyFont="1" applyFill="1" applyBorder="1" applyAlignment="1">
      <alignment horizontal="right"/>
    </xf>
    <xf numFmtId="0" fontId="155" fillId="2" borderId="23" xfId="2" applyFont="1" applyFill="1" applyBorder="1" applyAlignment="1">
      <alignment horizontal="right" vertical="center" readingOrder="2"/>
    </xf>
    <xf numFmtId="0" fontId="155" fillId="2" borderId="27" xfId="2" applyFont="1" applyFill="1" applyBorder="1" applyAlignment="1">
      <alignment horizontal="right" vertical="center" readingOrder="2"/>
    </xf>
    <xf numFmtId="0" fontId="155" fillId="2" borderId="27" xfId="2" applyFont="1" applyFill="1" applyBorder="1" applyAlignment="1">
      <alignment horizontal="left" vertical="center" readingOrder="2"/>
    </xf>
    <xf numFmtId="0" fontId="155" fillId="2" borderId="22" xfId="2" applyFont="1" applyFill="1" applyBorder="1" applyAlignment="1">
      <alignment horizontal="left" vertical="center" readingOrder="2"/>
    </xf>
    <xf numFmtId="0" fontId="219" fillId="2" borderId="23" xfId="2" applyFont="1" applyFill="1" applyBorder="1" applyAlignment="1">
      <alignment horizontal="right" vertical="center" readingOrder="2"/>
    </xf>
    <xf numFmtId="0" fontId="219" fillId="2" borderId="27" xfId="2" applyFont="1" applyFill="1" applyBorder="1" applyAlignment="1">
      <alignment horizontal="right" vertical="center" readingOrder="2"/>
    </xf>
    <xf numFmtId="0" fontId="188" fillId="2" borderId="23" xfId="2" applyFont="1" applyFill="1" applyBorder="1" applyAlignment="1">
      <alignment horizontal="right" vertical="center" readingOrder="2"/>
    </xf>
    <xf numFmtId="0" fontId="188" fillId="2" borderId="27" xfId="2" applyFont="1" applyFill="1" applyBorder="1" applyAlignment="1">
      <alignment horizontal="right" vertical="center" readingOrder="2"/>
    </xf>
    <xf numFmtId="0" fontId="221" fillId="2" borderId="27" xfId="2" applyFont="1" applyFill="1" applyBorder="1" applyAlignment="1">
      <alignment horizontal="left" vertical="center" readingOrder="2"/>
    </xf>
    <xf numFmtId="0" fontId="221" fillId="2" borderId="22" xfId="2" applyFont="1" applyFill="1" applyBorder="1" applyAlignment="1">
      <alignment horizontal="left" vertical="center" readingOrder="2"/>
    </xf>
    <xf numFmtId="0" fontId="183" fillId="2" borderId="38" xfId="6" applyFont="1" applyFill="1" applyBorder="1" applyAlignment="1">
      <alignment horizontal="right" readingOrder="2"/>
    </xf>
    <xf numFmtId="0" fontId="183" fillId="2" borderId="0" xfId="6" applyFont="1" applyFill="1" applyBorder="1" applyAlignment="1">
      <alignment horizontal="right" readingOrder="2"/>
    </xf>
    <xf numFmtId="0" fontId="224" fillId="2" borderId="39" xfId="6" applyFont="1" applyFill="1" applyBorder="1" applyAlignment="1">
      <alignment horizontal="center" vertical="center" wrapText="1"/>
    </xf>
    <xf numFmtId="0" fontId="224" fillId="2" borderId="12" xfId="6" applyFont="1" applyFill="1" applyBorder="1" applyAlignment="1">
      <alignment horizontal="center" vertical="center" wrapText="1"/>
    </xf>
    <xf numFmtId="0" fontId="224" fillId="2" borderId="11" xfId="6" applyFont="1" applyFill="1" applyBorder="1" applyAlignment="1">
      <alignment horizontal="center" vertical="center" wrapText="1"/>
    </xf>
    <xf numFmtId="0" fontId="177" fillId="2" borderId="26" xfId="6" applyFont="1" applyFill="1" applyBorder="1" applyAlignment="1">
      <alignment horizontal="center" vertical="center"/>
    </xf>
    <xf numFmtId="0" fontId="177" fillId="2" borderId="8" xfId="6" applyFont="1" applyFill="1" applyBorder="1" applyAlignment="1">
      <alignment horizontal="center" vertical="center"/>
    </xf>
    <xf numFmtId="0" fontId="224" fillId="2" borderId="25" xfId="6" applyFont="1" applyFill="1" applyBorder="1" applyAlignment="1">
      <alignment horizontal="center" vertical="center" wrapText="1"/>
    </xf>
    <xf numFmtId="0" fontId="224" fillId="2" borderId="38" xfId="6" applyFont="1" applyFill="1" applyBorder="1" applyAlignment="1">
      <alignment horizontal="center" vertical="center" wrapText="1"/>
    </xf>
    <xf numFmtId="0" fontId="224" fillId="2" borderId="24" xfId="6" applyFont="1" applyFill="1" applyBorder="1" applyAlignment="1">
      <alignment horizontal="center" vertical="center" wrapText="1"/>
    </xf>
    <xf numFmtId="0" fontId="177" fillId="2" borderId="25" xfId="6" applyFont="1" applyFill="1" applyBorder="1" applyAlignment="1">
      <alignment horizontal="center" vertical="center"/>
    </xf>
    <xf numFmtId="0" fontId="177" fillId="2" borderId="24" xfId="6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26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23" fillId="2" borderId="21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64" fillId="6" borderId="0" xfId="6" applyFont="1" applyFill="1" applyAlignment="1">
      <alignment horizontal="center" readingOrder="2"/>
    </xf>
    <xf numFmtId="0" fontId="70" fillId="2" borderId="25" xfId="6" applyFont="1" applyFill="1" applyBorder="1" applyAlignment="1">
      <alignment horizontal="right" vertical="center"/>
    </xf>
    <xf numFmtId="0" fontId="70" fillId="2" borderId="39" xfId="6" applyFont="1" applyFill="1" applyBorder="1" applyAlignment="1">
      <alignment horizontal="right" vertical="center"/>
    </xf>
    <xf numFmtId="0" fontId="70" fillId="2" borderId="24" xfId="6" applyFont="1" applyFill="1" applyBorder="1" applyAlignment="1">
      <alignment horizontal="left" vertical="center"/>
    </xf>
    <xf numFmtId="0" fontId="70" fillId="2" borderId="11" xfId="6" applyFont="1" applyFill="1" applyBorder="1" applyAlignment="1">
      <alignment horizontal="left" vertical="center"/>
    </xf>
    <xf numFmtId="0" fontId="94" fillId="0" borderId="0" xfId="12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00" fillId="0" borderId="0" xfId="12" applyFont="1" applyAlignment="1">
      <alignment horizontal="center" vertical="center"/>
    </xf>
    <xf numFmtId="0" fontId="63" fillId="0" borderId="38" xfId="0" applyFont="1" applyBorder="1" applyAlignment="1">
      <alignment horizontal="right" vertical="center" wrapText="1"/>
    </xf>
    <xf numFmtId="0" fontId="63" fillId="0" borderId="0" xfId="0" applyFont="1" applyBorder="1" applyAlignment="1">
      <alignment horizontal="right" vertical="center" wrapText="1"/>
    </xf>
    <xf numFmtId="0" fontId="144" fillId="2" borderId="120" xfId="0" applyFont="1" applyFill="1" applyBorder="1" applyAlignment="1">
      <alignment horizontal="center" vertical="center"/>
    </xf>
    <xf numFmtId="0" fontId="135" fillId="12" borderId="121" xfId="0" applyFont="1" applyFill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135" fillId="3" borderId="121" xfId="0" applyFont="1" applyFill="1" applyBorder="1" applyAlignment="1">
      <alignment horizontal="center" vertical="center"/>
    </xf>
    <xf numFmtId="0" fontId="134" fillId="0" borderId="126" xfId="0" applyFont="1" applyBorder="1" applyAlignment="1">
      <alignment horizontal="center" vertical="center"/>
    </xf>
    <xf numFmtId="0" fontId="134" fillId="0" borderId="128" xfId="0" applyFont="1" applyBorder="1" applyAlignment="1">
      <alignment horizontal="center" vertical="center"/>
    </xf>
    <xf numFmtId="0" fontId="204" fillId="2" borderId="21" xfId="6" applyFont="1" applyFill="1" applyBorder="1" applyAlignment="1">
      <alignment horizontal="center" vertical="center" wrapText="1"/>
    </xf>
    <xf numFmtId="0" fontId="204" fillId="2" borderId="9" xfId="6" applyFont="1" applyFill="1" applyBorder="1" applyAlignment="1">
      <alignment horizontal="center" vertical="center" wrapText="1"/>
    </xf>
    <xf numFmtId="0" fontId="204" fillId="2" borderId="20" xfId="6" applyFont="1" applyFill="1" applyBorder="1" applyAlignment="1">
      <alignment horizontal="center" vertical="center" wrapText="1"/>
    </xf>
    <xf numFmtId="0" fontId="204" fillId="2" borderId="4" xfId="6" applyFont="1" applyFill="1" applyBorder="1" applyAlignment="1">
      <alignment horizontal="center" vertical="center" wrapText="1"/>
    </xf>
    <xf numFmtId="0" fontId="119" fillId="6" borderId="0" xfId="6" applyFont="1" applyFill="1" applyAlignment="1">
      <alignment horizontal="center" wrapText="1" readingOrder="2"/>
    </xf>
    <xf numFmtId="0" fontId="218" fillId="2" borderId="4" xfId="6" applyFont="1" applyFill="1" applyBorder="1" applyAlignment="1">
      <alignment horizontal="center" vertical="center" wrapText="1"/>
    </xf>
    <xf numFmtId="0" fontId="218" fillId="2" borderId="4" xfId="2" applyFont="1" applyFill="1" applyBorder="1" applyAlignment="1">
      <alignment horizontal="center" vertical="center" wrapText="1"/>
    </xf>
    <xf numFmtId="0" fontId="158" fillId="2" borderId="4" xfId="2" applyFont="1" applyFill="1" applyBorder="1" applyAlignment="1">
      <alignment horizontal="center" vertical="center" wrapText="1"/>
    </xf>
    <xf numFmtId="0" fontId="158" fillId="2" borderId="4" xfId="2" applyFont="1" applyFill="1" applyBorder="1" applyAlignment="1">
      <alignment horizontal="center" vertical="center"/>
    </xf>
    <xf numFmtId="0" fontId="158" fillId="2" borderId="21" xfId="2" applyFont="1" applyFill="1" applyBorder="1" applyAlignment="1">
      <alignment horizontal="center" vertical="center" wrapText="1"/>
    </xf>
    <xf numFmtId="0" fontId="158" fillId="2" borderId="9" xfId="2" applyFont="1" applyFill="1" applyBorder="1" applyAlignment="1">
      <alignment horizontal="center" vertical="center" wrapText="1"/>
    </xf>
    <xf numFmtId="0" fontId="158" fillId="2" borderId="20" xfId="2" applyFont="1" applyFill="1" applyBorder="1" applyAlignment="1">
      <alignment horizontal="center" vertical="center" wrapText="1"/>
    </xf>
    <xf numFmtId="0" fontId="204" fillId="2" borderId="21" xfId="2" applyFont="1" applyFill="1" applyBorder="1" applyAlignment="1">
      <alignment horizontal="center" vertical="center" wrapText="1"/>
    </xf>
    <xf numFmtId="0" fontId="204" fillId="2" borderId="9" xfId="2" applyFont="1" applyFill="1" applyBorder="1" applyAlignment="1">
      <alignment horizontal="center" vertical="center" wrapText="1"/>
    </xf>
    <xf numFmtId="0" fontId="204" fillId="2" borderId="20" xfId="2" applyFont="1" applyFill="1" applyBorder="1" applyAlignment="1">
      <alignment horizontal="center" vertical="center" wrapText="1"/>
    </xf>
    <xf numFmtId="0" fontId="218" fillId="2" borderId="21" xfId="6" applyFont="1" applyFill="1" applyBorder="1" applyAlignment="1">
      <alignment horizontal="center" vertical="center" wrapText="1"/>
    </xf>
    <xf numFmtId="0" fontId="218" fillId="2" borderId="9" xfId="6" applyFont="1" applyFill="1" applyBorder="1" applyAlignment="1">
      <alignment horizontal="center" vertical="center" wrapText="1"/>
    </xf>
    <xf numFmtId="0" fontId="218" fillId="2" borderId="20" xfId="6" applyFont="1" applyFill="1" applyBorder="1" applyAlignment="1">
      <alignment horizontal="center" vertical="center" wrapText="1"/>
    </xf>
    <xf numFmtId="0" fontId="147" fillId="2" borderId="21" xfId="6" applyFont="1" applyFill="1" applyBorder="1" applyAlignment="1">
      <alignment horizontal="center" vertical="center" wrapText="1"/>
    </xf>
    <xf numFmtId="0" fontId="147" fillId="2" borderId="9" xfId="6" applyFont="1" applyFill="1" applyBorder="1" applyAlignment="1">
      <alignment horizontal="center" vertical="center" wrapText="1"/>
    </xf>
    <xf numFmtId="0" fontId="147" fillId="2" borderId="20" xfId="6" applyFont="1" applyFill="1" applyBorder="1" applyAlignment="1">
      <alignment horizontal="center" vertical="center"/>
    </xf>
    <xf numFmtId="0" fontId="148" fillId="2" borderId="9" xfId="6" applyFont="1" applyFill="1" applyBorder="1" applyAlignment="1">
      <alignment horizontal="center" vertical="center" wrapText="1"/>
    </xf>
    <xf numFmtId="0" fontId="148" fillId="2" borderId="20" xfId="6" applyFont="1" applyFill="1" applyBorder="1" applyAlignment="1">
      <alignment horizontal="center" vertical="center" wrapText="1"/>
    </xf>
    <xf numFmtId="0" fontId="149" fillId="2" borderId="9" xfId="6" applyFont="1" applyFill="1" applyBorder="1" applyAlignment="1">
      <alignment horizontal="center" vertical="center" wrapText="1"/>
    </xf>
    <xf numFmtId="0" fontId="149" fillId="2" borderId="20" xfId="6" applyFont="1" applyFill="1" applyBorder="1" applyAlignment="1">
      <alignment horizontal="center" vertical="center" wrapText="1"/>
    </xf>
    <xf numFmtId="0" fontId="90" fillId="2" borderId="0" xfId="6" applyFont="1" applyFill="1" applyAlignment="1">
      <alignment horizontal="center"/>
    </xf>
    <xf numFmtId="0" fontId="147" fillId="2" borderId="4" xfId="6" applyFont="1" applyFill="1" applyBorder="1" applyAlignment="1">
      <alignment horizontal="center" vertical="center" wrapText="1"/>
    </xf>
    <xf numFmtId="0" fontId="147" fillId="2" borderId="4" xfId="6" applyFont="1" applyFill="1" applyBorder="1" applyAlignment="1">
      <alignment horizontal="center" vertical="center"/>
    </xf>
    <xf numFmtId="0" fontId="148" fillId="2" borderId="4" xfId="6" applyFont="1" applyFill="1" applyBorder="1" applyAlignment="1">
      <alignment horizontal="center" vertical="center" wrapText="1"/>
    </xf>
    <xf numFmtId="0" fontId="148" fillId="2" borderId="4" xfId="6" applyFont="1" applyFill="1" applyBorder="1" applyAlignment="1">
      <alignment horizontal="center" vertical="center"/>
    </xf>
  </cellXfs>
  <cellStyles count="16">
    <cellStyle name="Comma [0] 2" xfId="3"/>
    <cellStyle name="MS_Arabic" xfId="5"/>
    <cellStyle name="MS_Arabic 2" xfId="10"/>
    <cellStyle name="MS_Latin" xfId="4"/>
    <cellStyle name="MS_Latin 2" xfId="9"/>
    <cellStyle name="Normal" xfId="0" builtinId="0"/>
    <cellStyle name="Normal 11" xfId="2"/>
    <cellStyle name="Normal 13" xfId="14"/>
    <cellStyle name="Normal 2" xfId="6"/>
    <cellStyle name="Normal 2 2 4" xfId="7"/>
    <cellStyle name="Normal 2 3 4" xfId="11"/>
    <cellStyle name="Normal 3 2 2" xfId="13"/>
    <cellStyle name="Normal 3 4" xfId="8"/>
    <cellStyle name="Normal 5" xfId="15"/>
    <cellStyle name="Normal_ورقة1" xfId="12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16</xdr:row>
      <xdr:rowOff>47625</xdr:rowOff>
    </xdr:from>
    <xdr:to>
      <xdr:col>7</xdr:col>
      <xdr:colOff>685800</xdr:colOff>
      <xdr:row>17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23683018882" y="6134966"/>
          <a:ext cx="409575" cy="36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839932</xdr:colOff>
      <xdr:row>2</xdr:row>
      <xdr:rowOff>152400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0388250" y="0"/>
          <a:ext cx="9931977" cy="1667741"/>
        </a:xfrm>
        <a:prstGeom prst="rect">
          <a:avLst/>
        </a:prstGeom>
      </xdr:spPr>
    </xdr:pic>
    <xdr:clientData/>
  </xdr:twoCellAnchor>
  <xdr:twoCellAnchor editAs="oneCell">
    <xdr:from>
      <xdr:col>6</xdr:col>
      <xdr:colOff>767195</xdr:colOff>
      <xdr:row>0</xdr:row>
      <xdr:rowOff>295275</xdr:rowOff>
    </xdr:from>
    <xdr:to>
      <xdr:col>7</xdr:col>
      <xdr:colOff>568901</xdr:colOff>
      <xdr:row>2</xdr:row>
      <xdr:rowOff>27709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3135780" y="295275"/>
          <a:ext cx="1247775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1036320</xdr:colOff>
      <xdr:row>4</xdr:row>
      <xdr:rowOff>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7942480" y="0"/>
          <a:ext cx="7048500" cy="1935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411480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721080" y="0"/>
          <a:ext cx="12580620" cy="1733550"/>
        </a:xfrm>
        <a:prstGeom prst="rect">
          <a:avLst/>
        </a:prstGeom>
      </xdr:spPr>
    </xdr:pic>
    <xdr:clientData/>
  </xdr:twoCellAnchor>
  <xdr:twoCellAnchor editAs="oneCell">
    <xdr:from>
      <xdr:col>15</xdr:col>
      <xdr:colOff>342900</xdr:colOff>
      <xdr:row>0</xdr:row>
      <xdr:rowOff>161925</xdr:rowOff>
    </xdr:from>
    <xdr:to>
      <xdr:col>19</xdr:col>
      <xdr:colOff>66675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154950" y="161925"/>
          <a:ext cx="1247775" cy="124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647700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1235400" y="0"/>
          <a:ext cx="8505825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228600</xdr:rowOff>
    </xdr:from>
    <xdr:to>
      <xdr:col>8</xdr:col>
      <xdr:colOff>676275</xdr:colOff>
      <xdr:row>3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1921200" y="228600"/>
          <a:ext cx="1247775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نص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أخرى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Other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نص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نفسية وأعصاب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General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نص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حروق وتجميل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Plastic &amp; Burns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6" name="نص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عزل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Isolation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نص 6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36576" rIns="27432" bIns="36576" anchor="ctr" upright="1"/>
        <a:lstStyle/>
        <a:p>
          <a:pPr algn="ctr" rtl="0">
            <a:defRPr sz="1000"/>
          </a:pPr>
          <a:r>
            <a:rPr lang="ar-SA" sz="900" b="1" i="0" strike="noStrike">
              <a:solidFill>
                <a:srgbClr val="000000"/>
              </a:solidFill>
              <a:cs typeface="Traditional Arabic"/>
            </a:rPr>
            <a:t>عدد المستوصفات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Dispensary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13</xdr:col>
      <xdr:colOff>0</xdr:colOff>
      <xdr:row>3</xdr:row>
      <xdr:rowOff>76200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297640" y="0"/>
          <a:ext cx="13456919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</xdr:row>
      <xdr:rowOff>19050</xdr:rowOff>
    </xdr:from>
    <xdr:to>
      <xdr:col>11</xdr:col>
      <xdr:colOff>619125</xdr:colOff>
      <xdr:row>2</xdr:row>
      <xdr:rowOff>847725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5406175" y="438150"/>
          <a:ext cx="1247775" cy="1247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718457</xdr:colOff>
      <xdr:row>4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3819771" y="0"/>
          <a:ext cx="16959943" cy="1747157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0</xdr:row>
      <xdr:rowOff>180975</xdr:rowOff>
    </xdr:from>
    <xdr:to>
      <xdr:col>16</xdr:col>
      <xdr:colOff>323850</xdr:colOff>
      <xdr:row>3</xdr:row>
      <xdr:rowOff>428625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8044800" y="180975"/>
          <a:ext cx="1247775" cy="1247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1164772</xdr:colOff>
      <xdr:row>4</xdr:row>
      <xdr:rowOff>68035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696571" y="0"/>
          <a:ext cx="16731343" cy="2103664"/>
        </a:xfrm>
        <a:prstGeom prst="rect">
          <a:avLst/>
        </a:prstGeom>
      </xdr:spPr>
    </xdr:pic>
    <xdr:clientData/>
  </xdr:twoCellAnchor>
  <xdr:twoCellAnchor editAs="oneCell">
    <xdr:from>
      <xdr:col>11</xdr:col>
      <xdr:colOff>628650</xdr:colOff>
      <xdr:row>0</xdr:row>
      <xdr:rowOff>159203</xdr:rowOff>
    </xdr:from>
    <xdr:to>
      <xdr:col>12</xdr:col>
      <xdr:colOff>828675</xdr:colOff>
      <xdr:row>3</xdr:row>
      <xdr:rowOff>359228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1052896" y="159203"/>
          <a:ext cx="1247775" cy="1247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1000125</xdr:colOff>
      <xdr:row>2</xdr:row>
      <xdr:rowOff>63499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1715125" y="0"/>
          <a:ext cx="14620875" cy="2016124"/>
        </a:xfrm>
        <a:prstGeom prst="rect">
          <a:avLst/>
        </a:prstGeom>
      </xdr:spPr>
    </xdr:pic>
    <xdr:clientData/>
  </xdr:twoCellAnchor>
  <xdr:twoCellAnchor editAs="oneCell">
    <xdr:from>
      <xdr:col>11</xdr:col>
      <xdr:colOff>162984</xdr:colOff>
      <xdr:row>0</xdr:row>
      <xdr:rowOff>189442</xdr:rowOff>
    </xdr:from>
    <xdr:to>
      <xdr:col>12</xdr:col>
      <xdr:colOff>500592</xdr:colOff>
      <xdr:row>1</xdr:row>
      <xdr:rowOff>463550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0748075" y="189442"/>
          <a:ext cx="1247775" cy="1247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879230</xdr:colOff>
      <xdr:row>3</xdr:row>
      <xdr:rowOff>14654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5271962" y="0"/>
          <a:ext cx="6323133" cy="1824404"/>
        </a:xfrm>
        <a:prstGeom prst="rect">
          <a:avLst/>
        </a:prstGeom>
      </xdr:spPr>
    </xdr:pic>
    <xdr:clientData/>
  </xdr:twoCellAnchor>
  <xdr:twoCellAnchor editAs="oneCell">
    <xdr:from>
      <xdr:col>5</xdr:col>
      <xdr:colOff>145073</xdr:colOff>
      <xdr:row>0</xdr:row>
      <xdr:rowOff>170717</xdr:rowOff>
    </xdr:from>
    <xdr:to>
      <xdr:col>6</xdr:col>
      <xdr:colOff>608867</xdr:colOff>
      <xdr:row>2</xdr:row>
      <xdr:rowOff>26377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5244191" y="170717"/>
          <a:ext cx="1247775" cy="1247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685799</xdr:colOff>
      <xdr:row>3</xdr:row>
      <xdr:rowOff>90487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634251" y="0"/>
          <a:ext cx="9182099" cy="1719262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0</xdr:row>
      <xdr:rowOff>9524</xdr:rowOff>
    </xdr:from>
    <xdr:to>
      <xdr:col>8</xdr:col>
      <xdr:colOff>185738</xdr:colOff>
      <xdr:row>2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8444231" y="9524"/>
          <a:ext cx="1247775" cy="1247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707570</xdr:colOff>
      <xdr:row>4</xdr:row>
      <xdr:rowOff>81643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2040715" y="0"/>
          <a:ext cx="10096499" cy="1905000"/>
        </a:xfrm>
        <a:prstGeom prst="rect">
          <a:avLst/>
        </a:prstGeom>
      </xdr:spPr>
    </xdr:pic>
    <xdr:clientData/>
  </xdr:twoCellAnchor>
  <xdr:twoCellAnchor editAs="oneCell">
    <xdr:from>
      <xdr:col>7</xdr:col>
      <xdr:colOff>560614</xdr:colOff>
      <xdr:row>0</xdr:row>
      <xdr:rowOff>172811</xdr:rowOff>
    </xdr:from>
    <xdr:to>
      <xdr:col>9</xdr:col>
      <xdr:colOff>529318</xdr:colOff>
      <xdr:row>3</xdr:row>
      <xdr:rowOff>155122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429861" y="172811"/>
          <a:ext cx="1247775" cy="1247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104775</xdr:colOff>
      <xdr:row>3</xdr:row>
      <xdr:rowOff>161925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5762325" y="0"/>
          <a:ext cx="9496425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176212</xdr:colOff>
      <xdr:row>0</xdr:row>
      <xdr:rowOff>33337</xdr:rowOff>
    </xdr:from>
    <xdr:to>
      <xdr:col>7</xdr:col>
      <xdr:colOff>507206</xdr:colOff>
      <xdr:row>2</xdr:row>
      <xdr:rowOff>126206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8686107" y="33337"/>
          <a:ext cx="1247775" cy="1247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1028700</xdr:colOff>
      <xdr:row>1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5642400" y="0"/>
          <a:ext cx="14732000" cy="990600"/>
        </a:xfrm>
        <a:prstGeom prst="rect">
          <a:avLst/>
        </a:prstGeom>
      </xdr:spPr>
    </xdr:pic>
    <xdr:clientData/>
  </xdr:twoCellAnchor>
  <xdr:twoCellAnchor editAs="oneCell">
    <xdr:from>
      <xdr:col>11</xdr:col>
      <xdr:colOff>825500</xdr:colOff>
      <xdr:row>0</xdr:row>
      <xdr:rowOff>0</xdr:rowOff>
    </xdr:from>
    <xdr:to>
      <xdr:col>13</xdr:col>
      <xdr:colOff>244475</xdr:colOff>
      <xdr:row>1</xdr:row>
      <xdr:rowOff>269875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397925" y="0"/>
          <a:ext cx="1247775" cy="1247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723899</xdr:colOff>
      <xdr:row>4</xdr:row>
      <xdr:rowOff>57150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6528821" y="0"/>
          <a:ext cx="9425939" cy="173355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0</xdr:row>
      <xdr:rowOff>76200</xdr:rowOff>
    </xdr:from>
    <xdr:to>
      <xdr:col>11</xdr:col>
      <xdr:colOff>228600</xdr:colOff>
      <xdr:row>3</xdr:row>
      <xdr:rowOff>66675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962625" y="76200"/>
          <a:ext cx="1247775" cy="12477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666750</xdr:colOff>
      <xdr:row>5</xdr:row>
      <xdr:rowOff>35718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2190813" y="0"/>
          <a:ext cx="14716125" cy="2047874"/>
        </a:xfrm>
        <a:prstGeom prst="rect">
          <a:avLst/>
        </a:prstGeom>
      </xdr:spPr>
    </xdr:pic>
    <xdr:clientData/>
  </xdr:twoCellAnchor>
  <xdr:twoCellAnchor editAs="oneCell">
    <xdr:from>
      <xdr:col>18</xdr:col>
      <xdr:colOff>319088</xdr:colOff>
      <xdr:row>0</xdr:row>
      <xdr:rowOff>164306</xdr:rowOff>
    </xdr:from>
    <xdr:to>
      <xdr:col>20</xdr:col>
      <xdr:colOff>423863</xdr:colOff>
      <xdr:row>3</xdr:row>
      <xdr:rowOff>269081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893856" y="164306"/>
          <a:ext cx="1247775" cy="1247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773907</xdr:colOff>
      <xdr:row>4</xdr:row>
      <xdr:rowOff>173831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5024124" y="0"/>
          <a:ext cx="8143875" cy="1733550"/>
        </a:xfrm>
        <a:prstGeom prst="rect">
          <a:avLst/>
        </a:prstGeom>
      </xdr:spPr>
    </xdr:pic>
    <xdr:clientData/>
  </xdr:twoCellAnchor>
  <xdr:twoCellAnchor editAs="oneCell">
    <xdr:from>
      <xdr:col>7</xdr:col>
      <xdr:colOff>557212</xdr:colOff>
      <xdr:row>0</xdr:row>
      <xdr:rowOff>57150</xdr:rowOff>
    </xdr:from>
    <xdr:to>
      <xdr:col>9</xdr:col>
      <xdr:colOff>209549</xdr:colOff>
      <xdr:row>3</xdr:row>
      <xdr:rowOff>54769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5588482" y="57150"/>
          <a:ext cx="1247775" cy="1247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137584</xdr:colOff>
      <xdr:row>3</xdr:row>
      <xdr:rowOff>220134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7744000" y="0"/>
          <a:ext cx="8847667" cy="1786467"/>
        </a:xfrm>
        <a:prstGeom prst="rect">
          <a:avLst/>
        </a:prstGeom>
      </xdr:spPr>
    </xdr:pic>
    <xdr:clientData/>
  </xdr:twoCellAnchor>
  <xdr:twoCellAnchor editAs="oneCell">
    <xdr:from>
      <xdr:col>28</xdr:col>
      <xdr:colOff>14817</xdr:colOff>
      <xdr:row>0</xdr:row>
      <xdr:rowOff>136525</xdr:rowOff>
    </xdr:from>
    <xdr:to>
      <xdr:col>33</xdr:col>
      <xdr:colOff>66675</xdr:colOff>
      <xdr:row>2</xdr:row>
      <xdr:rowOff>838200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7825491" y="136525"/>
          <a:ext cx="1247775" cy="1247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500062</xdr:colOff>
      <xdr:row>5</xdr:row>
      <xdr:rowOff>153987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320188" y="0"/>
          <a:ext cx="7731125" cy="1733550"/>
        </a:xfrm>
        <a:prstGeom prst="rect">
          <a:avLst/>
        </a:prstGeom>
      </xdr:spPr>
    </xdr:pic>
    <xdr:clientData/>
  </xdr:twoCellAnchor>
  <xdr:twoCellAnchor editAs="oneCell">
    <xdr:from>
      <xdr:col>10</xdr:col>
      <xdr:colOff>334963</xdr:colOff>
      <xdr:row>0</xdr:row>
      <xdr:rowOff>104775</xdr:rowOff>
    </xdr:from>
    <xdr:to>
      <xdr:col>13</xdr:col>
      <xdr:colOff>34925</xdr:colOff>
      <xdr:row>4</xdr:row>
      <xdr:rowOff>42862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325" y="104775"/>
          <a:ext cx="1247775" cy="1247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779145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1674760" y="0"/>
          <a:ext cx="6995160" cy="1590674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0</xdr:row>
      <xdr:rowOff>19050</xdr:rowOff>
    </xdr:from>
    <xdr:to>
      <xdr:col>6</xdr:col>
      <xdr:colOff>590550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492875" y="19050"/>
          <a:ext cx="1247775" cy="1247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749300</xdr:colOff>
      <xdr:row>1</xdr:row>
      <xdr:rowOff>755650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8893100" y="0"/>
          <a:ext cx="12636500" cy="1733550"/>
        </a:xfrm>
        <a:prstGeom prst="rect">
          <a:avLst/>
        </a:prstGeom>
      </xdr:spPr>
    </xdr:pic>
    <xdr:clientData/>
  </xdr:twoCellAnchor>
  <xdr:twoCellAnchor editAs="oneCell">
    <xdr:from>
      <xdr:col>11</xdr:col>
      <xdr:colOff>508000</xdr:colOff>
      <xdr:row>0</xdr:row>
      <xdr:rowOff>168275</xdr:rowOff>
    </xdr:from>
    <xdr:to>
      <xdr:col>12</xdr:col>
      <xdr:colOff>841375</xdr:colOff>
      <xdr:row>1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715425" y="168275"/>
          <a:ext cx="1247775" cy="1247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</xdr:colOff>
      <xdr:row>0</xdr:row>
      <xdr:rowOff>0</xdr:rowOff>
    </xdr:from>
    <xdr:to>
      <xdr:col>29</xdr:col>
      <xdr:colOff>493059</xdr:colOff>
      <xdr:row>8</xdr:row>
      <xdr:rowOff>26894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512941" y="0"/>
          <a:ext cx="17838084" cy="1427629"/>
        </a:xfrm>
        <a:prstGeom prst="rect">
          <a:avLst/>
        </a:prstGeom>
      </xdr:spPr>
    </xdr:pic>
    <xdr:clientData/>
  </xdr:twoCellAnchor>
  <xdr:twoCellAnchor editAs="oneCell">
    <xdr:from>
      <xdr:col>25</xdr:col>
      <xdr:colOff>371863</xdr:colOff>
      <xdr:row>2</xdr:row>
      <xdr:rowOff>11205</xdr:rowOff>
    </xdr:from>
    <xdr:to>
      <xdr:col>28</xdr:col>
      <xdr:colOff>132530</xdr:colOff>
      <xdr:row>8</xdr:row>
      <xdr:rowOff>77277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388939" y="324970"/>
          <a:ext cx="1307080" cy="115304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1196339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4684661" y="0"/>
          <a:ext cx="7078979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800100</xdr:colOff>
      <xdr:row>0</xdr:row>
      <xdr:rowOff>85725</xdr:rowOff>
    </xdr:from>
    <xdr:to>
      <xdr:col>6</xdr:col>
      <xdr:colOff>800100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197725" y="85725"/>
          <a:ext cx="1247775" cy="1247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266700</xdr:rowOff>
    </xdr:from>
    <xdr:to>
      <xdr:col>7</xdr:col>
      <xdr:colOff>0</xdr:colOff>
      <xdr:row>18</xdr:row>
      <xdr:rowOff>266700</xdr:rowOff>
    </xdr:to>
    <xdr:sp macro="" textlink="">
      <xdr:nvSpPr>
        <xdr:cNvPr id="2" name="نص 37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619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26</xdr:row>
      <xdr:rowOff>171450</xdr:rowOff>
    </xdr:from>
    <xdr:to>
      <xdr:col>7</xdr:col>
      <xdr:colOff>0</xdr:colOff>
      <xdr:row>26</xdr:row>
      <xdr:rowOff>273556</xdr:rowOff>
    </xdr:to>
    <xdr:sp macro="" textlink="">
      <xdr:nvSpPr>
        <xdr:cNvPr id="3" name="Text Box 48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124450"/>
          <a:ext cx="0" cy="163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7</xdr:col>
      <xdr:colOff>0</xdr:colOff>
      <xdr:row>27</xdr:row>
      <xdr:rowOff>57150</xdr:rowOff>
    </xdr:from>
    <xdr:to>
      <xdr:col>7</xdr:col>
      <xdr:colOff>0</xdr:colOff>
      <xdr:row>27</xdr:row>
      <xdr:rowOff>153194</xdr:rowOff>
    </xdr:to>
    <xdr:sp macro="" textlink="">
      <xdr:nvSpPr>
        <xdr:cNvPr id="4" name="Text Box 49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200650"/>
          <a:ext cx="0" cy="96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7</xdr:col>
      <xdr:colOff>0</xdr:colOff>
      <xdr:row>17</xdr:row>
      <xdr:rowOff>38100</xdr:rowOff>
    </xdr:from>
    <xdr:to>
      <xdr:col>7</xdr:col>
      <xdr:colOff>0</xdr:colOff>
      <xdr:row>17</xdr:row>
      <xdr:rowOff>136327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276600"/>
          <a:ext cx="0" cy="982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1</xdr:col>
      <xdr:colOff>179070</xdr:colOff>
      <xdr:row>23</xdr:row>
      <xdr:rowOff>266700</xdr:rowOff>
    </xdr:from>
    <xdr:to>
      <xdr:col>2</xdr:col>
      <xdr:colOff>110595</xdr:colOff>
      <xdr:row>23</xdr:row>
      <xdr:rowOff>266700</xdr:rowOff>
    </xdr:to>
    <xdr:sp macro="" textlink="">
      <xdr:nvSpPr>
        <xdr:cNvPr id="6" name="نص 37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8425971105" y="3619500"/>
          <a:ext cx="445875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23</xdr:row>
      <xdr:rowOff>266700</xdr:rowOff>
    </xdr:from>
    <xdr:to>
      <xdr:col>7</xdr:col>
      <xdr:colOff>0</xdr:colOff>
      <xdr:row>23</xdr:row>
      <xdr:rowOff>266700</xdr:rowOff>
    </xdr:to>
    <xdr:sp macro="" textlink="">
      <xdr:nvSpPr>
        <xdr:cNvPr id="7" name="نص 37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5720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22</xdr:row>
      <xdr:rowOff>38100</xdr:rowOff>
    </xdr:from>
    <xdr:to>
      <xdr:col>7</xdr:col>
      <xdr:colOff>0</xdr:colOff>
      <xdr:row>22</xdr:row>
      <xdr:rowOff>125413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229100"/>
          <a:ext cx="0" cy="873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1</xdr:col>
      <xdr:colOff>179070</xdr:colOff>
      <xdr:row>28</xdr:row>
      <xdr:rowOff>266700</xdr:rowOff>
    </xdr:from>
    <xdr:to>
      <xdr:col>2</xdr:col>
      <xdr:colOff>110595</xdr:colOff>
      <xdr:row>28</xdr:row>
      <xdr:rowOff>266700</xdr:rowOff>
    </xdr:to>
    <xdr:sp macro="" textlink="">
      <xdr:nvSpPr>
        <xdr:cNvPr id="9" name="نص 37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8425971105" y="4572000"/>
          <a:ext cx="445875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3175</xdr:colOff>
      <xdr:row>5</xdr:row>
      <xdr:rowOff>1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781500" y="1"/>
          <a:ext cx="6718299" cy="16002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104775</xdr:rowOff>
    </xdr:from>
    <xdr:to>
      <xdr:col>6</xdr:col>
      <xdr:colOff>622300</xdr:colOff>
      <xdr:row>4</xdr:row>
      <xdr:rowOff>98425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438138" y="104775"/>
          <a:ext cx="1247775" cy="1247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876300</xdr:colOff>
      <xdr:row>5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4079320" y="0"/>
          <a:ext cx="6515099" cy="178688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0</xdr:row>
      <xdr:rowOff>161925</xdr:rowOff>
    </xdr:from>
    <xdr:to>
      <xdr:col>6</xdr:col>
      <xdr:colOff>561975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6042325" y="161925"/>
          <a:ext cx="1247775" cy="1247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1034142</xdr:colOff>
      <xdr:row>2</xdr:row>
      <xdr:rowOff>54428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7128601" y="0"/>
          <a:ext cx="14619513" cy="201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367393</xdr:colOff>
      <xdr:row>0</xdr:row>
      <xdr:rowOff>159203</xdr:rowOff>
    </xdr:from>
    <xdr:to>
      <xdr:col>13</xdr:col>
      <xdr:colOff>107497</xdr:colOff>
      <xdr:row>1</xdr:row>
      <xdr:rowOff>748393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4982396" y="159203"/>
          <a:ext cx="1563461" cy="15552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1016000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7743400" y="0"/>
          <a:ext cx="14554200" cy="205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365125</xdr:colOff>
      <xdr:row>0</xdr:row>
      <xdr:rowOff>263525</xdr:rowOff>
    </xdr:from>
    <xdr:to>
      <xdr:col>13</xdr:col>
      <xdr:colOff>82550</xdr:colOff>
      <xdr:row>1</xdr:row>
      <xdr:rowOff>793750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3515700" y="263525"/>
          <a:ext cx="1558925" cy="14986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119063</xdr:colOff>
      <xdr:row>3</xdr:row>
      <xdr:rowOff>1531144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426437" y="0"/>
          <a:ext cx="14275594" cy="2566988"/>
        </a:xfrm>
        <a:prstGeom prst="rect">
          <a:avLst/>
        </a:prstGeom>
      </xdr:spPr>
    </xdr:pic>
    <xdr:clientData/>
  </xdr:twoCellAnchor>
  <xdr:twoCellAnchor editAs="oneCell">
    <xdr:from>
      <xdr:col>30</xdr:col>
      <xdr:colOff>59531</xdr:colOff>
      <xdr:row>0</xdr:row>
      <xdr:rowOff>202407</xdr:rowOff>
    </xdr:from>
    <xdr:to>
      <xdr:col>35</xdr:col>
      <xdr:colOff>21431</xdr:colOff>
      <xdr:row>3</xdr:row>
      <xdr:rowOff>1309688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619069" y="202407"/>
          <a:ext cx="1866900" cy="21431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571501</xdr:colOff>
      <xdr:row>3</xdr:row>
      <xdr:rowOff>155862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46318" y="0"/>
          <a:ext cx="8607137" cy="1091044"/>
        </a:xfrm>
        <a:prstGeom prst="rect">
          <a:avLst/>
        </a:prstGeom>
      </xdr:spPr>
    </xdr:pic>
    <xdr:clientData/>
  </xdr:twoCellAnchor>
  <xdr:twoCellAnchor editAs="oneCell">
    <xdr:from>
      <xdr:col>11</xdr:col>
      <xdr:colOff>259773</xdr:colOff>
      <xdr:row>0</xdr:row>
      <xdr:rowOff>0</xdr:rowOff>
    </xdr:from>
    <xdr:to>
      <xdr:col>13</xdr:col>
      <xdr:colOff>242456</xdr:colOff>
      <xdr:row>3</xdr:row>
      <xdr:rowOff>147204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397681" y="0"/>
          <a:ext cx="1004455" cy="108238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719665</xdr:colOff>
      <xdr:row>5</xdr:row>
      <xdr:rowOff>10584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602068" y="0"/>
          <a:ext cx="15400865" cy="1238251"/>
        </a:xfrm>
        <a:prstGeom prst="rect">
          <a:avLst/>
        </a:prstGeom>
      </xdr:spPr>
    </xdr:pic>
    <xdr:clientData/>
  </xdr:twoCellAnchor>
  <xdr:twoCellAnchor editAs="oneCell">
    <xdr:from>
      <xdr:col>13</xdr:col>
      <xdr:colOff>624417</xdr:colOff>
      <xdr:row>0</xdr:row>
      <xdr:rowOff>95251</xdr:rowOff>
    </xdr:from>
    <xdr:to>
      <xdr:col>16</xdr:col>
      <xdr:colOff>9526</xdr:colOff>
      <xdr:row>6</xdr:row>
      <xdr:rowOff>42333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293974" y="95251"/>
          <a:ext cx="1321859" cy="14287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580159</xdr:colOff>
      <xdr:row>6</xdr:row>
      <xdr:rowOff>34636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578864" y="0"/>
          <a:ext cx="11170227" cy="2467841"/>
        </a:xfrm>
        <a:prstGeom prst="rect">
          <a:avLst/>
        </a:prstGeom>
      </xdr:spPr>
    </xdr:pic>
    <xdr:clientData/>
  </xdr:twoCellAnchor>
  <xdr:twoCellAnchor editAs="oneCell">
    <xdr:from>
      <xdr:col>9</xdr:col>
      <xdr:colOff>574964</xdr:colOff>
      <xdr:row>1</xdr:row>
      <xdr:rowOff>86591</xdr:rowOff>
    </xdr:from>
    <xdr:to>
      <xdr:col>11</xdr:col>
      <xdr:colOff>333375</xdr:colOff>
      <xdr:row>5</xdr:row>
      <xdr:rowOff>321252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519147" y="398318"/>
          <a:ext cx="1247775" cy="12477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16</xdr:col>
      <xdr:colOff>733425</xdr:colOff>
      <xdr:row>4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314600" y="9525"/>
          <a:ext cx="14144625" cy="1733550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485775</xdr:colOff>
      <xdr:row>0</xdr:row>
      <xdr:rowOff>133350</xdr:rowOff>
    </xdr:from>
    <xdr:to>
      <xdr:col>15</xdr:col>
      <xdr:colOff>619125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4219625" y="133350"/>
          <a:ext cx="1428750" cy="14954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228600</xdr:colOff>
      <xdr:row>3</xdr:row>
      <xdr:rowOff>411956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280650" y="0"/>
          <a:ext cx="6991350" cy="1733550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95251</xdr:colOff>
      <xdr:row>0</xdr:row>
      <xdr:rowOff>261937</xdr:rowOff>
    </xdr:from>
    <xdr:to>
      <xdr:col>34</xdr:col>
      <xdr:colOff>9526</xdr:colOff>
      <xdr:row>3</xdr:row>
      <xdr:rowOff>452437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0665911" y="261937"/>
          <a:ext cx="1557338" cy="151209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65086</xdr:colOff>
      <xdr:row>0</xdr:row>
      <xdr:rowOff>0</xdr:rowOff>
    </xdr:from>
    <xdr:to>
      <xdr:col>31</xdr:col>
      <xdr:colOff>238123</xdr:colOff>
      <xdr:row>3</xdr:row>
      <xdr:rowOff>642937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8696939" y="0"/>
          <a:ext cx="10483850" cy="1238250"/>
        </a:xfrm>
        <a:prstGeom prst="rect">
          <a:avLst/>
        </a:prstGeom>
      </xdr:spPr>
    </xdr:pic>
    <xdr:clientData/>
  </xdr:twoCellAnchor>
  <xdr:twoCellAnchor editAs="oneCell">
    <xdr:from>
      <xdr:col>25</xdr:col>
      <xdr:colOff>103188</xdr:colOff>
      <xdr:row>0</xdr:row>
      <xdr:rowOff>23812</xdr:rowOff>
    </xdr:from>
    <xdr:to>
      <xdr:col>30</xdr:col>
      <xdr:colOff>192088</xdr:colOff>
      <xdr:row>3</xdr:row>
      <xdr:rowOff>676274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002350" y="23812"/>
          <a:ext cx="1247775" cy="12477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9525</xdr:rowOff>
    </xdr:from>
    <xdr:to>
      <xdr:col>7</xdr:col>
      <xdr:colOff>0</xdr:colOff>
      <xdr:row>5</xdr:row>
      <xdr:rowOff>352425</xdr:rowOff>
    </xdr:to>
    <xdr:sp macro="" textlink="">
      <xdr:nvSpPr>
        <xdr:cNvPr id="2" name="نص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962025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S</a:t>
          </a:r>
        </a:p>
      </xdr:txBody>
    </xdr:sp>
    <xdr:clientData/>
  </xdr:twoCellAnchor>
  <xdr:twoCellAnchor>
    <xdr:from>
      <xdr:col>7</xdr:col>
      <xdr:colOff>0</xdr:colOff>
      <xdr:row>6</xdr:row>
      <xdr:rowOff>34290</xdr:rowOff>
    </xdr:from>
    <xdr:to>
      <xdr:col>7</xdr:col>
      <xdr:colOff>0</xdr:colOff>
      <xdr:row>6</xdr:row>
      <xdr:rowOff>377190</xdr:rowOff>
    </xdr:to>
    <xdr:sp macro="" textlink="">
      <xdr:nvSpPr>
        <xdr:cNvPr id="3" name="نص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17729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7</xdr:row>
      <xdr:rowOff>19050</xdr:rowOff>
    </xdr:from>
    <xdr:to>
      <xdr:col>7</xdr:col>
      <xdr:colOff>0</xdr:colOff>
      <xdr:row>7</xdr:row>
      <xdr:rowOff>361950</xdr:rowOff>
    </xdr:to>
    <xdr:sp macro="" textlink="">
      <xdr:nvSpPr>
        <xdr:cNvPr id="4" name="نص 4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352550"/>
          <a:ext cx="0" cy="1714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المجموع 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7</xdr:col>
      <xdr:colOff>0</xdr:colOff>
      <xdr:row>9</xdr:row>
      <xdr:rowOff>9525</xdr:rowOff>
    </xdr:from>
    <xdr:to>
      <xdr:col>7</xdr:col>
      <xdr:colOff>0</xdr:colOff>
      <xdr:row>9</xdr:row>
      <xdr:rowOff>352425</xdr:rowOff>
    </xdr:to>
    <xdr:sp macro="" textlink="">
      <xdr:nvSpPr>
        <xdr:cNvPr id="5" name="نص 39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724025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S</a:t>
          </a:r>
        </a:p>
      </xdr:txBody>
    </xdr:sp>
    <xdr:clientData/>
  </xdr:twoCellAnchor>
  <xdr:twoCellAnchor>
    <xdr:from>
      <xdr:col>7</xdr:col>
      <xdr:colOff>0</xdr:colOff>
      <xdr:row>10</xdr:row>
      <xdr:rowOff>11430</xdr:rowOff>
    </xdr:from>
    <xdr:to>
      <xdr:col>7</xdr:col>
      <xdr:colOff>0</xdr:colOff>
      <xdr:row>10</xdr:row>
      <xdr:rowOff>354330</xdr:rowOff>
    </xdr:to>
    <xdr:sp macro="" textlink="">
      <xdr:nvSpPr>
        <xdr:cNvPr id="6" name="نص 41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1916430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7</xdr:col>
      <xdr:colOff>0</xdr:colOff>
      <xdr:row>14</xdr:row>
      <xdr:rowOff>352425</xdr:rowOff>
    </xdr:to>
    <xdr:sp macro="" textlink="">
      <xdr:nvSpPr>
        <xdr:cNvPr id="7" name="نص 42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2676525"/>
          <a:ext cx="0" cy="1809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7</xdr:col>
      <xdr:colOff>0</xdr:colOff>
      <xdr:row>14</xdr:row>
      <xdr:rowOff>238125</xdr:rowOff>
    </xdr:to>
    <xdr:sp macro="" textlink="">
      <xdr:nvSpPr>
        <xdr:cNvPr id="8" name="Text Box 46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267652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7</xdr:col>
      <xdr:colOff>0</xdr:colOff>
      <xdr:row>18</xdr:row>
      <xdr:rowOff>26670</xdr:rowOff>
    </xdr:from>
    <xdr:to>
      <xdr:col>7</xdr:col>
      <xdr:colOff>0</xdr:colOff>
      <xdr:row>18</xdr:row>
      <xdr:rowOff>369570</xdr:rowOff>
    </xdr:to>
    <xdr:sp macro="" textlink="">
      <xdr:nvSpPr>
        <xdr:cNvPr id="9" name="نص 42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3455670"/>
          <a:ext cx="0" cy="16192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غير سعودي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NS</a:t>
          </a:r>
        </a:p>
      </xdr:txBody>
    </xdr:sp>
    <xdr:clientData/>
  </xdr:twoCellAnchor>
  <xdr:twoCellAnchor>
    <xdr:from>
      <xdr:col>7</xdr:col>
      <xdr:colOff>0</xdr:colOff>
      <xdr:row>18</xdr:row>
      <xdr:rowOff>26670</xdr:rowOff>
    </xdr:from>
    <xdr:to>
      <xdr:col>7</xdr:col>
      <xdr:colOff>0</xdr:colOff>
      <xdr:row>18</xdr:row>
      <xdr:rowOff>255270</xdr:rowOff>
    </xdr:to>
    <xdr:sp macro="" textlink="">
      <xdr:nvSpPr>
        <xdr:cNvPr id="10" name="Text Box 46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9983419200" y="345567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881062</xdr:colOff>
      <xdr:row>3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4857313" y="0"/>
          <a:ext cx="7167561" cy="15081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7938</xdr:colOff>
      <xdr:row>0</xdr:row>
      <xdr:rowOff>47625</xdr:rowOff>
    </xdr:from>
    <xdr:to>
      <xdr:col>6</xdr:col>
      <xdr:colOff>477838</xdr:colOff>
      <xdr:row>2</xdr:row>
      <xdr:rowOff>184150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612725" y="47625"/>
          <a:ext cx="1247775" cy="12477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866774</xdr:colOff>
      <xdr:row>2</xdr:row>
      <xdr:rowOff>9524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5696726" y="0"/>
          <a:ext cx="12858749" cy="1952624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0</xdr:row>
      <xdr:rowOff>219075</xdr:rowOff>
    </xdr:from>
    <xdr:to>
      <xdr:col>12</xdr:col>
      <xdr:colOff>695325</xdr:colOff>
      <xdr:row>1</xdr:row>
      <xdr:rowOff>523875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595800" y="219075"/>
          <a:ext cx="1295400" cy="12763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873123</xdr:colOff>
      <xdr:row>2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2890689" y="0"/>
          <a:ext cx="12914311" cy="196056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0</xdr:row>
      <xdr:rowOff>119063</xdr:rowOff>
    </xdr:from>
    <xdr:to>
      <xdr:col>12</xdr:col>
      <xdr:colOff>644524</xdr:colOff>
      <xdr:row>1</xdr:row>
      <xdr:rowOff>515938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4724976" y="119063"/>
          <a:ext cx="1311274" cy="13652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14</xdr:col>
      <xdr:colOff>701386</xdr:colOff>
      <xdr:row>1</xdr:row>
      <xdr:rowOff>763732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6737250" y="0"/>
          <a:ext cx="11369386" cy="1733550"/>
        </a:xfrm>
        <a:prstGeom prst="rect">
          <a:avLst/>
        </a:prstGeom>
      </xdr:spPr>
    </xdr:pic>
    <xdr:clientData/>
  </xdr:twoCellAnchor>
  <xdr:twoCellAnchor editAs="oneCell">
    <xdr:from>
      <xdr:col>12</xdr:col>
      <xdr:colOff>268432</xdr:colOff>
      <xdr:row>0</xdr:row>
      <xdr:rowOff>199159</xdr:rowOff>
    </xdr:from>
    <xdr:to>
      <xdr:col>13</xdr:col>
      <xdr:colOff>736889</xdr:colOff>
      <xdr:row>1</xdr:row>
      <xdr:rowOff>477116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7481065" y="199159"/>
          <a:ext cx="1247775" cy="12477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47625</xdr:colOff>
      <xdr:row>4</xdr:row>
      <xdr:rowOff>323849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418275" y="0"/>
          <a:ext cx="10734675" cy="1457324"/>
        </a:xfrm>
        <a:prstGeom prst="rect">
          <a:avLst/>
        </a:prstGeom>
      </xdr:spPr>
    </xdr:pic>
    <xdr:clientData/>
  </xdr:twoCellAnchor>
  <xdr:twoCellAnchor editAs="oneCell">
    <xdr:from>
      <xdr:col>22</xdr:col>
      <xdr:colOff>219075</xdr:colOff>
      <xdr:row>1</xdr:row>
      <xdr:rowOff>9525</xdr:rowOff>
    </xdr:from>
    <xdr:to>
      <xdr:col>26</xdr:col>
      <xdr:colOff>219075</xdr:colOff>
      <xdr:row>4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960825" y="171450"/>
          <a:ext cx="1524000" cy="14382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76200</xdr:colOff>
      <xdr:row>1</xdr:row>
      <xdr:rowOff>1314450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159875" y="0"/>
          <a:ext cx="13801725" cy="1733550"/>
        </a:xfrm>
        <a:prstGeom prst="rect">
          <a:avLst/>
        </a:prstGeom>
      </xdr:spPr>
    </xdr:pic>
    <xdr:clientData/>
  </xdr:twoCellAnchor>
  <xdr:twoCellAnchor editAs="oneCell">
    <xdr:from>
      <xdr:col>26</xdr:col>
      <xdr:colOff>390525</xdr:colOff>
      <xdr:row>0</xdr:row>
      <xdr:rowOff>66675</xdr:rowOff>
    </xdr:from>
    <xdr:to>
      <xdr:col>30</xdr:col>
      <xdr:colOff>123825</xdr:colOff>
      <xdr:row>1</xdr:row>
      <xdr:rowOff>1085850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112250" y="66675"/>
          <a:ext cx="1524000" cy="14382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1038225</xdr:colOff>
      <xdr:row>4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657750" y="0"/>
          <a:ext cx="9906000" cy="190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0</xdr:row>
      <xdr:rowOff>152400</xdr:rowOff>
    </xdr:from>
    <xdr:to>
      <xdr:col>4</xdr:col>
      <xdr:colOff>552450</xdr:colOff>
      <xdr:row>2</xdr:row>
      <xdr:rowOff>866775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43525" y="152400"/>
          <a:ext cx="1247775" cy="12477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2529416</xdr:colOff>
      <xdr:row>1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2319667" y="0"/>
          <a:ext cx="11218333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391583</xdr:colOff>
      <xdr:row>0</xdr:row>
      <xdr:rowOff>232833</xdr:rowOff>
    </xdr:from>
    <xdr:to>
      <xdr:col>2</xdr:col>
      <xdr:colOff>1639358</xdr:colOff>
      <xdr:row>1</xdr:row>
      <xdr:rowOff>782108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336225" y="232833"/>
          <a:ext cx="1247775" cy="12477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2</xdr:col>
      <xdr:colOff>28575</xdr:colOff>
      <xdr:row>7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>
          <a:spLocks noChangeShapeType="1"/>
        </xdr:cNvSpPr>
      </xdr:nvSpPr>
      <xdr:spPr bwMode="auto">
        <a:xfrm flipH="1">
          <a:off x="9986438625" y="714375"/>
          <a:ext cx="12001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676274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3879951" y="0"/>
          <a:ext cx="12896849" cy="809625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0</xdr:rowOff>
    </xdr:from>
    <xdr:to>
      <xdr:col>11</xdr:col>
      <xdr:colOff>295275</xdr:colOff>
      <xdr:row>4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685525" y="0"/>
          <a:ext cx="1247775" cy="9429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2</xdr:row>
      <xdr:rowOff>904875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0250" y="0"/>
          <a:ext cx="1129665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0</xdr:row>
      <xdr:rowOff>0</xdr:rowOff>
    </xdr:from>
    <xdr:to>
      <xdr:col>11</xdr:col>
      <xdr:colOff>85725</xdr:colOff>
      <xdr:row>2</xdr:row>
      <xdr:rowOff>866775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895075" y="0"/>
          <a:ext cx="1247775" cy="12477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1279071</xdr:colOff>
      <xdr:row>2</xdr:row>
      <xdr:rowOff>13606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634500" y="0"/>
          <a:ext cx="9171214" cy="2013856"/>
        </a:xfrm>
        <a:prstGeom prst="rect">
          <a:avLst/>
        </a:prstGeom>
      </xdr:spPr>
    </xdr:pic>
    <xdr:clientData/>
  </xdr:twoCellAnchor>
  <xdr:twoCellAnchor editAs="oneCell">
    <xdr:from>
      <xdr:col>3</xdr:col>
      <xdr:colOff>2231571</xdr:colOff>
      <xdr:row>0</xdr:row>
      <xdr:rowOff>217715</xdr:rowOff>
    </xdr:from>
    <xdr:to>
      <xdr:col>4</xdr:col>
      <xdr:colOff>472168</xdr:colOff>
      <xdr:row>1</xdr:row>
      <xdr:rowOff>975633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486154" y="217715"/>
          <a:ext cx="1247775" cy="12477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1214438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1585875" y="0"/>
          <a:ext cx="8564563" cy="17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1998662</xdr:colOff>
      <xdr:row>0</xdr:row>
      <xdr:rowOff>87312</xdr:rowOff>
    </xdr:from>
    <xdr:to>
      <xdr:col>4</xdr:col>
      <xdr:colOff>500062</xdr:colOff>
      <xdr:row>2</xdr:row>
      <xdr:rowOff>350837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062188" y="87312"/>
          <a:ext cx="1247775" cy="12477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1285875</xdr:colOff>
      <xdr:row>3</xdr:row>
      <xdr:rowOff>233362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874281" y="0"/>
          <a:ext cx="9179718" cy="1733550"/>
        </a:xfrm>
        <a:prstGeom prst="rect">
          <a:avLst/>
        </a:prstGeom>
      </xdr:spPr>
    </xdr:pic>
    <xdr:clientData/>
  </xdr:twoCellAnchor>
  <xdr:twoCellAnchor editAs="oneCell">
    <xdr:from>
      <xdr:col>3</xdr:col>
      <xdr:colOff>2574132</xdr:colOff>
      <xdr:row>0</xdr:row>
      <xdr:rowOff>107156</xdr:rowOff>
    </xdr:from>
    <xdr:to>
      <xdr:col>4</xdr:col>
      <xdr:colOff>809626</xdr:colOff>
      <xdr:row>2</xdr:row>
      <xdr:rowOff>354806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424312" y="107156"/>
          <a:ext cx="1247775" cy="12477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809626</xdr:colOff>
      <xdr:row>3</xdr:row>
      <xdr:rowOff>59531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983062" y="0"/>
          <a:ext cx="12346781" cy="1893094"/>
        </a:xfrm>
        <a:prstGeom prst="rect">
          <a:avLst/>
        </a:prstGeom>
      </xdr:spPr>
    </xdr:pic>
    <xdr:clientData/>
  </xdr:twoCellAnchor>
  <xdr:twoCellAnchor editAs="oneCell">
    <xdr:from>
      <xdr:col>11</xdr:col>
      <xdr:colOff>59531</xdr:colOff>
      <xdr:row>0</xdr:row>
      <xdr:rowOff>261938</xdr:rowOff>
    </xdr:from>
    <xdr:to>
      <xdr:col>13</xdr:col>
      <xdr:colOff>128586</xdr:colOff>
      <xdr:row>2</xdr:row>
      <xdr:rowOff>1083468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764445" y="261938"/>
          <a:ext cx="1545430" cy="144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externalLinkPath" Target="/&#1575;&#1604;&#1602;&#1608;&#1609;%20&#1575;&#1604;&#1593;&#1575;&#1605;&#1604;&#1577;/4&#1609;.xls" TargetMode="External"/><Relationship Id="rId1" Type="http://schemas.openxmlformats.org/officeDocument/2006/relationships/externalLinkPath" Target="/&#1575;&#1604;&#1602;&#1608;&#1609;%20&#1575;&#1604;&#1593;&#1575;&#1605;&#1604;&#1577;/4&#1609;.xls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externalLinkPath" Target="/&#1575;&#1604;&#1602;&#1608;&#1609;%20&#1575;&#1604;&#1593;&#1575;&#1605;&#1604;&#1577;/4&#1609;.xls" TargetMode="External"/><Relationship Id="rId1" Type="http://schemas.openxmlformats.org/officeDocument/2006/relationships/externalLinkPath" Target="/&#1575;&#1604;&#1602;&#1608;&#1609;%20&#1575;&#1604;&#1593;&#1575;&#1605;&#1604;&#1577;/4&#1609;.xls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8" Type="http://schemas.openxmlformats.org/officeDocument/2006/relationships/drawing" Target="../drawings/drawing36.xml"/><Relationship Id="rId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7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7" Type="http://schemas.openxmlformats.org/officeDocument/2006/relationships/printerSettings" Target="../printerSettings/printerSettings36.bin"/><Relationship Id="rId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0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9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3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8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3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1" Type="http://schemas.openxmlformats.org/officeDocument/2006/relationships/printerSettings" Target="../printerSettings/printerSettings37.bin"/><Relationship Id="rId7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2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7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6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0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6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1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5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5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0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9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4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9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14" Type="http://schemas.openxmlformats.org/officeDocument/2006/relationships/externalLinkPath" Target="/Users/ismail-aa/Desktop/&#1603;&#1578;&#1575;&#1576;%201436/&#1605;&#1587;&#1608;&#1583;&#1577;/2-33&#1602;&#1608;&#1609;%20&#1593;&#1575;&#1605;&#1604;&#1577;%20&#1605;&#1580;&#1605;&#1593;&#1575;&#1578;%20&#1582;&#1575;&#1589;.xls" TargetMode="External"/><Relationship Id="rId22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8" Type="http://schemas.openxmlformats.org/officeDocument/2006/relationships/drawing" Target="../drawings/drawing39.xml"/><Relationship Id="rId3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7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7" Type="http://schemas.openxmlformats.org/officeDocument/2006/relationships/printerSettings" Target="../printerSettings/printerSettings39.bin"/><Relationship Id="rId2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6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1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5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0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9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Relationship Id="rId14" Type="http://schemas.openxmlformats.org/officeDocument/2006/relationships/externalLinkPath" Target="/Documents%20and%20Settings/Admin/Desktop/&#1605;&#1588;&#1585;&#1608;&#1593;%20&#1603;&#1578;&#1575;&#1576;%2033/&#1580;&#1583;&#1575;&#1608;&#1604;/&#1576;%20-%20&#1575;&#1604;&#1576;&#1575;&#1576;%20&#1575;&#1604;&#1579;&#1575;&#1606;&#1610;%20&#1575;&#1604;&#1605;&#1608;&#1575;&#1585;&#1583;/30.xls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"/>
  <sheetViews>
    <sheetView rightToLeft="1" topLeftCell="E1" zoomScale="110" zoomScaleNormal="110" workbookViewId="0">
      <selection activeCell="H7" sqref="H1:M1048576"/>
    </sheetView>
  </sheetViews>
  <sheetFormatPr defaultColWidth="21.69921875" defaultRowHeight="12.6"/>
  <cols>
    <col min="1" max="1" width="6.19921875" style="323" customWidth="1"/>
    <col min="2" max="3" width="21.69921875" style="323"/>
    <col min="4" max="5" width="21.69921875" style="323" customWidth="1"/>
    <col min="6" max="8" width="21.69921875" style="323"/>
    <col min="9" max="9" width="6.19921875" style="323" customWidth="1"/>
    <col min="10" max="16384" width="21.69921875" style="323"/>
  </cols>
  <sheetData>
    <row r="1" spans="1:9" ht="50.25" customHeight="1">
      <c r="G1" s="325"/>
      <c r="H1" s="325"/>
      <c r="I1" s="325"/>
    </row>
    <row r="2" spans="1:9" ht="69" customHeight="1">
      <c r="G2" s="325"/>
      <c r="H2" s="325"/>
      <c r="I2" s="325"/>
    </row>
    <row r="3" spans="1:9" ht="33" customHeight="1">
      <c r="A3" s="325"/>
      <c r="B3" s="325"/>
      <c r="C3" s="325"/>
      <c r="D3" s="325"/>
      <c r="E3" s="325"/>
      <c r="F3" s="325"/>
      <c r="G3" s="325"/>
      <c r="H3" s="325"/>
      <c r="I3" s="325"/>
    </row>
    <row r="4" spans="1:9" ht="40.5" customHeight="1">
      <c r="A4" s="325"/>
      <c r="B4" s="326" t="s">
        <v>24</v>
      </c>
      <c r="C4" s="327"/>
      <c r="D4" s="327"/>
      <c r="E4" s="327"/>
      <c r="F4" s="327"/>
      <c r="G4" s="327"/>
      <c r="H4" s="327"/>
      <c r="I4" s="325"/>
    </row>
    <row r="5" spans="1:9" ht="33" customHeight="1">
      <c r="A5" s="325"/>
      <c r="B5" s="328" t="s">
        <v>23</v>
      </c>
      <c r="C5" s="327"/>
      <c r="D5" s="327"/>
      <c r="E5" s="327"/>
      <c r="F5" s="327"/>
      <c r="G5" s="327"/>
      <c r="H5" s="327"/>
      <c r="I5" s="325"/>
    </row>
    <row r="6" spans="1:9" ht="33" customHeight="1" thickBot="1">
      <c r="A6" s="325"/>
      <c r="B6" s="329" t="s">
        <v>22</v>
      </c>
      <c r="C6" s="330"/>
      <c r="D6" s="330"/>
      <c r="E6" s="330"/>
      <c r="F6" s="331"/>
      <c r="G6" s="330"/>
      <c r="H6" s="332" t="s">
        <v>21</v>
      </c>
      <c r="I6" s="325"/>
    </row>
    <row r="7" spans="1:9" ht="33" customHeight="1">
      <c r="A7" s="325"/>
      <c r="B7" s="1542" t="s">
        <v>20</v>
      </c>
      <c r="C7" s="1542"/>
      <c r="D7" s="1542"/>
      <c r="E7" s="1543"/>
      <c r="F7" s="1547" t="s">
        <v>19</v>
      </c>
      <c r="G7" s="333" t="s">
        <v>18</v>
      </c>
      <c r="H7" s="369" t="s">
        <v>17</v>
      </c>
      <c r="I7" s="325"/>
    </row>
    <row r="8" spans="1:9" ht="33" customHeight="1">
      <c r="A8" s="325"/>
      <c r="B8" s="370" t="s">
        <v>16</v>
      </c>
      <c r="C8" s="334"/>
      <c r="D8" s="334"/>
      <c r="E8" s="335"/>
      <c r="F8" s="1548"/>
      <c r="G8" s="336" t="s">
        <v>15</v>
      </c>
      <c r="H8" s="371" t="s">
        <v>14</v>
      </c>
      <c r="I8" s="325"/>
    </row>
    <row r="9" spans="1:9" ht="33" customHeight="1">
      <c r="A9" s="325"/>
      <c r="B9" s="372" t="s">
        <v>12</v>
      </c>
      <c r="C9" s="337" t="s">
        <v>13</v>
      </c>
      <c r="D9" s="338" t="s">
        <v>12</v>
      </c>
      <c r="E9" s="338" t="s">
        <v>11</v>
      </c>
      <c r="F9" s="1545" t="s">
        <v>10</v>
      </c>
      <c r="G9" s="339"/>
      <c r="H9" s="368"/>
      <c r="I9" s="325"/>
    </row>
    <row r="10" spans="1:9" ht="33" customHeight="1" thickBot="1">
      <c r="A10" s="325"/>
      <c r="B10" s="373" t="s">
        <v>8</v>
      </c>
      <c r="C10" s="340" t="s">
        <v>9</v>
      </c>
      <c r="D10" s="341" t="s">
        <v>8</v>
      </c>
      <c r="E10" s="340" t="s">
        <v>7</v>
      </c>
      <c r="F10" s="1546"/>
      <c r="G10" s="342"/>
      <c r="H10" s="367"/>
      <c r="I10" s="325"/>
    </row>
    <row r="11" spans="1:9" ht="33" customHeight="1">
      <c r="A11" s="325"/>
      <c r="B11" s="348">
        <f t="shared" ref="B11:B16" si="0">C11/F11</f>
        <v>8.1871345029239762E-2</v>
      </c>
      <c r="C11" s="349">
        <v>70</v>
      </c>
      <c r="D11" s="350">
        <f>E11/F11</f>
        <v>7.0175438596491224E-2</v>
      </c>
      <c r="E11" s="351">
        <v>60</v>
      </c>
      <c r="F11" s="351">
        <v>855</v>
      </c>
      <c r="G11" s="352">
        <v>2014</v>
      </c>
      <c r="H11" s="353" t="s">
        <v>6</v>
      </c>
      <c r="I11" s="325"/>
    </row>
    <row r="12" spans="1:9" ht="33" customHeight="1">
      <c r="A12" s="325"/>
      <c r="B12" s="354">
        <f t="shared" si="0"/>
        <v>8.9534883720930228E-2</v>
      </c>
      <c r="C12" s="355">
        <v>77</v>
      </c>
      <c r="D12" s="356">
        <f>E12/F12</f>
        <v>6.86046511627907E-2</v>
      </c>
      <c r="E12" s="357">
        <v>59</v>
      </c>
      <c r="F12" s="357">
        <v>860</v>
      </c>
      <c r="G12" s="358">
        <v>2015</v>
      </c>
      <c r="H12" s="359" t="s">
        <v>5</v>
      </c>
      <c r="I12" s="325"/>
    </row>
    <row r="13" spans="1:9" ht="33" customHeight="1">
      <c r="A13" s="325"/>
      <c r="B13" s="354">
        <f t="shared" si="0"/>
        <v>0.11785714285714285</v>
      </c>
      <c r="C13" s="355">
        <v>99</v>
      </c>
      <c r="D13" s="356">
        <f>E13/F13</f>
        <v>7.1428571428571425E-2</v>
      </c>
      <c r="E13" s="357">
        <v>60</v>
      </c>
      <c r="F13" s="357">
        <v>840</v>
      </c>
      <c r="G13" s="358">
        <v>2016</v>
      </c>
      <c r="H13" s="359" t="s">
        <v>4</v>
      </c>
      <c r="I13" s="325"/>
    </row>
    <row r="14" spans="1:9" s="324" customFormat="1" ht="33" customHeight="1">
      <c r="A14" s="1517"/>
      <c r="B14" s="354">
        <f t="shared" si="0"/>
        <v>9.4382022471910118E-2</v>
      </c>
      <c r="C14" s="355">
        <v>84</v>
      </c>
      <c r="D14" s="356">
        <f>E14/F14</f>
        <v>7.6134831460674166E-2</v>
      </c>
      <c r="E14" s="357">
        <v>67.760000000000005</v>
      </c>
      <c r="F14" s="357">
        <v>890</v>
      </c>
      <c r="G14" s="358">
        <v>2017</v>
      </c>
      <c r="H14" s="359" t="s">
        <v>3</v>
      </c>
      <c r="I14" s="1517"/>
    </row>
    <row r="15" spans="1:9" ht="13.2">
      <c r="A15" s="325"/>
      <c r="B15" s="354">
        <f t="shared" si="0"/>
        <v>9.202453987730061E-2</v>
      </c>
      <c r="C15" s="355">
        <v>90</v>
      </c>
      <c r="D15" s="356">
        <f>E15/F15</f>
        <v>6.5746421267893651E-2</v>
      </c>
      <c r="E15" s="357">
        <v>64.3</v>
      </c>
      <c r="F15" s="357">
        <v>978</v>
      </c>
      <c r="G15" s="358">
        <v>2018</v>
      </c>
      <c r="H15" s="359" t="s">
        <v>2</v>
      </c>
      <c r="I15" s="325"/>
    </row>
    <row r="16" spans="1:9" ht="13.8" thickBot="1">
      <c r="A16" s="325"/>
      <c r="B16" s="360">
        <f t="shared" si="0"/>
        <v>8.4086799276672688E-2</v>
      </c>
      <c r="C16" s="361">
        <v>93</v>
      </c>
      <c r="D16" s="362"/>
      <c r="E16" s="363"/>
      <c r="F16" s="363">
        <v>1106</v>
      </c>
      <c r="G16" s="364">
        <v>2019</v>
      </c>
      <c r="H16" s="365" t="s">
        <v>1427</v>
      </c>
      <c r="I16" s="325"/>
    </row>
    <row r="17" spans="1:9" ht="13.2">
      <c r="A17" s="325"/>
      <c r="B17" s="343" t="s">
        <v>1</v>
      </c>
      <c r="C17" s="343"/>
      <c r="D17" s="343"/>
      <c r="E17" s="1544" t="s">
        <v>0</v>
      </c>
      <c r="F17" s="1544"/>
      <c r="G17" s="1544"/>
      <c r="H17" s="1544"/>
      <c r="I17" s="325"/>
    </row>
    <row r="18" spans="1:9">
      <c r="A18" s="325"/>
      <c r="B18" s="344"/>
      <c r="C18" s="345"/>
      <c r="D18" s="346"/>
      <c r="E18" s="344"/>
      <c r="F18" s="347"/>
      <c r="G18" s="344"/>
      <c r="H18" s="344"/>
      <c r="I18" s="325"/>
    </row>
    <row r="19" spans="1:9">
      <c r="A19" s="325"/>
      <c r="B19" s="344"/>
      <c r="C19" s="344"/>
      <c r="D19" s="344"/>
      <c r="E19" s="344"/>
      <c r="F19" s="344"/>
      <c r="G19" s="344"/>
      <c r="H19" s="344"/>
      <c r="I19" s="325"/>
    </row>
    <row r="20" spans="1:9" ht="20.399999999999999">
      <c r="A20" s="325"/>
      <c r="B20" s="344"/>
      <c r="C20" s="344"/>
      <c r="D20" s="344"/>
      <c r="E20" s="344"/>
      <c r="F20" s="344"/>
      <c r="G20" s="366" t="s">
        <v>2033</v>
      </c>
      <c r="H20" s="344"/>
      <c r="I20" s="325"/>
    </row>
  </sheetData>
  <mergeCells count="4">
    <mergeCell ref="B7:E7"/>
    <mergeCell ref="E17:H17"/>
    <mergeCell ref="F9:F10"/>
    <mergeCell ref="F7:F8"/>
  </mergeCells>
  <printOptions horizontalCentered="1" verticalCentered="1"/>
  <pageMargins left="0.7" right="0.7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"/>
  <sheetViews>
    <sheetView showGridLines="0" rightToLeft="1" showRuler="0" topLeftCell="A4" zoomScaleNormal="100" workbookViewId="0">
      <selection activeCell="H1" sqref="H1:L1048576"/>
    </sheetView>
  </sheetViews>
  <sheetFormatPr defaultRowHeight="33" customHeight="1"/>
  <cols>
    <col min="1" max="1" width="6.3984375" style="374" customWidth="1"/>
    <col min="2" max="3" width="15.69921875" style="374" customWidth="1"/>
    <col min="4" max="7" width="13.69921875" style="374" customWidth="1"/>
    <col min="8" max="8" width="6.09765625" style="374" customWidth="1"/>
    <col min="9" max="257" width="9.09765625" style="374"/>
    <col min="258" max="259" width="13.19921875" style="374" customWidth="1"/>
    <col min="260" max="260" width="14.59765625" style="374" customWidth="1"/>
    <col min="261" max="261" width="13.59765625" style="374" customWidth="1"/>
    <col min="262" max="262" width="12.69921875" style="374" customWidth="1"/>
    <col min="263" max="263" width="14.59765625" style="374" customWidth="1"/>
    <col min="264" max="513" width="9.09765625" style="374"/>
    <col min="514" max="515" width="13.19921875" style="374" customWidth="1"/>
    <col min="516" max="516" width="14.59765625" style="374" customWidth="1"/>
    <col min="517" max="517" width="13.59765625" style="374" customWidth="1"/>
    <col min="518" max="518" width="12.69921875" style="374" customWidth="1"/>
    <col min="519" max="519" width="14.59765625" style="374" customWidth="1"/>
    <col min="520" max="769" width="9.09765625" style="374"/>
    <col min="770" max="771" width="13.19921875" style="374" customWidth="1"/>
    <col min="772" max="772" width="14.59765625" style="374" customWidth="1"/>
    <col min="773" max="773" width="13.59765625" style="374" customWidth="1"/>
    <col min="774" max="774" width="12.69921875" style="374" customWidth="1"/>
    <col min="775" max="775" width="14.59765625" style="374" customWidth="1"/>
    <col min="776" max="1025" width="9.09765625" style="374"/>
    <col min="1026" max="1027" width="13.19921875" style="374" customWidth="1"/>
    <col min="1028" max="1028" width="14.59765625" style="374" customWidth="1"/>
    <col min="1029" max="1029" width="13.59765625" style="374" customWidth="1"/>
    <col min="1030" max="1030" width="12.69921875" style="374" customWidth="1"/>
    <col min="1031" max="1031" width="14.59765625" style="374" customWidth="1"/>
    <col min="1032" max="1281" width="9.09765625" style="374"/>
    <col min="1282" max="1283" width="13.19921875" style="374" customWidth="1"/>
    <col min="1284" max="1284" width="14.59765625" style="374" customWidth="1"/>
    <col min="1285" max="1285" width="13.59765625" style="374" customWidth="1"/>
    <col min="1286" max="1286" width="12.69921875" style="374" customWidth="1"/>
    <col min="1287" max="1287" width="14.59765625" style="374" customWidth="1"/>
    <col min="1288" max="1537" width="9.09765625" style="374"/>
    <col min="1538" max="1539" width="13.19921875" style="374" customWidth="1"/>
    <col min="1540" max="1540" width="14.59765625" style="374" customWidth="1"/>
    <col min="1541" max="1541" width="13.59765625" style="374" customWidth="1"/>
    <col min="1542" max="1542" width="12.69921875" style="374" customWidth="1"/>
    <col min="1543" max="1543" width="14.59765625" style="374" customWidth="1"/>
    <col min="1544" max="1793" width="9.09765625" style="374"/>
    <col min="1794" max="1795" width="13.19921875" style="374" customWidth="1"/>
    <col min="1796" max="1796" width="14.59765625" style="374" customWidth="1"/>
    <col min="1797" max="1797" width="13.59765625" style="374" customWidth="1"/>
    <col min="1798" max="1798" width="12.69921875" style="374" customWidth="1"/>
    <col min="1799" max="1799" width="14.59765625" style="374" customWidth="1"/>
    <col min="1800" max="2049" width="9.09765625" style="374"/>
    <col min="2050" max="2051" width="13.19921875" style="374" customWidth="1"/>
    <col min="2052" max="2052" width="14.59765625" style="374" customWidth="1"/>
    <col min="2053" max="2053" width="13.59765625" style="374" customWidth="1"/>
    <col min="2054" max="2054" width="12.69921875" style="374" customWidth="1"/>
    <col min="2055" max="2055" width="14.59765625" style="374" customWidth="1"/>
    <col min="2056" max="2305" width="9.09765625" style="374"/>
    <col min="2306" max="2307" width="13.19921875" style="374" customWidth="1"/>
    <col min="2308" max="2308" width="14.59765625" style="374" customWidth="1"/>
    <col min="2309" max="2309" width="13.59765625" style="374" customWidth="1"/>
    <col min="2310" max="2310" width="12.69921875" style="374" customWidth="1"/>
    <col min="2311" max="2311" width="14.59765625" style="374" customWidth="1"/>
    <col min="2312" max="2561" width="9.09765625" style="374"/>
    <col min="2562" max="2563" width="13.19921875" style="374" customWidth="1"/>
    <col min="2564" max="2564" width="14.59765625" style="374" customWidth="1"/>
    <col min="2565" max="2565" width="13.59765625" style="374" customWidth="1"/>
    <col min="2566" max="2566" width="12.69921875" style="374" customWidth="1"/>
    <col min="2567" max="2567" width="14.59765625" style="374" customWidth="1"/>
    <col min="2568" max="2817" width="9.09765625" style="374"/>
    <col min="2818" max="2819" width="13.19921875" style="374" customWidth="1"/>
    <col min="2820" max="2820" width="14.59765625" style="374" customWidth="1"/>
    <col min="2821" max="2821" width="13.59765625" style="374" customWidth="1"/>
    <col min="2822" max="2822" width="12.69921875" style="374" customWidth="1"/>
    <col min="2823" max="2823" width="14.59765625" style="374" customWidth="1"/>
    <col min="2824" max="3073" width="9.09765625" style="374"/>
    <col min="3074" max="3075" width="13.19921875" style="374" customWidth="1"/>
    <col min="3076" max="3076" width="14.59765625" style="374" customWidth="1"/>
    <col min="3077" max="3077" width="13.59765625" style="374" customWidth="1"/>
    <col min="3078" max="3078" width="12.69921875" style="374" customWidth="1"/>
    <col min="3079" max="3079" width="14.59765625" style="374" customWidth="1"/>
    <col min="3080" max="3329" width="9.09765625" style="374"/>
    <col min="3330" max="3331" width="13.19921875" style="374" customWidth="1"/>
    <col min="3332" max="3332" width="14.59765625" style="374" customWidth="1"/>
    <col min="3333" max="3333" width="13.59765625" style="374" customWidth="1"/>
    <col min="3334" max="3334" width="12.69921875" style="374" customWidth="1"/>
    <col min="3335" max="3335" width="14.59765625" style="374" customWidth="1"/>
    <col min="3336" max="3585" width="9.09765625" style="374"/>
    <col min="3586" max="3587" width="13.19921875" style="374" customWidth="1"/>
    <col min="3588" max="3588" width="14.59765625" style="374" customWidth="1"/>
    <col min="3589" max="3589" width="13.59765625" style="374" customWidth="1"/>
    <col min="3590" max="3590" width="12.69921875" style="374" customWidth="1"/>
    <col min="3591" max="3591" width="14.59765625" style="374" customWidth="1"/>
    <col min="3592" max="3841" width="9.09765625" style="374"/>
    <col min="3842" max="3843" width="13.19921875" style="374" customWidth="1"/>
    <col min="3844" max="3844" width="14.59765625" style="374" customWidth="1"/>
    <col min="3845" max="3845" width="13.59765625" style="374" customWidth="1"/>
    <col min="3846" max="3846" width="12.69921875" style="374" customWidth="1"/>
    <col min="3847" max="3847" width="14.59765625" style="374" customWidth="1"/>
    <col min="3848" max="4097" width="9.09765625" style="374"/>
    <col min="4098" max="4099" width="13.19921875" style="374" customWidth="1"/>
    <col min="4100" max="4100" width="14.59765625" style="374" customWidth="1"/>
    <col min="4101" max="4101" width="13.59765625" style="374" customWidth="1"/>
    <col min="4102" max="4102" width="12.69921875" style="374" customWidth="1"/>
    <col min="4103" max="4103" width="14.59765625" style="374" customWidth="1"/>
    <col min="4104" max="4353" width="9.09765625" style="374"/>
    <col min="4354" max="4355" width="13.19921875" style="374" customWidth="1"/>
    <col min="4356" max="4356" width="14.59765625" style="374" customWidth="1"/>
    <col min="4357" max="4357" width="13.59765625" style="374" customWidth="1"/>
    <col min="4358" max="4358" width="12.69921875" style="374" customWidth="1"/>
    <col min="4359" max="4359" width="14.59765625" style="374" customWidth="1"/>
    <col min="4360" max="4609" width="9.09765625" style="374"/>
    <col min="4610" max="4611" width="13.19921875" style="374" customWidth="1"/>
    <col min="4612" max="4612" width="14.59765625" style="374" customWidth="1"/>
    <col min="4613" max="4613" width="13.59765625" style="374" customWidth="1"/>
    <col min="4614" max="4614" width="12.69921875" style="374" customWidth="1"/>
    <col min="4615" max="4615" width="14.59765625" style="374" customWidth="1"/>
    <col min="4616" max="4865" width="9.09765625" style="374"/>
    <col min="4866" max="4867" width="13.19921875" style="374" customWidth="1"/>
    <col min="4868" max="4868" width="14.59765625" style="374" customWidth="1"/>
    <col min="4869" max="4869" width="13.59765625" style="374" customWidth="1"/>
    <col min="4870" max="4870" width="12.69921875" style="374" customWidth="1"/>
    <col min="4871" max="4871" width="14.59765625" style="374" customWidth="1"/>
    <col min="4872" max="5121" width="9.09765625" style="374"/>
    <col min="5122" max="5123" width="13.19921875" style="374" customWidth="1"/>
    <col min="5124" max="5124" width="14.59765625" style="374" customWidth="1"/>
    <col min="5125" max="5125" width="13.59765625" style="374" customWidth="1"/>
    <col min="5126" max="5126" width="12.69921875" style="374" customWidth="1"/>
    <col min="5127" max="5127" width="14.59765625" style="374" customWidth="1"/>
    <col min="5128" max="5377" width="9.09765625" style="374"/>
    <col min="5378" max="5379" width="13.19921875" style="374" customWidth="1"/>
    <col min="5380" max="5380" width="14.59765625" style="374" customWidth="1"/>
    <col min="5381" max="5381" width="13.59765625" style="374" customWidth="1"/>
    <col min="5382" max="5382" width="12.69921875" style="374" customWidth="1"/>
    <col min="5383" max="5383" width="14.59765625" style="374" customWidth="1"/>
    <col min="5384" max="5633" width="9.09765625" style="374"/>
    <col min="5634" max="5635" width="13.19921875" style="374" customWidth="1"/>
    <col min="5636" max="5636" width="14.59765625" style="374" customWidth="1"/>
    <col min="5637" max="5637" width="13.59765625" style="374" customWidth="1"/>
    <col min="5638" max="5638" width="12.69921875" style="374" customWidth="1"/>
    <col min="5639" max="5639" width="14.59765625" style="374" customWidth="1"/>
    <col min="5640" max="5889" width="9.09765625" style="374"/>
    <col min="5890" max="5891" width="13.19921875" style="374" customWidth="1"/>
    <col min="5892" max="5892" width="14.59765625" style="374" customWidth="1"/>
    <col min="5893" max="5893" width="13.59765625" style="374" customWidth="1"/>
    <col min="5894" max="5894" width="12.69921875" style="374" customWidth="1"/>
    <col min="5895" max="5895" width="14.59765625" style="374" customWidth="1"/>
    <col min="5896" max="6145" width="9.09765625" style="374"/>
    <col min="6146" max="6147" width="13.19921875" style="374" customWidth="1"/>
    <col min="6148" max="6148" width="14.59765625" style="374" customWidth="1"/>
    <col min="6149" max="6149" width="13.59765625" style="374" customWidth="1"/>
    <col min="6150" max="6150" width="12.69921875" style="374" customWidth="1"/>
    <col min="6151" max="6151" width="14.59765625" style="374" customWidth="1"/>
    <col min="6152" max="6401" width="9.09765625" style="374"/>
    <col min="6402" max="6403" width="13.19921875" style="374" customWidth="1"/>
    <col min="6404" max="6404" width="14.59765625" style="374" customWidth="1"/>
    <col min="6405" max="6405" width="13.59765625" style="374" customWidth="1"/>
    <col min="6406" max="6406" width="12.69921875" style="374" customWidth="1"/>
    <col min="6407" max="6407" width="14.59765625" style="374" customWidth="1"/>
    <col min="6408" max="6657" width="9.09765625" style="374"/>
    <col min="6658" max="6659" width="13.19921875" style="374" customWidth="1"/>
    <col min="6660" max="6660" width="14.59765625" style="374" customWidth="1"/>
    <col min="6661" max="6661" width="13.59765625" style="374" customWidth="1"/>
    <col min="6662" max="6662" width="12.69921875" style="374" customWidth="1"/>
    <col min="6663" max="6663" width="14.59765625" style="374" customWidth="1"/>
    <col min="6664" max="6913" width="9.09765625" style="374"/>
    <col min="6914" max="6915" width="13.19921875" style="374" customWidth="1"/>
    <col min="6916" max="6916" width="14.59765625" style="374" customWidth="1"/>
    <col min="6917" max="6917" width="13.59765625" style="374" customWidth="1"/>
    <col min="6918" max="6918" width="12.69921875" style="374" customWidth="1"/>
    <col min="6919" max="6919" width="14.59765625" style="374" customWidth="1"/>
    <col min="6920" max="7169" width="9.09765625" style="374"/>
    <col min="7170" max="7171" width="13.19921875" style="374" customWidth="1"/>
    <col min="7172" max="7172" width="14.59765625" style="374" customWidth="1"/>
    <col min="7173" max="7173" width="13.59765625" style="374" customWidth="1"/>
    <col min="7174" max="7174" width="12.69921875" style="374" customWidth="1"/>
    <col min="7175" max="7175" width="14.59765625" style="374" customWidth="1"/>
    <col min="7176" max="7425" width="9.09765625" style="374"/>
    <col min="7426" max="7427" width="13.19921875" style="374" customWidth="1"/>
    <col min="7428" max="7428" width="14.59765625" style="374" customWidth="1"/>
    <col min="7429" max="7429" width="13.59765625" style="374" customWidth="1"/>
    <col min="7430" max="7430" width="12.69921875" style="374" customWidth="1"/>
    <col min="7431" max="7431" width="14.59765625" style="374" customWidth="1"/>
    <col min="7432" max="7681" width="9.09765625" style="374"/>
    <col min="7682" max="7683" width="13.19921875" style="374" customWidth="1"/>
    <col min="7684" max="7684" width="14.59765625" style="374" customWidth="1"/>
    <col min="7685" max="7685" width="13.59765625" style="374" customWidth="1"/>
    <col min="7686" max="7686" width="12.69921875" style="374" customWidth="1"/>
    <col min="7687" max="7687" width="14.59765625" style="374" customWidth="1"/>
    <col min="7688" max="7937" width="9.09765625" style="374"/>
    <col min="7938" max="7939" width="13.19921875" style="374" customWidth="1"/>
    <col min="7940" max="7940" width="14.59765625" style="374" customWidth="1"/>
    <col min="7941" max="7941" width="13.59765625" style="374" customWidth="1"/>
    <col min="7942" max="7942" width="12.69921875" style="374" customWidth="1"/>
    <col min="7943" max="7943" width="14.59765625" style="374" customWidth="1"/>
    <col min="7944" max="8193" width="9.09765625" style="374"/>
    <col min="8194" max="8195" width="13.19921875" style="374" customWidth="1"/>
    <col min="8196" max="8196" width="14.59765625" style="374" customWidth="1"/>
    <col min="8197" max="8197" width="13.59765625" style="374" customWidth="1"/>
    <col min="8198" max="8198" width="12.69921875" style="374" customWidth="1"/>
    <col min="8199" max="8199" width="14.59765625" style="374" customWidth="1"/>
    <col min="8200" max="8449" width="9.09765625" style="374"/>
    <col min="8450" max="8451" width="13.19921875" style="374" customWidth="1"/>
    <col min="8452" max="8452" width="14.59765625" style="374" customWidth="1"/>
    <col min="8453" max="8453" width="13.59765625" style="374" customWidth="1"/>
    <col min="8454" max="8454" width="12.69921875" style="374" customWidth="1"/>
    <col min="8455" max="8455" width="14.59765625" style="374" customWidth="1"/>
    <col min="8456" max="8705" width="9.09765625" style="374"/>
    <col min="8706" max="8707" width="13.19921875" style="374" customWidth="1"/>
    <col min="8708" max="8708" width="14.59765625" style="374" customWidth="1"/>
    <col min="8709" max="8709" width="13.59765625" style="374" customWidth="1"/>
    <col min="8710" max="8710" width="12.69921875" style="374" customWidth="1"/>
    <col min="8711" max="8711" width="14.59765625" style="374" customWidth="1"/>
    <col min="8712" max="8961" width="9.09765625" style="374"/>
    <col min="8962" max="8963" width="13.19921875" style="374" customWidth="1"/>
    <col min="8964" max="8964" width="14.59765625" style="374" customWidth="1"/>
    <col min="8965" max="8965" width="13.59765625" style="374" customWidth="1"/>
    <col min="8966" max="8966" width="12.69921875" style="374" customWidth="1"/>
    <col min="8967" max="8967" width="14.59765625" style="374" customWidth="1"/>
    <col min="8968" max="9217" width="9.09765625" style="374"/>
    <col min="9218" max="9219" width="13.19921875" style="374" customWidth="1"/>
    <col min="9220" max="9220" width="14.59765625" style="374" customWidth="1"/>
    <col min="9221" max="9221" width="13.59765625" style="374" customWidth="1"/>
    <col min="9222" max="9222" width="12.69921875" style="374" customWidth="1"/>
    <col min="9223" max="9223" width="14.59765625" style="374" customWidth="1"/>
    <col min="9224" max="9473" width="9.09765625" style="374"/>
    <col min="9474" max="9475" width="13.19921875" style="374" customWidth="1"/>
    <col min="9476" max="9476" width="14.59765625" style="374" customWidth="1"/>
    <col min="9477" max="9477" width="13.59765625" style="374" customWidth="1"/>
    <col min="9478" max="9478" width="12.69921875" style="374" customWidth="1"/>
    <col min="9479" max="9479" width="14.59765625" style="374" customWidth="1"/>
    <col min="9480" max="9729" width="9.09765625" style="374"/>
    <col min="9730" max="9731" width="13.19921875" style="374" customWidth="1"/>
    <col min="9732" max="9732" width="14.59765625" style="374" customWidth="1"/>
    <col min="9733" max="9733" width="13.59765625" style="374" customWidth="1"/>
    <col min="9734" max="9734" width="12.69921875" style="374" customWidth="1"/>
    <col min="9735" max="9735" width="14.59765625" style="374" customWidth="1"/>
    <col min="9736" max="9985" width="9.09765625" style="374"/>
    <col min="9986" max="9987" width="13.19921875" style="374" customWidth="1"/>
    <col min="9988" max="9988" width="14.59765625" style="374" customWidth="1"/>
    <col min="9989" max="9989" width="13.59765625" style="374" customWidth="1"/>
    <col min="9990" max="9990" width="12.69921875" style="374" customWidth="1"/>
    <col min="9991" max="9991" width="14.59765625" style="374" customWidth="1"/>
    <col min="9992" max="10241" width="9.09765625" style="374"/>
    <col min="10242" max="10243" width="13.19921875" style="374" customWidth="1"/>
    <col min="10244" max="10244" width="14.59765625" style="374" customWidth="1"/>
    <col min="10245" max="10245" width="13.59765625" style="374" customWidth="1"/>
    <col min="10246" max="10246" width="12.69921875" style="374" customWidth="1"/>
    <col min="10247" max="10247" width="14.59765625" style="374" customWidth="1"/>
    <col min="10248" max="10497" width="9.09765625" style="374"/>
    <col min="10498" max="10499" width="13.19921875" style="374" customWidth="1"/>
    <col min="10500" max="10500" width="14.59765625" style="374" customWidth="1"/>
    <col min="10501" max="10501" width="13.59765625" style="374" customWidth="1"/>
    <col min="10502" max="10502" width="12.69921875" style="374" customWidth="1"/>
    <col min="10503" max="10503" width="14.59765625" style="374" customWidth="1"/>
    <col min="10504" max="10753" width="9.09765625" style="374"/>
    <col min="10754" max="10755" width="13.19921875" style="374" customWidth="1"/>
    <col min="10756" max="10756" width="14.59765625" style="374" customWidth="1"/>
    <col min="10757" max="10757" width="13.59765625" style="374" customWidth="1"/>
    <col min="10758" max="10758" width="12.69921875" style="374" customWidth="1"/>
    <col min="10759" max="10759" width="14.59765625" style="374" customWidth="1"/>
    <col min="10760" max="11009" width="9.09765625" style="374"/>
    <col min="11010" max="11011" width="13.19921875" style="374" customWidth="1"/>
    <col min="11012" max="11012" width="14.59765625" style="374" customWidth="1"/>
    <col min="11013" max="11013" width="13.59765625" style="374" customWidth="1"/>
    <col min="11014" max="11014" width="12.69921875" style="374" customWidth="1"/>
    <col min="11015" max="11015" width="14.59765625" style="374" customWidth="1"/>
    <col min="11016" max="11265" width="9.09765625" style="374"/>
    <col min="11266" max="11267" width="13.19921875" style="374" customWidth="1"/>
    <col min="11268" max="11268" width="14.59765625" style="374" customWidth="1"/>
    <col min="11269" max="11269" width="13.59765625" style="374" customWidth="1"/>
    <col min="11270" max="11270" width="12.69921875" style="374" customWidth="1"/>
    <col min="11271" max="11271" width="14.59765625" style="374" customWidth="1"/>
    <col min="11272" max="11521" width="9.09765625" style="374"/>
    <col min="11522" max="11523" width="13.19921875" style="374" customWidth="1"/>
    <col min="11524" max="11524" width="14.59765625" style="374" customWidth="1"/>
    <col min="11525" max="11525" width="13.59765625" style="374" customWidth="1"/>
    <col min="11526" max="11526" width="12.69921875" style="374" customWidth="1"/>
    <col min="11527" max="11527" width="14.59765625" style="374" customWidth="1"/>
    <col min="11528" max="11777" width="9.09765625" style="374"/>
    <col min="11778" max="11779" width="13.19921875" style="374" customWidth="1"/>
    <col min="11780" max="11780" width="14.59765625" style="374" customWidth="1"/>
    <col min="11781" max="11781" width="13.59765625" style="374" customWidth="1"/>
    <col min="11782" max="11782" width="12.69921875" style="374" customWidth="1"/>
    <col min="11783" max="11783" width="14.59765625" style="374" customWidth="1"/>
    <col min="11784" max="12033" width="9.09765625" style="374"/>
    <col min="12034" max="12035" width="13.19921875" style="374" customWidth="1"/>
    <col min="12036" max="12036" width="14.59765625" style="374" customWidth="1"/>
    <col min="12037" max="12037" width="13.59765625" style="374" customWidth="1"/>
    <col min="12038" max="12038" width="12.69921875" style="374" customWidth="1"/>
    <col min="12039" max="12039" width="14.59765625" style="374" customWidth="1"/>
    <col min="12040" max="12289" width="9.09765625" style="374"/>
    <col min="12290" max="12291" width="13.19921875" style="374" customWidth="1"/>
    <col min="12292" max="12292" width="14.59765625" style="374" customWidth="1"/>
    <col min="12293" max="12293" width="13.59765625" style="374" customWidth="1"/>
    <col min="12294" max="12294" width="12.69921875" style="374" customWidth="1"/>
    <col min="12295" max="12295" width="14.59765625" style="374" customWidth="1"/>
    <col min="12296" max="12545" width="9.09765625" style="374"/>
    <col min="12546" max="12547" width="13.19921875" style="374" customWidth="1"/>
    <col min="12548" max="12548" width="14.59765625" style="374" customWidth="1"/>
    <col min="12549" max="12549" width="13.59765625" style="374" customWidth="1"/>
    <col min="12550" max="12550" width="12.69921875" style="374" customWidth="1"/>
    <col min="12551" max="12551" width="14.59765625" style="374" customWidth="1"/>
    <col min="12552" max="12801" width="9.09765625" style="374"/>
    <col min="12802" max="12803" width="13.19921875" style="374" customWidth="1"/>
    <col min="12804" max="12804" width="14.59765625" style="374" customWidth="1"/>
    <col min="12805" max="12805" width="13.59765625" style="374" customWidth="1"/>
    <col min="12806" max="12806" width="12.69921875" style="374" customWidth="1"/>
    <col min="12807" max="12807" width="14.59765625" style="374" customWidth="1"/>
    <col min="12808" max="13057" width="9.09765625" style="374"/>
    <col min="13058" max="13059" width="13.19921875" style="374" customWidth="1"/>
    <col min="13060" max="13060" width="14.59765625" style="374" customWidth="1"/>
    <col min="13061" max="13061" width="13.59765625" style="374" customWidth="1"/>
    <col min="13062" max="13062" width="12.69921875" style="374" customWidth="1"/>
    <col min="13063" max="13063" width="14.59765625" style="374" customWidth="1"/>
    <col min="13064" max="13313" width="9.09765625" style="374"/>
    <col min="13314" max="13315" width="13.19921875" style="374" customWidth="1"/>
    <col min="13316" max="13316" width="14.59765625" style="374" customWidth="1"/>
    <col min="13317" max="13317" width="13.59765625" style="374" customWidth="1"/>
    <col min="13318" max="13318" width="12.69921875" style="374" customWidth="1"/>
    <col min="13319" max="13319" width="14.59765625" style="374" customWidth="1"/>
    <col min="13320" max="13569" width="9.09765625" style="374"/>
    <col min="13570" max="13571" width="13.19921875" style="374" customWidth="1"/>
    <col min="13572" max="13572" width="14.59765625" style="374" customWidth="1"/>
    <col min="13573" max="13573" width="13.59765625" style="374" customWidth="1"/>
    <col min="13574" max="13574" width="12.69921875" style="374" customWidth="1"/>
    <col min="13575" max="13575" width="14.59765625" style="374" customWidth="1"/>
    <col min="13576" max="13825" width="9.09765625" style="374"/>
    <col min="13826" max="13827" width="13.19921875" style="374" customWidth="1"/>
    <col min="13828" max="13828" width="14.59765625" style="374" customWidth="1"/>
    <col min="13829" max="13829" width="13.59765625" style="374" customWidth="1"/>
    <col min="13830" max="13830" width="12.69921875" style="374" customWidth="1"/>
    <col min="13831" max="13831" width="14.59765625" style="374" customWidth="1"/>
    <col min="13832" max="14081" width="9.09765625" style="374"/>
    <col min="14082" max="14083" width="13.19921875" style="374" customWidth="1"/>
    <col min="14084" max="14084" width="14.59765625" style="374" customWidth="1"/>
    <col min="14085" max="14085" width="13.59765625" style="374" customWidth="1"/>
    <col min="14086" max="14086" width="12.69921875" style="374" customWidth="1"/>
    <col min="14087" max="14087" width="14.59765625" style="374" customWidth="1"/>
    <col min="14088" max="14337" width="9.09765625" style="374"/>
    <col min="14338" max="14339" width="13.19921875" style="374" customWidth="1"/>
    <col min="14340" max="14340" width="14.59765625" style="374" customWidth="1"/>
    <col min="14341" max="14341" width="13.59765625" style="374" customWidth="1"/>
    <col min="14342" max="14342" width="12.69921875" style="374" customWidth="1"/>
    <col min="14343" max="14343" width="14.59765625" style="374" customWidth="1"/>
    <col min="14344" max="14593" width="9.09765625" style="374"/>
    <col min="14594" max="14595" width="13.19921875" style="374" customWidth="1"/>
    <col min="14596" max="14596" width="14.59765625" style="374" customWidth="1"/>
    <col min="14597" max="14597" width="13.59765625" style="374" customWidth="1"/>
    <col min="14598" max="14598" width="12.69921875" style="374" customWidth="1"/>
    <col min="14599" max="14599" width="14.59765625" style="374" customWidth="1"/>
    <col min="14600" max="14849" width="9.09765625" style="374"/>
    <col min="14850" max="14851" width="13.19921875" style="374" customWidth="1"/>
    <col min="14852" max="14852" width="14.59765625" style="374" customWidth="1"/>
    <col min="14853" max="14853" width="13.59765625" style="374" customWidth="1"/>
    <col min="14854" max="14854" width="12.69921875" style="374" customWidth="1"/>
    <col min="14855" max="14855" width="14.59765625" style="374" customWidth="1"/>
    <col min="14856" max="15105" width="9.09765625" style="374"/>
    <col min="15106" max="15107" width="13.19921875" style="374" customWidth="1"/>
    <col min="15108" max="15108" width="14.59765625" style="374" customWidth="1"/>
    <col min="15109" max="15109" width="13.59765625" style="374" customWidth="1"/>
    <col min="15110" max="15110" width="12.69921875" style="374" customWidth="1"/>
    <col min="15111" max="15111" width="14.59765625" style="374" customWidth="1"/>
    <col min="15112" max="15361" width="9.09765625" style="374"/>
    <col min="15362" max="15363" width="13.19921875" style="374" customWidth="1"/>
    <col min="15364" max="15364" width="14.59765625" style="374" customWidth="1"/>
    <col min="15365" max="15365" width="13.59765625" style="374" customWidth="1"/>
    <col min="15366" max="15366" width="12.69921875" style="374" customWidth="1"/>
    <col min="15367" max="15367" width="14.59765625" style="374" customWidth="1"/>
    <col min="15368" max="15617" width="9.09765625" style="374"/>
    <col min="15618" max="15619" width="13.19921875" style="374" customWidth="1"/>
    <col min="15620" max="15620" width="14.59765625" style="374" customWidth="1"/>
    <col min="15621" max="15621" width="13.59765625" style="374" customWidth="1"/>
    <col min="15622" max="15622" width="12.69921875" style="374" customWidth="1"/>
    <col min="15623" max="15623" width="14.59765625" style="374" customWidth="1"/>
    <col min="15624" max="15873" width="9.09765625" style="374"/>
    <col min="15874" max="15875" width="13.19921875" style="374" customWidth="1"/>
    <col min="15876" max="15876" width="14.59765625" style="374" customWidth="1"/>
    <col min="15877" max="15877" width="13.59765625" style="374" customWidth="1"/>
    <col min="15878" max="15878" width="12.69921875" style="374" customWidth="1"/>
    <col min="15879" max="15879" width="14.59765625" style="374" customWidth="1"/>
    <col min="15880" max="16129" width="9.09765625" style="374"/>
    <col min="16130" max="16131" width="13.19921875" style="374" customWidth="1"/>
    <col min="16132" max="16132" width="14.59765625" style="374" customWidth="1"/>
    <col min="16133" max="16133" width="13.59765625" style="374" customWidth="1"/>
    <col min="16134" max="16134" width="12.69921875" style="374" customWidth="1"/>
    <col min="16135" max="16135" width="14.59765625" style="374" customWidth="1"/>
    <col min="16136" max="16384" width="9.09765625" style="374"/>
  </cols>
  <sheetData>
    <row r="1" spans="1:8" ht="48.75" customHeight="1">
      <c r="H1" s="1519"/>
    </row>
    <row r="2" spans="1:8" s="375" customFormat="1" ht="48.75" customHeight="1">
      <c r="H2" s="1518"/>
    </row>
    <row r="3" spans="1:8" s="375" customFormat="1" ht="22.5" customHeight="1">
      <c r="H3" s="1518"/>
    </row>
    <row r="4" spans="1:8" s="375" customFormat="1" ht="33" customHeight="1">
      <c r="H4" s="1518"/>
    </row>
    <row r="5" spans="1:8" s="375" customFormat="1" ht="49.5" customHeight="1">
      <c r="A5" s="1518"/>
      <c r="B5" s="326" t="s">
        <v>37</v>
      </c>
      <c r="C5" s="326"/>
      <c r="D5" s="326"/>
      <c r="E5" s="326"/>
      <c r="F5" s="326"/>
      <c r="G5" s="326"/>
      <c r="H5" s="1518"/>
    </row>
    <row r="6" spans="1:8" s="375" customFormat="1" ht="33" customHeight="1">
      <c r="A6" s="1518"/>
      <c r="B6" s="326" t="s">
        <v>36</v>
      </c>
      <c r="C6" s="326"/>
      <c r="D6" s="326"/>
      <c r="E6" s="326"/>
      <c r="F6" s="326"/>
      <c r="G6" s="326"/>
      <c r="H6" s="1518"/>
    </row>
    <row r="7" spans="1:8" s="375" customFormat="1" ht="33" customHeight="1">
      <c r="A7" s="1518"/>
      <c r="B7" s="376" t="s">
        <v>35</v>
      </c>
      <c r="C7" s="376"/>
      <c r="D7" s="377"/>
      <c r="E7" s="377"/>
      <c r="F7" s="377"/>
      <c r="G7" s="378" t="s">
        <v>34</v>
      </c>
      <c r="H7" s="1518"/>
    </row>
    <row r="8" spans="1:8" s="375" customFormat="1" ht="33" customHeight="1">
      <c r="A8" s="1518"/>
      <c r="B8" s="391" t="s">
        <v>17</v>
      </c>
      <c r="C8" s="379" t="s">
        <v>18</v>
      </c>
      <c r="D8" s="379" t="s">
        <v>33</v>
      </c>
      <c r="E8" s="379" t="s">
        <v>32</v>
      </c>
      <c r="F8" s="379" t="s">
        <v>31</v>
      </c>
      <c r="G8" s="392" t="s">
        <v>30</v>
      </c>
      <c r="H8" s="1518"/>
    </row>
    <row r="9" spans="1:8" s="375" customFormat="1" ht="33" customHeight="1">
      <c r="A9" s="1518"/>
      <c r="B9" s="393" t="s">
        <v>14</v>
      </c>
      <c r="C9" s="380" t="s">
        <v>15</v>
      </c>
      <c r="D9" s="381" t="s">
        <v>29</v>
      </c>
      <c r="E9" s="381" t="s">
        <v>28</v>
      </c>
      <c r="F9" s="381" t="s">
        <v>27</v>
      </c>
      <c r="G9" s="394" t="s">
        <v>26</v>
      </c>
      <c r="H9" s="1518"/>
    </row>
    <row r="10" spans="1:8" s="375" customFormat="1" ht="33" customHeight="1">
      <c r="A10" s="1518"/>
      <c r="B10" s="385" t="s">
        <v>5</v>
      </c>
      <c r="C10" s="385">
        <v>2015</v>
      </c>
      <c r="D10" s="386">
        <v>53302</v>
      </c>
      <c r="E10" s="386">
        <v>164577</v>
      </c>
      <c r="F10" s="386">
        <v>1626</v>
      </c>
      <c r="G10" s="386">
        <f>SUM(D10:F10)</f>
        <v>219505</v>
      </c>
      <c r="H10" s="1518"/>
    </row>
    <row r="11" spans="1:8" ht="33" customHeight="1">
      <c r="A11" s="1519"/>
      <c r="B11" s="387" t="s">
        <v>4</v>
      </c>
      <c r="C11" s="387">
        <v>2016</v>
      </c>
      <c r="D11" s="388">
        <v>53618</v>
      </c>
      <c r="E11" s="388">
        <v>167899</v>
      </c>
      <c r="F11" s="388">
        <v>1710</v>
      </c>
      <c r="G11" s="388">
        <f>SUM(D11:F11)</f>
        <v>223227</v>
      </c>
      <c r="H11" s="1519"/>
    </row>
    <row r="12" spans="1:8" ht="33" customHeight="1">
      <c r="A12" s="1519"/>
      <c r="B12" s="387" t="s">
        <v>3</v>
      </c>
      <c r="C12" s="387">
        <v>2017</v>
      </c>
      <c r="D12" s="388">
        <v>53618</v>
      </c>
      <c r="E12" s="388">
        <v>167899</v>
      </c>
      <c r="F12" s="388">
        <v>1710</v>
      </c>
      <c r="G12" s="388">
        <f>SUM(D12:F12)</f>
        <v>223227</v>
      </c>
      <c r="H12" s="1519"/>
    </row>
    <row r="13" spans="1:8" ht="33" customHeight="1">
      <c r="A13" s="1519"/>
      <c r="B13" s="387" t="s">
        <v>2</v>
      </c>
      <c r="C13" s="387">
        <v>2018</v>
      </c>
      <c r="D13" s="388">
        <v>53618</v>
      </c>
      <c r="E13" s="388">
        <v>167899</v>
      </c>
      <c r="F13" s="388">
        <v>1710</v>
      </c>
      <c r="G13" s="388">
        <f>SUM(D13:F13)</f>
        <v>223227</v>
      </c>
      <c r="H13" s="1519"/>
    </row>
    <row r="14" spans="1:8" ht="33" customHeight="1">
      <c r="A14" s="1519"/>
      <c r="B14" s="389" t="s">
        <v>1427</v>
      </c>
      <c r="C14" s="389">
        <v>2019</v>
      </c>
      <c r="D14" s="390">
        <v>53619</v>
      </c>
      <c r="E14" s="390">
        <v>167871</v>
      </c>
      <c r="F14" s="390">
        <v>1710</v>
      </c>
      <c r="G14" s="390">
        <f>SUM(D14:F14)</f>
        <v>223200</v>
      </c>
      <c r="H14" s="1519"/>
    </row>
    <row r="15" spans="1:8" ht="33" customHeight="1">
      <c r="A15" s="1519"/>
      <c r="B15" s="382" t="s">
        <v>25</v>
      </c>
      <c r="C15" s="383"/>
      <c r="D15" s="383"/>
      <c r="E15" s="383"/>
      <c r="F15" s="383"/>
      <c r="G15" s="383"/>
      <c r="H15" s="1519"/>
    </row>
    <row r="16" spans="1:8" ht="33" customHeight="1">
      <c r="A16" s="1519"/>
      <c r="B16" s="383"/>
      <c r="C16" s="383"/>
      <c r="D16" s="383"/>
      <c r="E16" s="383"/>
      <c r="F16" s="384" t="s">
        <v>2033</v>
      </c>
      <c r="G16" s="383"/>
      <c r="H16" s="1519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showGridLines="0" rightToLeft="1" topLeftCell="F1" zoomScaleNormal="100" zoomScaleSheetLayoutView="75" workbookViewId="0">
      <selection activeCell="S1" sqref="S1:AL1048576"/>
    </sheetView>
  </sheetViews>
  <sheetFormatPr defaultColWidth="7.69921875" defaultRowHeight="13.2"/>
  <cols>
    <col min="1" max="2" width="25.69921875" style="395" customWidth="1"/>
    <col min="3" max="22" width="5.69921875" style="395" customWidth="1"/>
    <col min="23" max="23" width="9.19921875" style="395" bestFit="1" customWidth="1"/>
    <col min="24" max="25" width="7.69921875" style="395"/>
    <col min="26" max="26" width="7.69921875" style="395" customWidth="1"/>
    <col min="27" max="256" width="7.69921875" style="395"/>
    <col min="257" max="257" width="19.09765625" style="395" customWidth="1"/>
    <col min="258" max="258" width="23.59765625" style="395" customWidth="1"/>
    <col min="259" max="259" width="6.69921875" style="395" customWidth="1"/>
    <col min="260" max="260" width="3.19921875" style="395" customWidth="1"/>
    <col min="261" max="261" width="5" style="395" customWidth="1"/>
    <col min="262" max="262" width="3.19921875" style="395" customWidth="1"/>
    <col min="263" max="263" width="6.09765625" style="395" customWidth="1"/>
    <col min="264" max="264" width="3.19921875" style="395" customWidth="1"/>
    <col min="265" max="265" width="5" style="395" customWidth="1"/>
    <col min="266" max="266" width="3.19921875" style="395" customWidth="1"/>
    <col min="267" max="267" width="6.59765625" style="395" customWidth="1"/>
    <col min="268" max="268" width="3.19921875" style="395" customWidth="1"/>
    <col min="269" max="269" width="5" style="395" customWidth="1"/>
    <col min="270" max="270" width="3.19921875" style="395" customWidth="1"/>
    <col min="271" max="271" width="5" style="395" customWidth="1"/>
    <col min="272" max="272" width="3.19921875" style="395" customWidth="1"/>
    <col min="273" max="273" width="5" style="395" customWidth="1"/>
    <col min="274" max="274" width="3.19921875" style="395" customWidth="1"/>
    <col min="275" max="275" width="5" style="395" customWidth="1"/>
    <col min="276" max="276" width="3.19921875" style="395" customWidth="1"/>
    <col min="277" max="277" width="5" style="395" customWidth="1"/>
    <col min="278" max="278" width="3.19921875" style="395" customWidth="1"/>
    <col min="279" max="512" width="7.69921875" style="395"/>
    <col min="513" max="513" width="19.09765625" style="395" customWidth="1"/>
    <col min="514" max="514" width="23.59765625" style="395" customWidth="1"/>
    <col min="515" max="515" width="6.69921875" style="395" customWidth="1"/>
    <col min="516" max="516" width="3.19921875" style="395" customWidth="1"/>
    <col min="517" max="517" width="5" style="395" customWidth="1"/>
    <col min="518" max="518" width="3.19921875" style="395" customWidth="1"/>
    <col min="519" max="519" width="6.09765625" style="395" customWidth="1"/>
    <col min="520" max="520" width="3.19921875" style="395" customWidth="1"/>
    <col min="521" max="521" width="5" style="395" customWidth="1"/>
    <col min="522" max="522" width="3.19921875" style="395" customWidth="1"/>
    <col min="523" max="523" width="6.59765625" style="395" customWidth="1"/>
    <col min="524" max="524" width="3.19921875" style="395" customWidth="1"/>
    <col min="525" max="525" width="5" style="395" customWidth="1"/>
    <col min="526" max="526" width="3.19921875" style="395" customWidth="1"/>
    <col min="527" max="527" width="5" style="395" customWidth="1"/>
    <col min="528" max="528" width="3.19921875" style="395" customWidth="1"/>
    <col min="529" max="529" width="5" style="395" customWidth="1"/>
    <col min="530" max="530" width="3.19921875" style="395" customWidth="1"/>
    <col min="531" max="531" width="5" style="395" customWidth="1"/>
    <col min="532" max="532" width="3.19921875" style="395" customWidth="1"/>
    <col min="533" max="533" width="5" style="395" customWidth="1"/>
    <col min="534" max="534" width="3.19921875" style="395" customWidth="1"/>
    <col min="535" max="768" width="7.69921875" style="395"/>
    <col min="769" max="769" width="19.09765625" style="395" customWidth="1"/>
    <col min="770" max="770" width="23.59765625" style="395" customWidth="1"/>
    <col min="771" max="771" width="6.69921875" style="395" customWidth="1"/>
    <col min="772" max="772" width="3.19921875" style="395" customWidth="1"/>
    <col min="773" max="773" width="5" style="395" customWidth="1"/>
    <col min="774" max="774" width="3.19921875" style="395" customWidth="1"/>
    <col min="775" max="775" width="6.09765625" style="395" customWidth="1"/>
    <col min="776" max="776" width="3.19921875" style="395" customWidth="1"/>
    <col min="777" max="777" width="5" style="395" customWidth="1"/>
    <col min="778" max="778" width="3.19921875" style="395" customWidth="1"/>
    <col min="779" max="779" width="6.59765625" style="395" customWidth="1"/>
    <col min="780" max="780" width="3.19921875" style="395" customWidth="1"/>
    <col min="781" max="781" width="5" style="395" customWidth="1"/>
    <col min="782" max="782" width="3.19921875" style="395" customWidth="1"/>
    <col min="783" max="783" width="5" style="395" customWidth="1"/>
    <col min="784" max="784" width="3.19921875" style="395" customWidth="1"/>
    <col min="785" max="785" width="5" style="395" customWidth="1"/>
    <col min="786" max="786" width="3.19921875" style="395" customWidth="1"/>
    <col min="787" max="787" width="5" style="395" customWidth="1"/>
    <col min="788" max="788" width="3.19921875" style="395" customWidth="1"/>
    <col min="789" max="789" width="5" style="395" customWidth="1"/>
    <col min="790" max="790" width="3.19921875" style="395" customWidth="1"/>
    <col min="791" max="1024" width="7.69921875" style="395"/>
    <col min="1025" max="1025" width="19.09765625" style="395" customWidth="1"/>
    <col min="1026" max="1026" width="23.59765625" style="395" customWidth="1"/>
    <col min="1027" max="1027" width="6.69921875" style="395" customWidth="1"/>
    <col min="1028" max="1028" width="3.19921875" style="395" customWidth="1"/>
    <col min="1029" max="1029" width="5" style="395" customWidth="1"/>
    <col min="1030" max="1030" width="3.19921875" style="395" customWidth="1"/>
    <col min="1031" max="1031" width="6.09765625" style="395" customWidth="1"/>
    <col min="1032" max="1032" width="3.19921875" style="395" customWidth="1"/>
    <col min="1033" max="1033" width="5" style="395" customWidth="1"/>
    <col min="1034" max="1034" width="3.19921875" style="395" customWidth="1"/>
    <col min="1035" max="1035" width="6.59765625" style="395" customWidth="1"/>
    <col min="1036" max="1036" width="3.19921875" style="395" customWidth="1"/>
    <col min="1037" max="1037" width="5" style="395" customWidth="1"/>
    <col min="1038" max="1038" width="3.19921875" style="395" customWidth="1"/>
    <col min="1039" max="1039" width="5" style="395" customWidth="1"/>
    <col min="1040" max="1040" width="3.19921875" style="395" customWidth="1"/>
    <col min="1041" max="1041" width="5" style="395" customWidth="1"/>
    <col min="1042" max="1042" width="3.19921875" style="395" customWidth="1"/>
    <col min="1043" max="1043" width="5" style="395" customWidth="1"/>
    <col min="1044" max="1044" width="3.19921875" style="395" customWidth="1"/>
    <col min="1045" max="1045" width="5" style="395" customWidth="1"/>
    <col min="1046" max="1046" width="3.19921875" style="395" customWidth="1"/>
    <col min="1047" max="1280" width="7.69921875" style="395"/>
    <col min="1281" max="1281" width="19.09765625" style="395" customWidth="1"/>
    <col min="1282" max="1282" width="23.59765625" style="395" customWidth="1"/>
    <col min="1283" max="1283" width="6.69921875" style="395" customWidth="1"/>
    <col min="1284" max="1284" width="3.19921875" style="395" customWidth="1"/>
    <col min="1285" max="1285" width="5" style="395" customWidth="1"/>
    <col min="1286" max="1286" width="3.19921875" style="395" customWidth="1"/>
    <col min="1287" max="1287" width="6.09765625" style="395" customWidth="1"/>
    <col min="1288" max="1288" width="3.19921875" style="395" customWidth="1"/>
    <col min="1289" max="1289" width="5" style="395" customWidth="1"/>
    <col min="1290" max="1290" width="3.19921875" style="395" customWidth="1"/>
    <col min="1291" max="1291" width="6.59765625" style="395" customWidth="1"/>
    <col min="1292" max="1292" width="3.19921875" style="395" customWidth="1"/>
    <col min="1293" max="1293" width="5" style="395" customWidth="1"/>
    <col min="1294" max="1294" width="3.19921875" style="395" customWidth="1"/>
    <col min="1295" max="1295" width="5" style="395" customWidth="1"/>
    <col min="1296" max="1296" width="3.19921875" style="395" customWidth="1"/>
    <col min="1297" max="1297" width="5" style="395" customWidth="1"/>
    <col min="1298" max="1298" width="3.19921875" style="395" customWidth="1"/>
    <col min="1299" max="1299" width="5" style="395" customWidth="1"/>
    <col min="1300" max="1300" width="3.19921875" style="395" customWidth="1"/>
    <col min="1301" max="1301" width="5" style="395" customWidth="1"/>
    <col min="1302" max="1302" width="3.19921875" style="395" customWidth="1"/>
    <col min="1303" max="1536" width="7.69921875" style="395"/>
    <col min="1537" max="1537" width="19.09765625" style="395" customWidth="1"/>
    <col min="1538" max="1538" width="23.59765625" style="395" customWidth="1"/>
    <col min="1539" max="1539" width="6.69921875" style="395" customWidth="1"/>
    <col min="1540" max="1540" width="3.19921875" style="395" customWidth="1"/>
    <col min="1541" max="1541" width="5" style="395" customWidth="1"/>
    <col min="1542" max="1542" width="3.19921875" style="395" customWidth="1"/>
    <col min="1543" max="1543" width="6.09765625" style="395" customWidth="1"/>
    <col min="1544" max="1544" width="3.19921875" style="395" customWidth="1"/>
    <col min="1545" max="1545" width="5" style="395" customWidth="1"/>
    <col min="1546" max="1546" width="3.19921875" style="395" customWidth="1"/>
    <col min="1547" max="1547" width="6.59765625" style="395" customWidth="1"/>
    <col min="1548" max="1548" width="3.19921875" style="395" customWidth="1"/>
    <col min="1549" max="1549" width="5" style="395" customWidth="1"/>
    <col min="1550" max="1550" width="3.19921875" style="395" customWidth="1"/>
    <col min="1551" max="1551" width="5" style="395" customWidth="1"/>
    <col min="1552" max="1552" width="3.19921875" style="395" customWidth="1"/>
    <col min="1553" max="1553" width="5" style="395" customWidth="1"/>
    <col min="1554" max="1554" width="3.19921875" style="395" customWidth="1"/>
    <col min="1555" max="1555" width="5" style="395" customWidth="1"/>
    <col min="1556" max="1556" width="3.19921875" style="395" customWidth="1"/>
    <col min="1557" max="1557" width="5" style="395" customWidth="1"/>
    <col min="1558" max="1558" width="3.19921875" style="395" customWidth="1"/>
    <col min="1559" max="1792" width="7.69921875" style="395"/>
    <col min="1793" max="1793" width="19.09765625" style="395" customWidth="1"/>
    <col min="1794" max="1794" width="23.59765625" style="395" customWidth="1"/>
    <col min="1795" max="1795" width="6.69921875" style="395" customWidth="1"/>
    <col min="1796" max="1796" width="3.19921875" style="395" customWidth="1"/>
    <col min="1797" max="1797" width="5" style="395" customWidth="1"/>
    <col min="1798" max="1798" width="3.19921875" style="395" customWidth="1"/>
    <col min="1799" max="1799" width="6.09765625" style="395" customWidth="1"/>
    <col min="1800" max="1800" width="3.19921875" style="395" customWidth="1"/>
    <col min="1801" max="1801" width="5" style="395" customWidth="1"/>
    <col min="1802" max="1802" width="3.19921875" style="395" customWidth="1"/>
    <col min="1803" max="1803" width="6.59765625" style="395" customWidth="1"/>
    <col min="1804" max="1804" width="3.19921875" style="395" customWidth="1"/>
    <col min="1805" max="1805" width="5" style="395" customWidth="1"/>
    <col min="1806" max="1806" width="3.19921875" style="395" customWidth="1"/>
    <col min="1807" max="1807" width="5" style="395" customWidth="1"/>
    <col min="1808" max="1808" width="3.19921875" style="395" customWidth="1"/>
    <col min="1809" max="1809" width="5" style="395" customWidth="1"/>
    <col min="1810" max="1810" width="3.19921875" style="395" customWidth="1"/>
    <col min="1811" max="1811" width="5" style="395" customWidth="1"/>
    <col min="1812" max="1812" width="3.19921875" style="395" customWidth="1"/>
    <col min="1813" max="1813" width="5" style="395" customWidth="1"/>
    <col min="1814" max="1814" width="3.19921875" style="395" customWidth="1"/>
    <col min="1815" max="2048" width="7.69921875" style="395"/>
    <col min="2049" max="2049" width="19.09765625" style="395" customWidth="1"/>
    <col min="2050" max="2050" width="23.59765625" style="395" customWidth="1"/>
    <col min="2051" max="2051" width="6.69921875" style="395" customWidth="1"/>
    <col min="2052" max="2052" width="3.19921875" style="395" customWidth="1"/>
    <col min="2053" max="2053" width="5" style="395" customWidth="1"/>
    <col min="2054" max="2054" width="3.19921875" style="395" customWidth="1"/>
    <col min="2055" max="2055" width="6.09765625" style="395" customWidth="1"/>
    <col min="2056" max="2056" width="3.19921875" style="395" customWidth="1"/>
    <col min="2057" max="2057" width="5" style="395" customWidth="1"/>
    <col min="2058" max="2058" width="3.19921875" style="395" customWidth="1"/>
    <col min="2059" max="2059" width="6.59765625" style="395" customWidth="1"/>
    <col min="2060" max="2060" width="3.19921875" style="395" customWidth="1"/>
    <col min="2061" max="2061" width="5" style="395" customWidth="1"/>
    <col min="2062" max="2062" width="3.19921875" style="395" customWidth="1"/>
    <col min="2063" max="2063" width="5" style="395" customWidth="1"/>
    <col min="2064" max="2064" width="3.19921875" style="395" customWidth="1"/>
    <col min="2065" max="2065" width="5" style="395" customWidth="1"/>
    <col min="2066" max="2066" width="3.19921875" style="395" customWidth="1"/>
    <col min="2067" max="2067" width="5" style="395" customWidth="1"/>
    <col min="2068" max="2068" width="3.19921875" style="395" customWidth="1"/>
    <col min="2069" max="2069" width="5" style="395" customWidth="1"/>
    <col min="2070" max="2070" width="3.19921875" style="395" customWidth="1"/>
    <col min="2071" max="2304" width="7.69921875" style="395"/>
    <col min="2305" max="2305" width="19.09765625" style="395" customWidth="1"/>
    <col min="2306" max="2306" width="23.59765625" style="395" customWidth="1"/>
    <col min="2307" max="2307" width="6.69921875" style="395" customWidth="1"/>
    <col min="2308" max="2308" width="3.19921875" style="395" customWidth="1"/>
    <col min="2309" max="2309" width="5" style="395" customWidth="1"/>
    <col min="2310" max="2310" width="3.19921875" style="395" customWidth="1"/>
    <col min="2311" max="2311" width="6.09765625" style="395" customWidth="1"/>
    <col min="2312" max="2312" width="3.19921875" style="395" customWidth="1"/>
    <col min="2313" max="2313" width="5" style="395" customWidth="1"/>
    <col min="2314" max="2314" width="3.19921875" style="395" customWidth="1"/>
    <col min="2315" max="2315" width="6.59765625" style="395" customWidth="1"/>
    <col min="2316" max="2316" width="3.19921875" style="395" customWidth="1"/>
    <col min="2317" max="2317" width="5" style="395" customWidth="1"/>
    <col min="2318" max="2318" width="3.19921875" style="395" customWidth="1"/>
    <col min="2319" max="2319" width="5" style="395" customWidth="1"/>
    <col min="2320" max="2320" width="3.19921875" style="395" customWidth="1"/>
    <col min="2321" max="2321" width="5" style="395" customWidth="1"/>
    <col min="2322" max="2322" width="3.19921875" style="395" customWidth="1"/>
    <col min="2323" max="2323" width="5" style="395" customWidth="1"/>
    <col min="2324" max="2324" width="3.19921875" style="395" customWidth="1"/>
    <col min="2325" max="2325" width="5" style="395" customWidth="1"/>
    <col min="2326" max="2326" width="3.19921875" style="395" customWidth="1"/>
    <col min="2327" max="2560" width="7.69921875" style="395"/>
    <col min="2561" max="2561" width="19.09765625" style="395" customWidth="1"/>
    <col min="2562" max="2562" width="23.59765625" style="395" customWidth="1"/>
    <col min="2563" max="2563" width="6.69921875" style="395" customWidth="1"/>
    <col min="2564" max="2564" width="3.19921875" style="395" customWidth="1"/>
    <col min="2565" max="2565" width="5" style="395" customWidth="1"/>
    <col min="2566" max="2566" width="3.19921875" style="395" customWidth="1"/>
    <col min="2567" max="2567" width="6.09765625" style="395" customWidth="1"/>
    <col min="2568" max="2568" width="3.19921875" style="395" customWidth="1"/>
    <col min="2569" max="2569" width="5" style="395" customWidth="1"/>
    <col min="2570" max="2570" width="3.19921875" style="395" customWidth="1"/>
    <col min="2571" max="2571" width="6.59765625" style="395" customWidth="1"/>
    <col min="2572" max="2572" width="3.19921875" style="395" customWidth="1"/>
    <col min="2573" max="2573" width="5" style="395" customWidth="1"/>
    <col min="2574" max="2574" width="3.19921875" style="395" customWidth="1"/>
    <col min="2575" max="2575" width="5" style="395" customWidth="1"/>
    <col min="2576" max="2576" width="3.19921875" style="395" customWidth="1"/>
    <col min="2577" max="2577" width="5" style="395" customWidth="1"/>
    <col min="2578" max="2578" width="3.19921875" style="395" customWidth="1"/>
    <col min="2579" max="2579" width="5" style="395" customWidth="1"/>
    <col min="2580" max="2580" width="3.19921875" style="395" customWidth="1"/>
    <col min="2581" max="2581" width="5" style="395" customWidth="1"/>
    <col min="2582" max="2582" width="3.19921875" style="395" customWidth="1"/>
    <col min="2583" max="2816" width="7.69921875" style="395"/>
    <col min="2817" max="2817" width="19.09765625" style="395" customWidth="1"/>
    <col min="2818" max="2818" width="23.59765625" style="395" customWidth="1"/>
    <col min="2819" max="2819" width="6.69921875" style="395" customWidth="1"/>
    <col min="2820" max="2820" width="3.19921875" style="395" customWidth="1"/>
    <col min="2821" max="2821" width="5" style="395" customWidth="1"/>
    <col min="2822" max="2822" width="3.19921875" style="395" customWidth="1"/>
    <col min="2823" max="2823" width="6.09765625" style="395" customWidth="1"/>
    <col min="2824" max="2824" width="3.19921875" style="395" customWidth="1"/>
    <col min="2825" max="2825" width="5" style="395" customWidth="1"/>
    <col min="2826" max="2826" width="3.19921875" style="395" customWidth="1"/>
    <col min="2827" max="2827" width="6.59765625" style="395" customWidth="1"/>
    <col min="2828" max="2828" width="3.19921875" style="395" customWidth="1"/>
    <col min="2829" max="2829" width="5" style="395" customWidth="1"/>
    <col min="2830" max="2830" width="3.19921875" style="395" customWidth="1"/>
    <col min="2831" max="2831" width="5" style="395" customWidth="1"/>
    <col min="2832" max="2832" width="3.19921875" style="395" customWidth="1"/>
    <col min="2833" max="2833" width="5" style="395" customWidth="1"/>
    <col min="2834" max="2834" width="3.19921875" style="395" customWidth="1"/>
    <col min="2835" max="2835" width="5" style="395" customWidth="1"/>
    <col min="2836" max="2836" width="3.19921875" style="395" customWidth="1"/>
    <col min="2837" max="2837" width="5" style="395" customWidth="1"/>
    <col min="2838" max="2838" width="3.19921875" style="395" customWidth="1"/>
    <col min="2839" max="3072" width="7.69921875" style="395"/>
    <col min="3073" max="3073" width="19.09765625" style="395" customWidth="1"/>
    <col min="3074" max="3074" width="23.59765625" style="395" customWidth="1"/>
    <col min="3075" max="3075" width="6.69921875" style="395" customWidth="1"/>
    <col min="3076" max="3076" width="3.19921875" style="395" customWidth="1"/>
    <col min="3077" max="3077" width="5" style="395" customWidth="1"/>
    <col min="3078" max="3078" width="3.19921875" style="395" customWidth="1"/>
    <col min="3079" max="3079" width="6.09765625" style="395" customWidth="1"/>
    <col min="3080" max="3080" width="3.19921875" style="395" customWidth="1"/>
    <col min="3081" max="3081" width="5" style="395" customWidth="1"/>
    <col min="3082" max="3082" width="3.19921875" style="395" customWidth="1"/>
    <col min="3083" max="3083" width="6.59765625" style="395" customWidth="1"/>
    <col min="3084" max="3084" width="3.19921875" style="395" customWidth="1"/>
    <col min="3085" max="3085" width="5" style="395" customWidth="1"/>
    <col min="3086" max="3086" width="3.19921875" style="395" customWidth="1"/>
    <col min="3087" max="3087" width="5" style="395" customWidth="1"/>
    <col min="3088" max="3088" width="3.19921875" style="395" customWidth="1"/>
    <col min="3089" max="3089" width="5" style="395" customWidth="1"/>
    <col min="3090" max="3090" width="3.19921875" style="395" customWidth="1"/>
    <col min="3091" max="3091" width="5" style="395" customWidth="1"/>
    <col min="3092" max="3092" width="3.19921875" style="395" customWidth="1"/>
    <col min="3093" max="3093" width="5" style="395" customWidth="1"/>
    <col min="3094" max="3094" width="3.19921875" style="395" customWidth="1"/>
    <col min="3095" max="3328" width="7.69921875" style="395"/>
    <col min="3329" max="3329" width="19.09765625" style="395" customWidth="1"/>
    <col min="3330" max="3330" width="23.59765625" style="395" customWidth="1"/>
    <col min="3331" max="3331" width="6.69921875" style="395" customWidth="1"/>
    <col min="3332" max="3332" width="3.19921875" style="395" customWidth="1"/>
    <col min="3333" max="3333" width="5" style="395" customWidth="1"/>
    <col min="3334" max="3334" width="3.19921875" style="395" customWidth="1"/>
    <col min="3335" max="3335" width="6.09765625" style="395" customWidth="1"/>
    <col min="3336" max="3336" width="3.19921875" style="395" customWidth="1"/>
    <col min="3337" max="3337" width="5" style="395" customWidth="1"/>
    <col min="3338" max="3338" width="3.19921875" style="395" customWidth="1"/>
    <col min="3339" max="3339" width="6.59765625" style="395" customWidth="1"/>
    <col min="3340" max="3340" width="3.19921875" style="395" customWidth="1"/>
    <col min="3341" max="3341" width="5" style="395" customWidth="1"/>
    <col min="3342" max="3342" width="3.19921875" style="395" customWidth="1"/>
    <col min="3343" max="3343" width="5" style="395" customWidth="1"/>
    <col min="3344" max="3344" width="3.19921875" style="395" customWidth="1"/>
    <col min="3345" max="3345" width="5" style="395" customWidth="1"/>
    <col min="3346" max="3346" width="3.19921875" style="395" customWidth="1"/>
    <col min="3347" max="3347" width="5" style="395" customWidth="1"/>
    <col min="3348" max="3348" width="3.19921875" style="395" customWidth="1"/>
    <col min="3349" max="3349" width="5" style="395" customWidth="1"/>
    <col min="3350" max="3350" width="3.19921875" style="395" customWidth="1"/>
    <col min="3351" max="3584" width="7.69921875" style="395"/>
    <col min="3585" max="3585" width="19.09765625" style="395" customWidth="1"/>
    <col min="3586" max="3586" width="23.59765625" style="395" customWidth="1"/>
    <col min="3587" max="3587" width="6.69921875" style="395" customWidth="1"/>
    <col min="3588" max="3588" width="3.19921875" style="395" customWidth="1"/>
    <col min="3589" max="3589" width="5" style="395" customWidth="1"/>
    <col min="3590" max="3590" width="3.19921875" style="395" customWidth="1"/>
    <col min="3591" max="3591" width="6.09765625" style="395" customWidth="1"/>
    <col min="3592" max="3592" width="3.19921875" style="395" customWidth="1"/>
    <col min="3593" max="3593" width="5" style="395" customWidth="1"/>
    <col min="3594" max="3594" width="3.19921875" style="395" customWidth="1"/>
    <col min="3595" max="3595" width="6.59765625" style="395" customWidth="1"/>
    <col min="3596" max="3596" width="3.19921875" style="395" customWidth="1"/>
    <col min="3597" max="3597" width="5" style="395" customWidth="1"/>
    <col min="3598" max="3598" width="3.19921875" style="395" customWidth="1"/>
    <col min="3599" max="3599" width="5" style="395" customWidth="1"/>
    <col min="3600" max="3600" width="3.19921875" style="395" customWidth="1"/>
    <col min="3601" max="3601" width="5" style="395" customWidth="1"/>
    <col min="3602" max="3602" width="3.19921875" style="395" customWidth="1"/>
    <col min="3603" max="3603" width="5" style="395" customWidth="1"/>
    <col min="3604" max="3604" width="3.19921875" style="395" customWidth="1"/>
    <col min="3605" max="3605" width="5" style="395" customWidth="1"/>
    <col min="3606" max="3606" width="3.19921875" style="395" customWidth="1"/>
    <col min="3607" max="3840" width="7.69921875" style="395"/>
    <col min="3841" max="3841" width="19.09765625" style="395" customWidth="1"/>
    <col min="3842" max="3842" width="23.59765625" style="395" customWidth="1"/>
    <col min="3843" max="3843" width="6.69921875" style="395" customWidth="1"/>
    <col min="3844" max="3844" width="3.19921875" style="395" customWidth="1"/>
    <col min="3845" max="3845" width="5" style="395" customWidth="1"/>
    <col min="3846" max="3846" width="3.19921875" style="395" customWidth="1"/>
    <col min="3847" max="3847" width="6.09765625" style="395" customWidth="1"/>
    <col min="3848" max="3848" width="3.19921875" style="395" customWidth="1"/>
    <col min="3849" max="3849" width="5" style="395" customWidth="1"/>
    <col min="3850" max="3850" width="3.19921875" style="395" customWidth="1"/>
    <col min="3851" max="3851" width="6.59765625" style="395" customWidth="1"/>
    <col min="3852" max="3852" width="3.19921875" style="395" customWidth="1"/>
    <col min="3853" max="3853" width="5" style="395" customWidth="1"/>
    <col min="3854" max="3854" width="3.19921875" style="395" customWidth="1"/>
    <col min="3855" max="3855" width="5" style="395" customWidth="1"/>
    <col min="3856" max="3856" width="3.19921875" style="395" customWidth="1"/>
    <col min="3857" max="3857" width="5" style="395" customWidth="1"/>
    <col min="3858" max="3858" width="3.19921875" style="395" customWidth="1"/>
    <col min="3859" max="3859" width="5" style="395" customWidth="1"/>
    <col min="3860" max="3860" width="3.19921875" style="395" customWidth="1"/>
    <col min="3861" max="3861" width="5" style="395" customWidth="1"/>
    <col min="3862" max="3862" width="3.19921875" style="395" customWidth="1"/>
    <col min="3863" max="4096" width="7.69921875" style="395"/>
    <col min="4097" max="4097" width="19.09765625" style="395" customWidth="1"/>
    <col min="4098" max="4098" width="23.59765625" style="395" customWidth="1"/>
    <col min="4099" max="4099" width="6.69921875" style="395" customWidth="1"/>
    <col min="4100" max="4100" width="3.19921875" style="395" customWidth="1"/>
    <col min="4101" max="4101" width="5" style="395" customWidth="1"/>
    <col min="4102" max="4102" width="3.19921875" style="395" customWidth="1"/>
    <col min="4103" max="4103" width="6.09765625" style="395" customWidth="1"/>
    <col min="4104" max="4104" width="3.19921875" style="395" customWidth="1"/>
    <col min="4105" max="4105" width="5" style="395" customWidth="1"/>
    <col min="4106" max="4106" width="3.19921875" style="395" customWidth="1"/>
    <col min="4107" max="4107" width="6.59765625" style="395" customWidth="1"/>
    <col min="4108" max="4108" width="3.19921875" style="395" customWidth="1"/>
    <col min="4109" max="4109" width="5" style="395" customWidth="1"/>
    <col min="4110" max="4110" width="3.19921875" style="395" customWidth="1"/>
    <col min="4111" max="4111" width="5" style="395" customWidth="1"/>
    <col min="4112" max="4112" width="3.19921875" style="395" customWidth="1"/>
    <col min="4113" max="4113" width="5" style="395" customWidth="1"/>
    <col min="4114" max="4114" width="3.19921875" style="395" customWidth="1"/>
    <col min="4115" max="4115" width="5" style="395" customWidth="1"/>
    <col min="4116" max="4116" width="3.19921875" style="395" customWidth="1"/>
    <col min="4117" max="4117" width="5" style="395" customWidth="1"/>
    <col min="4118" max="4118" width="3.19921875" style="395" customWidth="1"/>
    <col min="4119" max="4352" width="7.69921875" style="395"/>
    <col min="4353" max="4353" width="19.09765625" style="395" customWidth="1"/>
    <col min="4354" max="4354" width="23.59765625" style="395" customWidth="1"/>
    <col min="4355" max="4355" width="6.69921875" style="395" customWidth="1"/>
    <col min="4356" max="4356" width="3.19921875" style="395" customWidth="1"/>
    <col min="4357" max="4357" width="5" style="395" customWidth="1"/>
    <col min="4358" max="4358" width="3.19921875" style="395" customWidth="1"/>
    <col min="4359" max="4359" width="6.09765625" style="395" customWidth="1"/>
    <col min="4360" max="4360" width="3.19921875" style="395" customWidth="1"/>
    <col min="4361" max="4361" width="5" style="395" customWidth="1"/>
    <col min="4362" max="4362" width="3.19921875" style="395" customWidth="1"/>
    <col min="4363" max="4363" width="6.59765625" style="395" customWidth="1"/>
    <col min="4364" max="4364" width="3.19921875" style="395" customWidth="1"/>
    <col min="4365" max="4365" width="5" style="395" customWidth="1"/>
    <col min="4366" max="4366" width="3.19921875" style="395" customWidth="1"/>
    <col min="4367" max="4367" width="5" style="395" customWidth="1"/>
    <col min="4368" max="4368" width="3.19921875" style="395" customWidth="1"/>
    <col min="4369" max="4369" width="5" style="395" customWidth="1"/>
    <col min="4370" max="4370" width="3.19921875" style="395" customWidth="1"/>
    <col min="4371" max="4371" width="5" style="395" customWidth="1"/>
    <col min="4372" max="4372" width="3.19921875" style="395" customWidth="1"/>
    <col min="4373" max="4373" width="5" style="395" customWidth="1"/>
    <col min="4374" max="4374" width="3.19921875" style="395" customWidth="1"/>
    <col min="4375" max="4608" width="7.69921875" style="395"/>
    <col min="4609" max="4609" width="19.09765625" style="395" customWidth="1"/>
    <col min="4610" max="4610" width="23.59765625" style="395" customWidth="1"/>
    <col min="4611" max="4611" width="6.69921875" style="395" customWidth="1"/>
    <col min="4612" max="4612" width="3.19921875" style="395" customWidth="1"/>
    <col min="4613" max="4613" width="5" style="395" customWidth="1"/>
    <col min="4614" max="4614" width="3.19921875" style="395" customWidth="1"/>
    <col min="4615" max="4615" width="6.09765625" style="395" customWidth="1"/>
    <col min="4616" max="4616" width="3.19921875" style="395" customWidth="1"/>
    <col min="4617" max="4617" width="5" style="395" customWidth="1"/>
    <col min="4618" max="4618" width="3.19921875" style="395" customWidth="1"/>
    <col min="4619" max="4619" width="6.59765625" style="395" customWidth="1"/>
    <col min="4620" max="4620" width="3.19921875" style="395" customWidth="1"/>
    <col min="4621" max="4621" width="5" style="395" customWidth="1"/>
    <col min="4622" max="4622" width="3.19921875" style="395" customWidth="1"/>
    <col min="4623" max="4623" width="5" style="395" customWidth="1"/>
    <col min="4624" max="4624" width="3.19921875" style="395" customWidth="1"/>
    <col min="4625" max="4625" width="5" style="395" customWidth="1"/>
    <col min="4626" max="4626" width="3.19921875" style="395" customWidth="1"/>
    <col min="4627" max="4627" width="5" style="395" customWidth="1"/>
    <col min="4628" max="4628" width="3.19921875" style="395" customWidth="1"/>
    <col min="4629" max="4629" width="5" style="395" customWidth="1"/>
    <col min="4630" max="4630" width="3.19921875" style="395" customWidth="1"/>
    <col min="4631" max="4864" width="7.69921875" style="395"/>
    <col min="4865" max="4865" width="19.09765625" style="395" customWidth="1"/>
    <col min="4866" max="4866" width="23.59765625" style="395" customWidth="1"/>
    <col min="4867" max="4867" width="6.69921875" style="395" customWidth="1"/>
    <col min="4868" max="4868" width="3.19921875" style="395" customWidth="1"/>
    <col min="4869" max="4869" width="5" style="395" customWidth="1"/>
    <col min="4870" max="4870" width="3.19921875" style="395" customWidth="1"/>
    <col min="4871" max="4871" width="6.09765625" style="395" customWidth="1"/>
    <col min="4872" max="4872" width="3.19921875" style="395" customWidth="1"/>
    <col min="4873" max="4873" width="5" style="395" customWidth="1"/>
    <col min="4874" max="4874" width="3.19921875" style="395" customWidth="1"/>
    <col min="4875" max="4875" width="6.59765625" style="395" customWidth="1"/>
    <col min="4876" max="4876" width="3.19921875" style="395" customWidth="1"/>
    <col min="4877" max="4877" width="5" style="395" customWidth="1"/>
    <col min="4878" max="4878" width="3.19921875" style="395" customWidth="1"/>
    <col min="4879" max="4879" width="5" style="395" customWidth="1"/>
    <col min="4880" max="4880" width="3.19921875" style="395" customWidth="1"/>
    <col min="4881" max="4881" width="5" style="395" customWidth="1"/>
    <col min="4882" max="4882" width="3.19921875" style="395" customWidth="1"/>
    <col min="4883" max="4883" width="5" style="395" customWidth="1"/>
    <col min="4884" max="4884" width="3.19921875" style="395" customWidth="1"/>
    <col min="4885" max="4885" width="5" style="395" customWidth="1"/>
    <col min="4886" max="4886" width="3.19921875" style="395" customWidth="1"/>
    <col min="4887" max="5120" width="7.69921875" style="395"/>
    <col min="5121" max="5121" width="19.09765625" style="395" customWidth="1"/>
    <col min="5122" max="5122" width="23.59765625" style="395" customWidth="1"/>
    <col min="5123" max="5123" width="6.69921875" style="395" customWidth="1"/>
    <col min="5124" max="5124" width="3.19921875" style="395" customWidth="1"/>
    <col min="5125" max="5125" width="5" style="395" customWidth="1"/>
    <col min="5126" max="5126" width="3.19921875" style="395" customWidth="1"/>
    <col min="5127" max="5127" width="6.09765625" style="395" customWidth="1"/>
    <col min="5128" max="5128" width="3.19921875" style="395" customWidth="1"/>
    <col min="5129" max="5129" width="5" style="395" customWidth="1"/>
    <col min="5130" max="5130" width="3.19921875" style="395" customWidth="1"/>
    <col min="5131" max="5131" width="6.59765625" style="395" customWidth="1"/>
    <col min="5132" max="5132" width="3.19921875" style="395" customWidth="1"/>
    <col min="5133" max="5133" width="5" style="395" customWidth="1"/>
    <col min="5134" max="5134" width="3.19921875" style="395" customWidth="1"/>
    <col min="5135" max="5135" width="5" style="395" customWidth="1"/>
    <col min="5136" max="5136" width="3.19921875" style="395" customWidth="1"/>
    <col min="5137" max="5137" width="5" style="395" customWidth="1"/>
    <col min="5138" max="5138" width="3.19921875" style="395" customWidth="1"/>
    <col min="5139" max="5139" width="5" style="395" customWidth="1"/>
    <col min="5140" max="5140" width="3.19921875" style="395" customWidth="1"/>
    <col min="5141" max="5141" width="5" style="395" customWidth="1"/>
    <col min="5142" max="5142" width="3.19921875" style="395" customWidth="1"/>
    <col min="5143" max="5376" width="7.69921875" style="395"/>
    <col min="5377" max="5377" width="19.09765625" style="395" customWidth="1"/>
    <col min="5378" max="5378" width="23.59765625" style="395" customWidth="1"/>
    <col min="5379" max="5379" width="6.69921875" style="395" customWidth="1"/>
    <col min="5380" max="5380" width="3.19921875" style="395" customWidth="1"/>
    <col min="5381" max="5381" width="5" style="395" customWidth="1"/>
    <col min="5382" max="5382" width="3.19921875" style="395" customWidth="1"/>
    <col min="5383" max="5383" width="6.09765625" style="395" customWidth="1"/>
    <col min="5384" max="5384" width="3.19921875" style="395" customWidth="1"/>
    <col min="5385" max="5385" width="5" style="395" customWidth="1"/>
    <col min="5386" max="5386" width="3.19921875" style="395" customWidth="1"/>
    <col min="5387" max="5387" width="6.59765625" style="395" customWidth="1"/>
    <col min="5388" max="5388" width="3.19921875" style="395" customWidth="1"/>
    <col min="5389" max="5389" width="5" style="395" customWidth="1"/>
    <col min="5390" max="5390" width="3.19921875" style="395" customWidth="1"/>
    <col min="5391" max="5391" width="5" style="395" customWidth="1"/>
    <col min="5392" max="5392" width="3.19921875" style="395" customWidth="1"/>
    <col min="5393" max="5393" width="5" style="395" customWidth="1"/>
    <col min="5394" max="5394" width="3.19921875" style="395" customWidth="1"/>
    <col min="5395" max="5395" width="5" style="395" customWidth="1"/>
    <col min="5396" max="5396" width="3.19921875" style="395" customWidth="1"/>
    <col min="5397" max="5397" width="5" style="395" customWidth="1"/>
    <col min="5398" max="5398" width="3.19921875" style="395" customWidth="1"/>
    <col min="5399" max="5632" width="7.69921875" style="395"/>
    <col min="5633" max="5633" width="19.09765625" style="395" customWidth="1"/>
    <col min="5634" max="5634" width="23.59765625" style="395" customWidth="1"/>
    <col min="5635" max="5635" width="6.69921875" style="395" customWidth="1"/>
    <col min="5636" max="5636" width="3.19921875" style="395" customWidth="1"/>
    <col min="5637" max="5637" width="5" style="395" customWidth="1"/>
    <col min="5638" max="5638" width="3.19921875" style="395" customWidth="1"/>
    <col min="5639" max="5639" width="6.09765625" style="395" customWidth="1"/>
    <col min="5640" max="5640" width="3.19921875" style="395" customWidth="1"/>
    <col min="5641" max="5641" width="5" style="395" customWidth="1"/>
    <col min="5642" max="5642" width="3.19921875" style="395" customWidth="1"/>
    <col min="5643" max="5643" width="6.59765625" style="395" customWidth="1"/>
    <col min="5644" max="5644" width="3.19921875" style="395" customWidth="1"/>
    <col min="5645" max="5645" width="5" style="395" customWidth="1"/>
    <col min="5646" max="5646" width="3.19921875" style="395" customWidth="1"/>
    <col min="5647" max="5647" width="5" style="395" customWidth="1"/>
    <col min="5648" max="5648" width="3.19921875" style="395" customWidth="1"/>
    <col min="5649" max="5649" width="5" style="395" customWidth="1"/>
    <col min="5650" max="5650" width="3.19921875" style="395" customWidth="1"/>
    <col min="5651" max="5651" width="5" style="395" customWidth="1"/>
    <col min="5652" max="5652" width="3.19921875" style="395" customWidth="1"/>
    <col min="5653" max="5653" width="5" style="395" customWidth="1"/>
    <col min="5654" max="5654" width="3.19921875" style="395" customWidth="1"/>
    <col min="5655" max="5888" width="7.69921875" style="395"/>
    <col min="5889" max="5889" width="19.09765625" style="395" customWidth="1"/>
    <col min="5890" max="5890" width="23.59765625" style="395" customWidth="1"/>
    <col min="5891" max="5891" width="6.69921875" style="395" customWidth="1"/>
    <col min="5892" max="5892" width="3.19921875" style="395" customWidth="1"/>
    <col min="5893" max="5893" width="5" style="395" customWidth="1"/>
    <col min="5894" max="5894" width="3.19921875" style="395" customWidth="1"/>
    <col min="5895" max="5895" width="6.09765625" style="395" customWidth="1"/>
    <col min="5896" max="5896" width="3.19921875" style="395" customWidth="1"/>
    <col min="5897" max="5897" width="5" style="395" customWidth="1"/>
    <col min="5898" max="5898" width="3.19921875" style="395" customWidth="1"/>
    <col min="5899" max="5899" width="6.59765625" style="395" customWidth="1"/>
    <col min="5900" max="5900" width="3.19921875" style="395" customWidth="1"/>
    <col min="5901" max="5901" width="5" style="395" customWidth="1"/>
    <col min="5902" max="5902" width="3.19921875" style="395" customWidth="1"/>
    <col min="5903" max="5903" width="5" style="395" customWidth="1"/>
    <col min="5904" max="5904" width="3.19921875" style="395" customWidth="1"/>
    <col min="5905" max="5905" width="5" style="395" customWidth="1"/>
    <col min="5906" max="5906" width="3.19921875" style="395" customWidth="1"/>
    <col min="5907" max="5907" width="5" style="395" customWidth="1"/>
    <col min="5908" max="5908" width="3.19921875" style="395" customWidth="1"/>
    <col min="5909" max="5909" width="5" style="395" customWidth="1"/>
    <col min="5910" max="5910" width="3.19921875" style="395" customWidth="1"/>
    <col min="5911" max="6144" width="7.69921875" style="395"/>
    <col min="6145" max="6145" width="19.09765625" style="395" customWidth="1"/>
    <col min="6146" max="6146" width="23.59765625" style="395" customWidth="1"/>
    <col min="6147" max="6147" width="6.69921875" style="395" customWidth="1"/>
    <col min="6148" max="6148" width="3.19921875" style="395" customWidth="1"/>
    <col min="6149" max="6149" width="5" style="395" customWidth="1"/>
    <col min="6150" max="6150" width="3.19921875" style="395" customWidth="1"/>
    <col min="6151" max="6151" width="6.09765625" style="395" customWidth="1"/>
    <col min="6152" max="6152" width="3.19921875" style="395" customWidth="1"/>
    <col min="6153" max="6153" width="5" style="395" customWidth="1"/>
    <col min="6154" max="6154" width="3.19921875" style="395" customWidth="1"/>
    <col min="6155" max="6155" width="6.59765625" style="395" customWidth="1"/>
    <col min="6156" max="6156" width="3.19921875" style="395" customWidth="1"/>
    <col min="6157" max="6157" width="5" style="395" customWidth="1"/>
    <col min="6158" max="6158" width="3.19921875" style="395" customWidth="1"/>
    <col min="6159" max="6159" width="5" style="395" customWidth="1"/>
    <col min="6160" max="6160" width="3.19921875" style="395" customWidth="1"/>
    <col min="6161" max="6161" width="5" style="395" customWidth="1"/>
    <col min="6162" max="6162" width="3.19921875" style="395" customWidth="1"/>
    <col min="6163" max="6163" width="5" style="395" customWidth="1"/>
    <col min="6164" max="6164" width="3.19921875" style="395" customWidth="1"/>
    <col min="6165" max="6165" width="5" style="395" customWidth="1"/>
    <col min="6166" max="6166" width="3.19921875" style="395" customWidth="1"/>
    <col min="6167" max="6400" width="7.69921875" style="395"/>
    <col min="6401" max="6401" width="19.09765625" style="395" customWidth="1"/>
    <col min="6402" max="6402" width="23.59765625" style="395" customWidth="1"/>
    <col min="6403" max="6403" width="6.69921875" style="395" customWidth="1"/>
    <col min="6404" max="6404" width="3.19921875" style="395" customWidth="1"/>
    <col min="6405" max="6405" width="5" style="395" customWidth="1"/>
    <col min="6406" max="6406" width="3.19921875" style="395" customWidth="1"/>
    <col min="6407" max="6407" width="6.09765625" style="395" customWidth="1"/>
    <col min="6408" max="6408" width="3.19921875" style="395" customWidth="1"/>
    <col min="6409" max="6409" width="5" style="395" customWidth="1"/>
    <col min="6410" max="6410" width="3.19921875" style="395" customWidth="1"/>
    <col min="6411" max="6411" width="6.59765625" style="395" customWidth="1"/>
    <col min="6412" max="6412" width="3.19921875" style="395" customWidth="1"/>
    <col min="6413" max="6413" width="5" style="395" customWidth="1"/>
    <col min="6414" max="6414" width="3.19921875" style="395" customWidth="1"/>
    <col min="6415" max="6415" width="5" style="395" customWidth="1"/>
    <col min="6416" max="6416" width="3.19921875" style="395" customWidth="1"/>
    <col min="6417" max="6417" width="5" style="395" customWidth="1"/>
    <col min="6418" max="6418" width="3.19921875" style="395" customWidth="1"/>
    <col min="6419" max="6419" width="5" style="395" customWidth="1"/>
    <col min="6420" max="6420" width="3.19921875" style="395" customWidth="1"/>
    <col min="6421" max="6421" width="5" style="395" customWidth="1"/>
    <col min="6422" max="6422" width="3.19921875" style="395" customWidth="1"/>
    <col min="6423" max="6656" width="7.69921875" style="395"/>
    <col min="6657" max="6657" width="19.09765625" style="395" customWidth="1"/>
    <col min="6658" max="6658" width="23.59765625" style="395" customWidth="1"/>
    <col min="6659" max="6659" width="6.69921875" style="395" customWidth="1"/>
    <col min="6660" max="6660" width="3.19921875" style="395" customWidth="1"/>
    <col min="6661" max="6661" width="5" style="395" customWidth="1"/>
    <col min="6662" max="6662" width="3.19921875" style="395" customWidth="1"/>
    <col min="6663" max="6663" width="6.09765625" style="395" customWidth="1"/>
    <col min="6664" max="6664" width="3.19921875" style="395" customWidth="1"/>
    <col min="6665" max="6665" width="5" style="395" customWidth="1"/>
    <col min="6666" max="6666" width="3.19921875" style="395" customWidth="1"/>
    <col min="6667" max="6667" width="6.59765625" style="395" customWidth="1"/>
    <col min="6668" max="6668" width="3.19921875" style="395" customWidth="1"/>
    <col min="6669" max="6669" width="5" style="395" customWidth="1"/>
    <col min="6670" max="6670" width="3.19921875" style="395" customWidth="1"/>
    <col min="6671" max="6671" width="5" style="395" customWidth="1"/>
    <col min="6672" max="6672" width="3.19921875" style="395" customWidth="1"/>
    <col min="6673" max="6673" width="5" style="395" customWidth="1"/>
    <col min="6674" max="6674" width="3.19921875" style="395" customWidth="1"/>
    <col min="6675" max="6675" width="5" style="395" customWidth="1"/>
    <col min="6676" max="6676" width="3.19921875" style="395" customWidth="1"/>
    <col min="6677" max="6677" width="5" style="395" customWidth="1"/>
    <col min="6678" max="6678" width="3.19921875" style="395" customWidth="1"/>
    <col min="6679" max="6912" width="7.69921875" style="395"/>
    <col min="6913" max="6913" width="19.09765625" style="395" customWidth="1"/>
    <col min="6914" max="6914" width="23.59765625" style="395" customWidth="1"/>
    <col min="6915" max="6915" width="6.69921875" style="395" customWidth="1"/>
    <col min="6916" max="6916" width="3.19921875" style="395" customWidth="1"/>
    <col min="6917" max="6917" width="5" style="395" customWidth="1"/>
    <col min="6918" max="6918" width="3.19921875" style="395" customWidth="1"/>
    <col min="6919" max="6919" width="6.09765625" style="395" customWidth="1"/>
    <col min="6920" max="6920" width="3.19921875" style="395" customWidth="1"/>
    <col min="6921" max="6921" width="5" style="395" customWidth="1"/>
    <col min="6922" max="6922" width="3.19921875" style="395" customWidth="1"/>
    <col min="6923" max="6923" width="6.59765625" style="395" customWidth="1"/>
    <col min="6924" max="6924" width="3.19921875" style="395" customWidth="1"/>
    <col min="6925" max="6925" width="5" style="395" customWidth="1"/>
    <col min="6926" max="6926" width="3.19921875" style="395" customWidth="1"/>
    <col min="6927" max="6927" width="5" style="395" customWidth="1"/>
    <col min="6928" max="6928" width="3.19921875" style="395" customWidth="1"/>
    <col min="6929" max="6929" width="5" style="395" customWidth="1"/>
    <col min="6930" max="6930" width="3.19921875" style="395" customWidth="1"/>
    <col min="6931" max="6931" width="5" style="395" customWidth="1"/>
    <col min="6932" max="6932" width="3.19921875" style="395" customWidth="1"/>
    <col min="6933" max="6933" width="5" style="395" customWidth="1"/>
    <col min="6934" max="6934" width="3.19921875" style="395" customWidth="1"/>
    <col min="6935" max="7168" width="7.69921875" style="395"/>
    <col min="7169" max="7169" width="19.09765625" style="395" customWidth="1"/>
    <col min="7170" max="7170" width="23.59765625" style="395" customWidth="1"/>
    <col min="7171" max="7171" width="6.69921875" style="395" customWidth="1"/>
    <col min="7172" max="7172" width="3.19921875" style="395" customWidth="1"/>
    <col min="7173" max="7173" width="5" style="395" customWidth="1"/>
    <col min="7174" max="7174" width="3.19921875" style="395" customWidth="1"/>
    <col min="7175" max="7175" width="6.09765625" style="395" customWidth="1"/>
    <col min="7176" max="7176" width="3.19921875" style="395" customWidth="1"/>
    <col min="7177" max="7177" width="5" style="395" customWidth="1"/>
    <col min="7178" max="7178" width="3.19921875" style="395" customWidth="1"/>
    <col min="7179" max="7179" width="6.59765625" style="395" customWidth="1"/>
    <col min="7180" max="7180" width="3.19921875" style="395" customWidth="1"/>
    <col min="7181" max="7181" width="5" style="395" customWidth="1"/>
    <col min="7182" max="7182" width="3.19921875" style="395" customWidth="1"/>
    <col min="7183" max="7183" width="5" style="395" customWidth="1"/>
    <col min="7184" max="7184" width="3.19921875" style="395" customWidth="1"/>
    <col min="7185" max="7185" width="5" style="395" customWidth="1"/>
    <col min="7186" max="7186" width="3.19921875" style="395" customWidth="1"/>
    <col min="7187" max="7187" width="5" style="395" customWidth="1"/>
    <col min="7188" max="7188" width="3.19921875" style="395" customWidth="1"/>
    <col min="7189" max="7189" width="5" style="395" customWidth="1"/>
    <col min="7190" max="7190" width="3.19921875" style="395" customWidth="1"/>
    <col min="7191" max="7424" width="7.69921875" style="395"/>
    <col min="7425" max="7425" width="19.09765625" style="395" customWidth="1"/>
    <col min="7426" max="7426" width="23.59765625" style="395" customWidth="1"/>
    <col min="7427" max="7427" width="6.69921875" style="395" customWidth="1"/>
    <col min="7428" max="7428" width="3.19921875" style="395" customWidth="1"/>
    <col min="7429" max="7429" width="5" style="395" customWidth="1"/>
    <col min="7430" max="7430" width="3.19921875" style="395" customWidth="1"/>
    <col min="7431" max="7431" width="6.09765625" style="395" customWidth="1"/>
    <col min="7432" max="7432" width="3.19921875" style="395" customWidth="1"/>
    <col min="7433" max="7433" width="5" style="395" customWidth="1"/>
    <col min="7434" max="7434" width="3.19921875" style="395" customWidth="1"/>
    <col min="7435" max="7435" width="6.59765625" style="395" customWidth="1"/>
    <col min="7436" max="7436" width="3.19921875" style="395" customWidth="1"/>
    <col min="7437" max="7437" width="5" style="395" customWidth="1"/>
    <col min="7438" max="7438" width="3.19921875" style="395" customWidth="1"/>
    <col min="7439" max="7439" width="5" style="395" customWidth="1"/>
    <col min="7440" max="7440" width="3.19921875" style="395" customWidth="1"/>
    <col min="7441" max="7441" width="5" style="395" customWidth="1"/>
    <col min="7442" max="7442" width="3.19921875" style="395" customWidth="1"/>
    <col min="7443" max="7443" width="5" style="395" customWidth="1"/>
    <col min="7444" max="7444" width="3.19921875" style="395" customWidth="1"/>
    <col min="7445" max="7445" width="5" style="395" customWidth="1"/>
    <col min="7446" max="7446" width="3.19921875" style="395" customWidth="1"/>
    <col min="7447" max="7680" width="7.69921875" style="395"/>
    <col min="7681" max="7681" width="19.09765625" style="395" customWidth="1"/>
    <col min="7682" max="7682" width="23.59765625" style="395" customWidth="1"/>
    <col min="7683" max="7683" width="6.69921875" style="395" customWidth="1"/>
    <col min="7684" max="7684" width="3.19921875" style="395" customWidth="1"/>
    <col min="7685" max="7685" width="5" style="395" customWidth="1"/>
    <col min="7686" max="7686" width="3.19921875" style="395" customWidth="1"/>
    <col min="7687" max="7687" width="6.09765625" style="395" customWidth="1"/>
    <col min="7688" max="7688" width="3.19921875" style="395" customWidth="1"/>
    <col min="7689" max="7689" width="5" style="395" customWidth="1"/>
    <col min="7690" max="7690" width="3.19921875" style="395" customWidth="1"/>
    <col min="7691" max="7691" width="6.59765625" style="395" customWidth="1"/>
    <col min="7692" max="7692" width="3.19921875" style="395" customWidth="1"/>
    <col min="7693" max="7693" width="5" style="395" customWidth="1"/>
    <col min="7694" max="7694" width="3.19921875" style="395" customWidth="1"/>
    <col min="7695" max="7695" width="5" style="395" customWidth="1"/>
    <col min="7696" max="7696" width="3.19921875" style="395" customWidth="1"/>
    <col min="7697" max="7697" width="5" style="395" customWidth="1"/>
    <col min="7698" max="7698" width="3.19921875" style="395" customWidth="1"/>
    <col min="7699" max="7699" width="5" style="395" customWidth="1"/>
    <col min="7700" max="7700" width="3.19921875" style="395" customWidth="1"/>
    <col min="7701" max="7701" width="5" style="395" customWidth="1"/>
    <col min="7702" max="7702" width="3.19921875" style="395" customWidth="1"/>
    <col min="7703" max="7936" width="7.69921875" style="395"/>
    <col min="7937" max="7937" width="19.09765625" style="395" customWidth="1"/>
    <col min="7938" max="7938" width="23.59765625" style="395" customWidth="1"/>
    <col min="7939" max="7939" width="6.69921875" style="395" customWidth="1"/>
    <col min="7940" max="7940" width="3.19921875" style="395" customWidth="1"/>
    <col min="7941" max="7941" width="5" style="395" customWidth="1"/>
    <col min="7942" max="7942" width="3.19921875" style="395" customWidth="1"/>
    <col min="7943" max="7943" width="6.09765625" style="395" customWidth="1"/>
    <col min="7944" max="7944" width="3.19921875" style="395" customWidth="1"/>
    <col min="7945" max="7945" width="5" style="395" customWidth="1"/>
    <col min="7946" max="7946" width="3.19921875" style="395" customWidth="1"/>
    <col min="7947" max="7947" width="6.59765625" style="395" customWidth="1"/>
    <col min="7948" max="7948" width="3.19921875" style="395" customWidth="1"/>
    <col min="7949" max="7949" width="5" style="395" customWidth="1"/>
    <col min="7950" max="7950" width="3.19921875" style="395" customWidth="1"/>
    <col min="7951" max="7951" width="5" style="395" customWidth="1"/>
    <col min="7952" max="7952" width="3.19921875" style="395" customWidth="1"/>
    <col min="7953" max="7953" width="5" style="395" customWidth="1"/>
    <col min="7954" max="7954" width="3.19921875" style="395" customWidth="1"/>
    <col min="7955" max="7955" width="5" style="395" customWidth="1"/>
    <col min="7956" max="7956" width="3.19921875" style="395" customWidth="1"/>
    <col min="7957" max="7957" width="5" style="395" customWidth="1"/>
    <col min="7958" max="7958" width="3.19921875" style="395" customWidth="1"/>
    <col min="7959" max="8192" width="7.69921875" style="395"/>
    <col min="8193" max="8193" width="19.09765625" style="395" customWidth="1"/>
    <col min="8194" max="8194" width="23.59765625" style="395" customWidth="1"/>
    <col min="8195" max="8195" width="6.69921875" style="395" customWidth="1"/>
    <col min="8196" max="8196" width="3.19921875" style="395" customWidth="1"/>
    <col min="8197" max="8197" width="5" style="395" customWidth="1"/>
    <col min="8198" max="8198" width="3.19921875" style="395" customWidth="1"/>
    <col min="8199" max="8199" width="6.09765625" style="395" customWidth="1"/>
    <col min="8200" max="8200" width="3.19921875" style="395" customWidth="1"/>
    <col min="8201" max="8201" width="5" style="395" customWidth="1"/>
    <col min="8202" max="8202" width="3.19921875" style="395" customWidth="1"/>
    <col min="8203" max="8203" width="6.59765625" style="395" customWidth="1"/>
    <col min="8204" max="8204" width="3.19921875" style="395" customWidth="1"/>
    <col min="8205" max="8205" width="5" style="395" customWidth="1"/>
    <col min="8206" max="8206" width="3.19921875" style="395" customWidth="1"/>
    <col min="8207" max="8207" width="5" style="395" customWidth="1"/>
    <col min="8208" max="8208" width="3.19921875" style="395" customWidth="1"/>
    <col min="8209" max="8209" width="5" style="395" customWidth="1"/>
    <col min="8210" max="8210" width="3.19921875" style="395" customWidth="1"/>
    <col min="8211" max="8211" width="5" style="395" customWidth="1"/>
    <col min="8212" max="8212" width="3.19921875" style="395" customWidth="1"/>
    <col min="8213" max="8213" width="5" style="395" customWidth="1"/>
    <col min="8214" max="8214" width="3.19921875" style="395" customWidth="1"/>
    <col min="8215" max="8448" width="7.69921875" style="395"/>
    <col min="8449" max="8449" width="19.09765625" style="395" customWidth="1"/>
    <col min="8450" max="8450" width="23.59765625" style="395" customWidth="1"/>
    <col min="8451" max="8451" width="6.69921875" style="395" customWidth="1"/>
    <col min="8452" max="8452" width="3.19921875" style="395" customWidth="1"/>
    <col min="8453" max="8453" width="5" style="395" customWidth="1"/>
    <col min="8454" max="8454" width="3.19921875" style="395" customWidth="1"/>
    <col min="8455" max="8455" width="6.09765625" style="395" customWidth="1"/>
    <col min="8456" max="8456" width="3.19921875" style="395" customWidth="1"/>
    <col min="8457" max="8457" width="5" style="395" customWidth="1"/>
    <col min="8458" max="8458" width="3.19921875" style="395" customWidth="1"/>
    <col min="8459" max="8459" width="6.59765625" style="395" customWidth="1"/>
    <col min="8460" max="8460" width="3.19921875" style="395" customWidth="1"/>
    <col min="8461" max="8461" width="5" style="395" customWidth="1"/>
    <col min="8462" max="8462" width="3.19921875" style="395" customWidth="1"/>
    <col min="8463" max="8463" width="5" style="395" customWidth="1"/>
    <col min="8464" max="8464" width="3.19921875" style="395" customWidth="1"/>
    <col min="8465" max="8465" width="5" style="395" customWidth="1"/>
    <col min="8466" max="8466" width="3.19921875" style="395" customWidth="1"/>
    <col min="8467" max="8467" width="5" style="395" customWidth="1"/>
    <col min="8468" max="8468" width="3.19921875" style="395" customWidth="1"/>
    <col min="8469" max="8469" width="5" style="395" customWidth="1"/>
    <col min="8470" max="8470" width="3.19921875" style="395" customWidth="1"/>
    <col min="8471" max="8704" width="7.69921875" style="395"/>
    <col min="8705" max="8705" width="19.09765625" style="395" customWidth="1"/>
    <col min="8706" max="8706" width="23.59765625" style="395" customWidth="1"/>
    <col min="8707" max="8707" width="6.69921875" style="395" customWidth="1"/>
    <col min="8708" max="8708" width="3.19921875" style="395" customWidth="1"/>
    <col min="8709" max="8709" width="5" style="395" customWidth="1"/>
    <col min="8710" max="8710" width="3.19921875" style="395" customWidth="1"/>
    <col min="8711" max="8711" width="6.09765625" style="395" customWidth="1"/>
    <col min="8712" max="8712" width="3.19921875" style="395" customWidth="1"/>
    <col min="8713" max="8713" width="5" style="395" customWidth="1"/>
    <col min="8714" max="8714" width="3.19921875" style="395" customWidth="1"/>
    <col min="8715" max="8715" width="6.59765625" style="395" customWidth="1"/>
    <col min="8716" max="8716" width="3.19921875" style="395" customWidth="1"/>
    <col min="8717" max="8717" width="5" style="395" customWidth="1"/>
    <col min="8718" max="8718" width="3.19921875" style="395" customWidth="1"/>
    <col min="8719" max="8719" width="5" style="395" customWidth="1"/>
    <col min="8720" max="8720" width="3.19921875" style="395" customWidth="1"/>
    <col min="8721" max="8721" width="5" style="395" customWidth="1"/>
    <col min="8722" max="8722" width="3.19921875" style="395" customWidth="1"/>
    <col min="8723" max="8723" width="5" style="395" customWidth="1"/>
    <col min="8724" max="8724" width="3.19921875" style="395" customWidth="1"/>
    <col min="8725" max="8725" width="5" style="395" customWidth="1"/>
    <col min="8726" max="8726" width="3.19921875" style="395" customWidth="1"/>
    <col min="8727" max="8960" width="7.69921875" style="395"/>
    <col min="8961" max="8961" width="19.09765625" style="395" customWidth="1"/>
    <col min="8962" max="8962" width="23.59765625" style="395" customWidth="1"/>
    <col min="8963" max="8963" width="6.69921875" style="395" customWidth="1"/>
    <col min="8964" max="8964" width="3.19921875" style="395" customWidth="1"/>
    <col min="8965" max="8965" width="5" style="395" customWidth="1"/>
    <col min="8966" max="8966" width="3.19921875" style="395" customWidth="1"/>
    <col min="8967" max="8967" width="6.09765625" style="395" customWidth="1"/>
    <col min="8968" max="8968" width="3.19921875" style="395" customWidth="1"/>
    <col min="8969" max="8969" width="5" style="395" customWidth="1"/>
    <col min="8970" max="8970" width="3.19921875" style="395" customWidth="1"/>
    <col min="8971" max="8971" width="6.59765625" style="395" customWidth="1"/>
    <col min="8972" max="8972" width="3.19921875" style="395" customWidth="1"/>
    <col min="8973" max="8973" width="5" style="395" customWidth="1"/>
    <col min="8974" max="8974" width="3.19921875" style="395" customWidth="1"/>
    <col min="8975" max="8975" width="5" style="395" customWidth="1"/>
    <col min="8976" max="8976" width="3.19921875" style="395" customWidth="1"/>
    <col min="8977" max="8977" width="5" style="395" customWidth="1"/>
    <col min="8978" max="8978" width="3.19921875" style="395" customWidth="1"/>
    <col min="8979" max="8979" width="5" style="395" customWidth="1"/>
    <col min="8980" max="8980" width="3.19921875" style="395" customWidth="1"/>
    <col min="8981" max="8981" width="5" style="395" customWidth="1"/>
    <col min="8982" max="8982" width="3.19921875" style="395" customWidth="1"/>
    <col min="8983" max="9216" width="7.69921875" style="395"/>
    <col min="9217" max="9217" width="19.09765625" style="395" customWidth="1"/>
    <col min="9218" max="9218" width="23.59765625" style="395" customWidth="1"/>
    <col min="9219" max="9219" width="6.69921875" style="395" customWidth="1"/>
    <col min="9220" max="9220" width="3.19921875" style="395" customWidth="1"/>
    <col min="9221" max="9221" width="5" style="395" customWidth="1"/>
    <col min="9222" max="9222" width="3.19921875" style="395" customWidth="1"/>
    <col min="9223" max="9223" width="6.09765625" style="395" customWidth="1"/>
    <col min="9224" max="9224" width="3.19921875" style="395" customWidth="1"/>
    <col min="9225" max="9225" width="5" style="395" customWidth="1"/>
    <col min="9226" max="9226" width="3.19921875" style="395" customWidth="1"/>
    <col min="9227" max="9227" width="6.59765625" style="395" customWidth="1"/>
    <col min="9228" max="9228" width="3.19921875" style="395" customWidth="1"/>
    <col min="9229" max="9229" width="5" style="395" customWidth="1"/>
    <col min="9230" max="9230" width="3.19921875" style="395" customWidth="1"/>
    <col min="9231" max="9231" width="5" style="395" customWidth="1"/>
    <col min="9232" max="9232" width="3.19921875" style="395" customWidth="1"/>
    <col min="9233" max="9233" width="5" style="395" customWidth="1"/>
    <col min="9234" max="9234" width="3.19921875" style="395" customWidth="1"/>
    <col min="9235" max="9235" width="5" style="395" customWidth="1"/>
    <col min="9236" max="9236" width="3.19921875" style="395" customWidth="1"/>
    <col min="9237" max="9237" width="5" style="395" customWidth="1"/>
    <col min="9238" max="9238" width="3.19921875" style="395" customWidth="1"/>
    <col min="9239" max="9472" width="7.69921875" style="395"/>
    <col min="9473" max="9473" width="19.09765625" style="395" customWidth="1"/>
    <col min="9474" max="9474" width="23.59765625" style="395" customWidth="1"/>
    <col min="9475" max="9475" width="6.69921875" style="395" customWidth="1"/>
    <col min="9476" max="9476" width="3.19921875" style="395" customWidth="1"/>
    <col min="9477" max="9477" width="5" style="395" customWidth="1"/>
    <col min="9478" max="9478" width="3.19921875" style="395" customWidth="1"/>
    <col min="9479" max="9479" width="6.09765625" style="395" customWidth="1"/>
    <col min="9480" max="9480" width="3.19921875" style="395" customWidth="1"/>
    <col min="9481" max="9481" width="5" style="395" customWidth="1"/>
    <col min="9482" max="9482" width="3.19921875" style="395" customWidth="1"/>
    <col min="9483" max="9483" width="6.59765625" style="395" customWidth="1"/>
    <col min="9484" max="9484" width="3.19921875" style="395" customWidth="1"/>
    <col min="9485" max="9485" width="5" style="395" customWidth="1"/>
    <col min="9486" max="9486" width="3.19921875" style="395" customWidth="1"/>
    <col min="9487" max="9487" width="5" style="395" customWidth="1"/>
    <col min="9488" max="9488" width="3.19921875" style="395" customWidth="1"/>
    <col min="9489" max="9489" width="5" style="395" customWidth="1"/>
    <col min="9490" max="9490" width="3.19921875" style="395" customWidth="1"/>
    <col min="9491" max="9491" width="5" style="395" customWidth="1"/>
    <col min="9492" max="9492" width="3.19921875" style="395" customWidth="1"/>
    <col min="9493" max="9493" width="5" style="395" customWidth="1"/>
    <col min="9494" max="9494" width="3.19921875" style="395" customWidth="1"/>
    <col min="9495" max="9728" width="7.69921875" style="395"/>
    <col min="9729" max="9729" width="19.09765625" style="395" customWidth="1"/>
    <col min="9730" max="9730" width="23.59765625" style="395" customWidth="1"/>
    <col min="9731" max="9731" width="6.69921875" style="395" customWidth="1"/>
    <col min="9732" max="9732" width="3.19921875" style="395" customWidth="1"/>
    <col min="9733" max="9733" width="5" style="395" customWidth="1"/>
    <col min="9734" max="9734" width="3.19921875" style="395" customWidth="1"/>
    <col min="9735" max="9735" width="6.09765625" style="395" customWidth="1"/>
    <col min="9736" max="9736" width="3.19921875" style="395" customWidth="1"/>
    <col min="9737" max="9737" width="5" style="395" customWidth="1"/>
    <col min="9738" max="9738" width="3.19921875" style="395" customWidth="1"/>
    <col min="9739" max="9739" width="6.59765625" style="395" customWidth="1"/>
    <col min="9740" max="9740" width="3.19921875" style="395" customWidth="1"/>
    <col min="9741" max="9741" width="5" style="395" customWidth="1"/>
    <col min="9742" max="9742" width="3.19921875" style="395" customWidth="1"/>
    <col min="9743" max="9743" width="5" style="395" customWidth="1"/>
    <col min="9744" max="9744" width="3.19921875" style="395" customWidth="1"/>
    <col min="9745" max="9745" width="5" style="395" customWidth="1"/>
    <col min="9746" max="9746" width="3.19921875" style="395" customWidth="1"/>
    <col min="9747" max="9747" width="5" style="395" customWidth="1"/>
    <col min="9748" max="9748" width="3.19921875" style="395" customWidth="1"/>
    <col min="9749" max="9749" width="5" style="395" customWidth="1"/>
    <col min="9750" max="9750" width="3.19921875" style="395" customWidth="1"/>
    <col min="9751" max="9984" width="7.69921875" style="395"/>
    <col min="9985" max="9985" width="19.09765625" style="395" customWidth="1"/>
    <col min="9986" max="9986" width="23.59765625" style="395" customWidth="1"/>
    <col min="9987" max="9987" width="6.69921875" style="395" customWidth="1"/>
    <col min="9988" max="9988" width="3.19921875" style="395" customWidth="1"/>
    <col min="9989" max="9989" width="5" style="395" customWidth="1"/>
    <col min="9990" max="9990" width="3.19921875" style="395" customWidth="1"/>
    <col min="9991" max="9991" width="6.09765625" style="395" customWidth="1"/>
    <col min="9992" max="9992" width="3.19921875" style="395" customWidth="1"/>
    <col min="9993" max="9993" width="5" style="395" customWidth="1"/>
    <col min="9994" max="9994" width="3.19921875" style="395" customWidth="1"/>
    <col min="9995" max="9995" width="6.59765625" style="395" customWidth="1"/>
    <col min="9996" max="9996" width="3.19921875" style="395" customWidth="1"/>
    <col min="9997" max="9997" width="5" style="395" customWidth="1"/>
    <col min="9998" max="9998" width="3.19921875" style="395" customWidth="1"/>
    <col min="9999" max="9999" width="5" style="395" customWidth="1"/>
    <col min="10000" max="10000" width="3.19921875" style="395" customWidth="1"/>
    <col min="10001" max="10001" width="5" style="395" customWidth="1"/>
    <col min="10002" max="10002" width="3.19921875" style="395" customWidth="1"/>
    <col min="10003" max="10003" width="5" style="395" customWidth="1"/>
    <col min="10004" max="10004" width="3.19921875" style="395" customWidth="1"/>
    <col min="10005" max="10005" width="5" style="395" customWidth="1"/>
    <col min="10006" max="10006" width="3.19921875" style="395" customWidth="1"/>
    <col min="10007" max="10240" width="7.69921875" style="395"/>
    <col min="10241" max="10241" width="19.09765625" style="395" customWidth="1"/>
    <col min="10242" max="10242" width="23.59765625" style="395" customWidth="1"/>
    <col min="10243" max="10243" width="6.69921875" style="395" customWidth="1"/>
    <col min="10244" max="10244" width="3.19921875" style="395" customWidth="1"/>
    <col min="10245" max="10245" width="5" style="395" customWidth="1"/>
    <col min="10246" max="10246" width="3.19921875" style="395" customWidth="1"/>
    <col min="10247" max="10247" width="6.09765625" style="395" customWidth="1"/>
    <col min="10248" max="10248" width="3.19921875" style="395" customWidth="1"/>
    <col min="10249" max="10249" width="5" style="395" customWidth="1"/>
    <col min="10250" max="10250" width="3.19921875" style="395" customWidth="1"/>
    <col min="10251" max="10251" width="6.59765625" style="395" customWidth="1"/>
    <col min="10252" max="10252" width="3.19921875" style="395" customWidth="1"/>
    <col min="10253" max="10253" width="5" style="395" customWidth="1"/>
    <col min="10254" max="10254" width="3.19921875" style="395" customWidth="1"/>
    <col min="10255" max="10255" width="5" style="395" customWidth="1"/>
    <col min="10256" max="10256" width="3.19921875" style="395" customWidth="1"/>
    <col min="10257" max="10257" width="5" style="395" customWidth="1"/>
    <col min="10258" max="10258" width="3.19921875" style="395" customWidth="1"/>
    <col min="10259" max="10259" width="5" style="395" customWidth="1"/>
    <col min="10260" max="10260" width="3.19921875" style="395" customWidth="1"/>
    <col min="10261" max="10261" width="5" style="395" customWidth="1"/>
    <col min="10262" max="10262" width="3.19921875" style="395" customWidth="1"/>
    <col min="10263" max="10496" width="7.69921875" style="395"/>
    <col min="10497" max="10497" width="19.09765625" style="395" customWidth="1"/>
    <col min="10498" max="10498" width="23.59765625" style="395" customWidth="1"/>
    <col min="10499" max="10499" width="6.69921875" style="395" customWidth="1"/>
    <col min="10500" max="10500" width="3.19921875" style="395" customWidth="1"/>
    <col min="10501" max="10501" width="5" style="395" customWidth="1"/>
    <col min="10502" max="10502" width="3.19921875" style="395" customWidth="1"/>
    <col min="10503" max="10503" width="6.09765625" style="395" customWidth="1"/>
    <col min="10504" max="10504" width="3.19921875" style="395" customWidth="1"/>
    <col min="10505" max="10505" width="5" style="395" customWidth="1"/>
    <col min="10506" max="10506" width="3.19921875" style="395" customWidth="1"/>
    <col min="10507" max="10507" width="6.59765625" style="395" customWidth="1"/>
    <col min="10508" max="10508" width="3.19921875" style="395" customWidth="1"/>
    <col min="10509" max="10509" width="5" style="395" customWidth="1"/>
    <col min="10510" max="10510" width="3.19921875" style="395" customWidth="1"/>
    <col min="10511" max="10511" width="5" style="395" customWidth="1"/>
    <col min="10512" max="10512" width="3.19921875" style="395" customWidth="1"/>
    <col min="10513" max="10513" width="5" style="395" customWidth="1"/>
    <col min="10514" max="10514" width="3.19921875" style="395" customWidth="1"/>
    <col min="10515" max="10515" width="5" style="395" customWidth="1"/>
    <col min="10516" max="10516" width="3.19921875" style="395" customWidth="1"/>
    <col min="10517" max="10517" width="5" style="395" customWidth="1"/>
    <col min="10518" max="10518" width="3.19921875" style="395" customWidth="1"/>
    <col min="10519" max="10752" width="7.69921875" style="395"/>
    <col min="10753" max="10753" width="19.09765625" style="395" customWidth="1"/>
    <col min="10754" max="10754" width="23.59765625" style="395" customWidth="1"/>
    <col min="10755" max="10755" width="6.69921875" style="395" customWidth="1"/>
    <col min="10756" max="10756" width="3.19921875" style="395" customWidth="1"/>
    <col min="10757" max="10757" width="5" style="395" customWidth="1"/>
    <col min="10758" max="10758" width="3.19921875" style="395" customWidth="1"/>
    <col min="10759" max="10759" width="6.09765625" style="395" customWidth="1"/>
    <col min="10760" max="10760" width="3.19921875" style="395" customWidth="1"/>
    <col min="10761" max="10761" width="5" style="395" customWidth="1"/>
    <col min="10762" max="10762" width="3.19921875" style="395" customWidth="1"/>
    <col min="10763" max="10763" width="6.59765625" style="395" customWidth="1"/>
    <col min="10764" max="10764" width="3.19921875" style="395" customWidth="1"/>
    <col min="10765" max="10765" width="5" style="395" customWidth="1"/>
    <col min="10766" max="10766" width="3.19921875" style="395" customWidth="1"/>
    <col min="10767" max="10767" width="5" style="395" customWidth="1"/>
    <col min="10768" max="10768" width="3.19921875" style="395" customWidth="1"/>
    <col min="10769" max="10769" width="5" style="395" customWidth="1"/>
    <col min="10770" max="10770" width="3.19921875" style="395" customWidth="1"/>
    <col min="10771" max="10771" width="5" style="395" customWidth="1"/>
    <col min="10772" max="10772" width="3.19921875" style="395" customWidth="1"/>
    <col min="10773" max="10773" width="5" style="395" customWidth="1"/>
    <col min="10774" max="10774" width="3.19921875" style="395" customWidth="1"/>
    <col min="10775" max="11008" width="7.69921875" style="395"/>
    <col min="11009" max="11009" width="19.09765625" style="395" customWidth="1"/>
    <col min="11010" max="11010" width="23.59765625" style="395" customWidth="1"/>
    <col min="11011" max="11011" width="6.69921875" style="395" customWidth="1"/>
    <col min="11012" max="11012" width="3.19921875" style="395" customWidth="1"/>
    <col min="11013" max="11013" width="5" style="395" customWidth="1"/>
    <col min="11014" max="11014" width="3.19921875" style="395" customWidth="1"/>
    <col min="11015" max="11015" width="6.09765625" style="395" customWidth="1"/>
    <col min="11016" max="11016" width="3.19921875" style="395" customWidth="1"/>
    <col min="11017" max="11017" width="5" style="395" customWidth="1"/>
    <col min="11018" max="11018" width="3.19921875" style="395" customWidth="1"/>
    <col min="11019" max="11019" width="6.59765625" style="395" customWidth="1"/>
    <col min="11020" max="11020" width="3.19921875" style="395" customWidth="1"/>
    <col min="11021" max="11021" width="5" style="395" customWidth="1"/>
    <col min="11022" max="11022" width="3.19921875" style="395" customWidth="1"/>
    <col min="11023" max="11023" width="5" style="395" customWidth="1"/>
    <col min="11024" max="11024" width="3.19921875" style="395" customWidth="1"/>
    <col min="11025" max="11025" width="5" style="395" customWidth="1"/>
    <col min="11026" max="11026" width="3.19921875" style="395" customWidth="1"/>
    <col min="11027" max="11027" width="5" style="395" customWidth="1"/>
    <col min="11028" max="11028" width="3.19921875" style="395" customWidth="1"/>
    <col min="11029" max="11029" width="5" style="395" customWidth="1"/>
    <col min="11030" max="11030" width="3.19921875" style="395" customWidth="1"/>
    <col min="11031" max="11264" width="7.69921875" style="395"/>
    <col min="11265" max="11265" width="19.09765625" style="395" customWidth="1"/>
    <col min="11266" max="11266" width="23.59765625" style="395" customWidth="1"/>
    <col min="11267" max="11267" width="6.69921875" style="395" customWidth="1"/>
    <col min="11268" max="11268" width="3.19921875" style="395" customWidth="1"/>
    <col min="11269" max="11269" width="5" style="395" customWidth="1"/>
    <col min="11270" max="11270" width="3.19921875" style="395" customWidth="1"/>
    <col min="11271" max="11271" width="6.09765625" style="395" customWidth="1"/>
    <col min="11272" max="11272" width="3.19921875" style="395" customWidth="1"/>
    <col min="11273" max="11273" width="5" style="395" customWidth="1"/>
    <col min="11274" max="11274" width="3.19921875" style="395" customWidth="1"/>
    <col min="11275" max="11275" width="6.59765625" style="395" customWidth="1"/>
    <col min="11276" max="11276" width="3.19921875" style="395" customWidth="1"/>
    <col min="11277" max="11277" width="5" style="395" customWidth="1"/>
    <col min="11278" max="11278" width="3.19921875" style="395" customWidth="1"/>
    <col min="11279" max="11279" width="5" style="395" customWidth="1"/>
    <col min="11280" max="11280" width="3.19921875" style="395" customWidth="1"/>
    <col min="11281" max="11281" width="5" style="395" customWidth="1"/>
    <col min="11282" max="11282" width="3.19921875" style="395" customWidth="1"/>
    <col min="11283" max="11283" width="5" style="395" customWidth="1"/>
    <col min="11284" max="11284" width="3.19921875" style="395" customWidth="1"/>
    <col min="11285" max="11285" width="5" style="395" customWidth="1"/>
    <col min="11286" max="11286" width="3.19921875" style="395" customWidth="1"/>
    <col min="11287" max="11520" width="7.69921875" style="395"/>
    <col min="11521" max="11521" width="19.09765625" style="395" customWidth="1"/>
    <col min="11522" max="11522" width="23.59765625" style="395" customWidth="1"/>
    <col min="11523" max="11523" width="6.69921875" style="395" customWidth="1"/>
    <col min="11524" max="11524" width="3.19921875" style="395" customWidth="1"/>
    <col min="11525" max="11525" width="5" style="395" customWidth="1"/>
    <col min="11526" max="11526" width="3.19921875" style="395" customWidth="1"/>
    <col min="11527" max="11527" width="6.09765625" style="395" customWidth="1"/>
    <col min="11528" max="11528" width="3.19921875" style="395" customWidth="1"/>
    <col min="11529" max="11529" width="5" style="395" customWidth="1"/>
    <col min="11530" max="11530" width="3.19921875" style="395" customWidth="1"/>
    <col min="11531" max="11531" width="6.59765625" style="395" customWidth="1"/>
    <col min="11532" max="11532" width="3.19921875" style="395" customWidth="1"/>
    <col min="11533" max="11533" width="5" style="395" customWidth="1"/>
    <col min="11534" max="11534" width="3.19921875" style="395" customWidth="1"/>
    <col min="11535" max="11535" width="5" style="395" customWidth="1"/>
    <col min="11536" max="11536" width="3.19921875" style="395" customWidth="1"/>
    <col min="11537" max="11537" width="5" style="395" customWidth="1"/>
    <col min="11538" max="11538" width="3.19921875" style="395" customWidth="1"/>
    <col min="11539" max="11539" width="5" style="395" customWidth="1"/>
    <col min="11540" max="11540" width="3.19921875" style="395" customWidth="1"/>
    <col min="11541" max="11541" width="5" style="395" customWidth="1"/>
    <col min="11542" max="11542" width="3.19921875" style="395" customWidth="1"/>
    <col min="11543" max="11776" width="7.69921875" style="395"/>
    <col min="11777" max="11777" width="19.09765625" style="395" customWidth="1"/>
    <col min="11778" max="11778" width="23.59765625" style="395" customWidth="1"/>
    <col min="11779" max="11779" width="6.69921875" style="395" customWidth="1"/>
    <col min="11780" max="11780" width="3.19921875" style="395" customWidth="1"/>
    <col min="11781" max="11781" width="5" style="395" customWidth="1"/>
    <col min="11782" max="11782" width="3.19921875" style="395" customWidth="1"/>
    <col min="11783" max="11783" width="6.09765625" style="395" customWidth="1"/>
    <col min="11784" max="11784" width="3.19921875" style="395" customWidth="1"/>
    <col min="11785" max="11785" width="5" style="395" customWidth="1"/>
    <col min="11786" max="11786" width="3.19921875" style="395" customWidth="1"/>
    <col min="11787" max="11787" width="6.59765625" style="395" customWidth="1"/>
    <col min="11788" max="11788" width="3.19921875" style="395" customWidth="1"/>
    <col min="11789" max="11789" width="5" style="395" customWidth="1"/>
    <col min="11790" max="11790" width="3.19921875" style="395" customWidth="1"/>
    <col min="11791" max="11791" width="5" style="395" customWidth="1"/>
    <col min="11792" max="11792" width="3.19921875" style="395" customWidth="1"/>
    <col min="11793" max="11793" width="5" style="395" customWidth="1"/>
    <col min="11794" max="11794" width="3.19921875" style="395" customWidth="1"/>
    <col min="11795" max="11795" width="5" style="395" customWidth="1"/>
    <col min="11796" max="11796" width="3.19921875" style="395" customWidth="1"/>
    <col min="11797" max="11797" width="5" style="395" customWidth="1"/>
    <col min="11798" max="11798" width="3.19921875" style="395" customWidth="1"/>
    <col min="11799" max="12032" width="7.69921875" style="395"/>
    <col min="12033" max="12033" width="19.09765625" style="395" customWidth="1"/>
    <col min="12034" max="12034" width="23.59765625" style="395" customWidth="1"/>
    <col min="12035" max="12035" width="6.69921875" style="395" customWidth="1"/>
    <col min="12036" max="12036" width="3.19921875" style="395" customWidth="1"/>
    <col min="12037" max="12037" width="5" style="395" customWidth="1"/>
    <col min="12038" max="12038" width="3.19921875" style="395" customWidth="1"/>
    <col min="12039" max="12039" width="6.09765625" style="395" customWidth="1"/>
    <col min="12040" max="12040" width="3.19921875" style="395" customWidth="1"/>
    <col min="12041" max="12041" width="5" style="395" customWidth="1"/>
    <col min="12042" max="12042" width="3.19921875" style="395" customWidth="1"/>
    <col min="12043" max="12043" width="6.59765625" style="395" customWidth="1"/>
    <col min="12044" max="12044" width="3.19921875" style="395" customWidth="1"/>
    <col min="12045" max="12045" width="5" style="395" customWidth="1"/>
    <col min="12046" max="12046" width="3.19921875" style="395" customWidth="1"/>
    <col min="12047" max="12047" width="5" style="395" customWidth="1"/>
    <col min="12048" max="12048" width="3.19921875" style="395" customWidth="1"/>
    <col min="12049" max="12049" width="5" style="395" customWidth="1"/>
    <col min="12050" max="12050" width="3.19921875" style="395" customWidth="1"/>
    <col min="12051" max="12051" width="5" style="395" customWidth="1"/>
    <col min="12052" max="12052" width="3.19921875" style="395" customWidth="1"/>
    <col min="12053" max="12053" width="5" style="395" customWidth="1"/>
    <col min="12054" max="12054" width="3.19921875" style="395" customWidth="1"/>
    <col min="12055" max="12288" width="7.69921875" style="395"/>
    <col min="12289" max="12289" width="19.09765625" style="395" customWidth="1"/>
    <col min="12290" max="12290" width="23.59765625" style="395" customWidth="1"/>
    <col min="12291" max="12291" width="6.69921875" style="395" customWidth="1"/>
    <col min="12292" max="12292" width="3.19921875" style="395" customWidth="1"/>
    <col min="12293" max="12293" width="5" style="395" customWidth="1"/>
    <col min="12294" max="12294" width="3.19921875" style="395" customWidth="1"/>
    <col min="12295" max="12295" width="6.09765625" style="395" customWidth="1"/>
    <col min="12296" max="12296" width="3.19921875" style="395" customWidth="1"/>
    <col min="12297" max="12297" width="5" style="395" customWidth="1"/>
    <col min="12298" max="12298" width="3.19921875" style="395" customWidth="1"/>
    <col min="12299" max="12299" width="6.59765625" style="395" customWidth="1"/>
    <col min="12300" max="12300" width="3.19921875" style="395" customWidth="1"/>
    <col min="12301" max="12301" width="5" style="395" customWidth="1"/>
    <col min="12302" max="12302" width="3.19921875" style="395" customWidth="1"/>
    <col min="12303" max="12303" width="5" style="395" customWidth="1"/>
    <col min="12304" max="12304" width="3.19921875" style="395" customWidth="1"/>
    <col min="12305" max="12305" width="5" style="395" customWidth="1"/>
    <col min="12306" max="12306" width="3.19921875" style="395" customWidth="1"/>
    <col min="12307" max="12307" width="5" style="395" customWidth="1"/>
    <col min="12308" max="12308" width="3.19921875" style="395" customWidth="1"/>
    <col min="12309" max="12309" width="5" style="395" customWidth="1"/>
    <col min="12310" max="12310" width="3.19921875" style="395" customWidth="1"/>
    <col min="12311" max="12544" width="7.69921875" style="395"/>
    <col min="12545" max="12545" width="19.09765625" style="395" customWidth="1"/>
    <col min="12546" max="12546" width="23.59765625" style="395" customWidth="1"/>
    <col min="12547" max="12547" width="6.69921875" style="395" customWidth="1"/>
    <col min="12548" max="12548" width="3.19921875" style="395" customWidth="1"/>
    <col min="12549" max="12549" width="5" style="395" customWidth="1"/>
    <col min="12550" max="12550" width="3.19921875" style="395" customWidth="1"/>
    <col min="12551" max="12551" width="6.09765625" style="395" customWidth="1"/>
    <col min="12552" max="12552" width="3.19921875" style="395" customWidth="1"/>
    <col min="12553" max="12553" width="5" style="395" customWidth="1"/>
    <col min="12554" max="12554" width="3.19921875" style="395" customWidth="1"/>
    <col min="12555" max="12555" width="6.59765625" style="395" customWidth="1"/>
    <col min="12556" max="12556" width="3.19921875" style="395" customWidth="1"/>
    <col min="12557" max="12557" width="5" style="395" customWidth="1"/>
    <col min="12558" max="12558" width="3.19921875" style="395" customWidth="1"/>
    <col min="12559" max="12559" width="5" style="395" customWidth="1"/>
    <col min="12560" max="12560" width="3.19921875" style="395" customWidth="1"/>
    <col min="12561" max="12561" width="5" style="395" customWidth="1"/>
    <col min="12562" max="12562" width="3.19921875" style="395" customWidth="1"/>
    <col min="12563" max="12563" width="5" style="395" customWidth="1"/>
    <col min="12564" max="12564" width="3.19921875" style="395" customWidth="1"/>
    <col min="12565" max="12565" width="5" style="395" customWidth="1"/>
    <col min="12566" max="12566" width="3.19921875" style="395" customWidth="1"/>
    <col min="12567" max="12800" width="7.69921875" style="395"/>
    <col min="12801" max="12801" width="19.09765625" style="395" customWidth="1"/>
    <col min="12802" max="12802" width="23.59765625" style="395" customWidth="1"/>
    <col min="12803" max="12803" width="6.69921875" style="395" customWidth="1"/>
    <col min="12804" max="12804" width="3.19921875" style="395" customWidth="1"/>
    <col min="12805" max="12805" width="5" style="395" customWidth="1"/>
    <col min="12806" max="12806" width="3.19921875" style="395" customWidth="1"/>
    <col min="12807" max="12807" width="6.09765625" style="395" customWidth="1"/>
    <col min="12808" max="12808" width="3.19921875" style="395" customWidth="1"/>
    <col min="12809" max="12809" width="5" style="395" customWidth="1"/>
    <col min="12810" max="12810" width="3.19921875" style="395" customWidth="1"/>
    <col min="12811" max="12811" width="6.59765625" style="395" customWidth="1"/>
    <col min="12812" max="12812" width="3.19921875" style="395" customWidth="1"/>
    <col min="12813" max="12813" width="5" style="395" customWidth="1"/>
    <col min="12814" max="12814" width="3.19921875" style="395" customWidth="1"/>
    <col min="12815" max="12815" width="5" style="395" customWidth="1"/>
    <col min="12816" max="12816" width="3.19921875" style="395" customWidth="1"/>
    <col min="12817" max="12817" width="5" style="395" customWidth="1"/>
    <col min="12818" max="12818" width="3.19921875" style="395" customWidth="1"/>
    <col min="12819" max="12819" width="5" style="395" customWidth="1"/>
    <col min="12820" max="12820" width="3.19921875" style="395" customWidth="1"/>
    <col min="12821" max="12821" width="5" style="395" customWidth="1"/>
    <col min="12822" max="12822" width="3.19921875" style="395" customWidth="1"/>
    <col min="12823" max="13056" width="7.69921875" style="395"/>
    <col min="13057" max="13057" width="19.09765625" style="395" customWidth="1"/>
    <col min="13058" max="13058" width="23.59765625" style="395" customWidth="1"/>
    <col min="13059" max="13059" width="6.69921875" style="395" customWidth="1"/>
    <col min="13060" max="13060" width="3.19921875" style="395" customWidth="1"/>
    <col min="13061" max="13061" width="5" style="395" customWidth="1"/>
    <col min="13062" max="13062" width="3.19921875" style="395" customWidth="1"/>
    <col min="13063" max="13063" width="6.09765625" style="395" customWidth="1"/>
    <col min="13064" max="13064" width="3.19921875" style="395" customWidth="1"/>
    <col min="13065" max="13065" width="5" style="395" customWidth="1"/>
    <col min="13066" max="13066" width="3.19921875" style="395" customWidth="1"/>
    <col min="13067" max="13067" width="6.59765625" style="395" customWidth="1"/>
    <col min="13068" max="13068" width="3.19921875" style="395" customWidth="1"/>
    <col min="13069" max="13069" width="5" style="395" customWidth="1"/>
    <col min="13070" max="13070" width="3.19921875" style="395" customWidth="1"/>
    <col min="13071" max="13071" width="5" style="395" customWidth="1"/>
    <col min="13072" max="13072" width="3.19921875" style="395" customWidth="1"/>
    <col min="13073" max="13073" width="5" style="395" customWidth="1"/>
    <col min="13074" max="13074" width="3.19921875" style="395" customWidth="1"/>
    <col min="13075" max="13075" width="5" style="395" customWidth="1"/>
    <col min="13076" max="13076" width="3.19921875" style="395" customWidth="1"/>
    <col min="13077" max="13077" width="5" style="395" customWidth="1"/>
    <col min="13078" max="13078" width="3.19921875" style="395" customWidth="1"/>
    <col min="13079" max="13312" width="7.69921875" style="395"/>
    <col min="13313" max="13313" width="19.09765625" style="395" customWidth="1"/>
    <col min="13314" max="13314" width="23.59765625" style="395" customWidth="1"/>
    <col min="13315" max="13315" width="6.69921875" style="395" customWidth="1"/>
    <col min="13316" max="13316" width="3.19921875" style="395" customWidth="1"/>
    <col min="13317" max="13317" width="5" style="395" customWidth="1"/>
    <col min="13318" max="13318" width="3.19921875" style="395" customWidth="1"/>
    <col min="13319" max="13319" width="6.09765625" style="395" customWidth="1"/>
    <col min="13320" max="13320" width="3.19921875" style="395" customWidth="1"/>
    <col min="13321" max="13321" width="5" style="395" customWidth="1"/>
    <col min="13322" max="13322" width="3.19921875" style="395" customWidth="1"/>
    <col min="13323" max="13323" width="6.59765625" style="395" customWidth="1"/>
    <col min="13324" max="13324" width="3.19921875" style="395" customWidth="1"/>
    <col min="13325" max="13325" width="5" style="395" customWidth="1"/>
    <col min="13326" max="13326" width="3.19921875" style="395" customWidth="1"/>
    <col min="13327" max="13327" width="5" style="395" customWidth="1"/>
    <col min="13328" max="13328" width="3.19921875" style="395" customWidth="1"/>
    <col min="13329" max="13329" width="5" style="395" customWidth="1"/>
    <col min="13330" max="13330" width="3.19921875" style="395" customWidth="1"/>
    <col min="13331" max="13331" width="5" style="395" customWidth="1"/>
    <col min="13332" max="13332" width="3.19921875" style="395" customWidth="1"/>
    <col min="13333" max="13333" width="5" style="395" customWidth="1"/>
    <col min="13334" max="13334" width="3.19921875" style="395" customWidth="1"/>
    <col min="13335" max="13568" width="7.69921875" style="395"/>
    <col min="13569" max="13569" width="19.09765625" style="395" customWidth="1"/>
    <col min="13570" max="13570" width="23.59765625" style="395" customWidth="1"/>
    <col min="13571" max="13571" width="6.69921875" style="395" customWidth="1"/>
    <col min="13572" max="13572" width="3.19921875" style="395" customWidth="1"/>
    <col min="13573" max="13573" width="5" style="395" customWidth="1"/>
    <col min="13574" max="13574" width="3.19921875" style="395" customWidth="1"/>
    <col min="13575" max="13575" width="6.09765625" style="395" customWidth="1"/>
    <col min="13576" max="13576" width="3.19921875" style="395" customWidth="1"/>
    <col min="13577" max="13577" width="5" style="395" customWidth="1"/>
    <col min="13578" max="13578" width="3.19921875" style="395" customWidth="1"/>
    <col min="13579" max="13579" width="6.59765625" style="395" customWidth="1"/>
    <col min="13580" max="13580" width="3.19921875" style="395" customWidth="1"/>
    <col min="13581" max="13581" width="5" style="395" customWidth="1"/>
    <col min="13582" max="13582" width="3.19921875" style="395" customWidth="1"/>
    <col min="13583" max="13583" width="5" style="395" customWidth="1"/>
    <col min="13584" max="13584" width="3.19921875" style="395" customWidth="1"/>
    <col min="13585" max="13585" width="5" style="395" customWidth="1"/>
    <col min="13586" max="13586" width="3.19921875" style="395" customWidth="1"/>
    <col min="13587" max="13587" width="5" style="395" customWidth="1"/>
    <col min="13588" max="13588" width="3.19921875" style="395" customWidth="1"/>
    <col min="13589" max="13589" width="5" style="395" customWidth="1"/>
    <col min="13590" max="13590" width="3.19921875" style="395" customWidth="1"/>
    <col min="13591" max="13824" width="7.69921875" style="395"/>
    <col min="13825" max="13825" width="19.09765625" style="395" customWidth="1"/>
    <col min="13826" max="13826" width="23.59765625" style="395" customWidth="1"/>
    <col min="13827" max="13827" width="6.69921875" style="395" customWidth="1"/>
    <col min="13828" max="13828" width="3.19921875" style="395" customWidth="1"/>
    <col min="13829" max="13829" width="5" style="395" customWidth="1"/>
    <col min="13830" max="13830" width="3.19921875" style="395" customWidth="1"/>
    <col min="13831" max="13831" width="6.09765625" style="395" customWidth="1"/>
    <col min="13832" max="13832" width="3.19921875" style="395" customWidth="1"/>
    <col min="13833" max="13833" width="5" style="395" customWidth="1"/>
    <col min="13834" max="13834" width="3.19921875" style="395" customWidth="1"/>
    <col min="13835" max="13835" width="6.59765625" style="395" customWidth="1"/>
    <col min="13836" max="13836" width="3.19921875" style="395" customWidth="1"/>
    <col min="13837" max="13837" width="5" style="395" customWidth="1"/>
    <col min="13838" max="13838" width="3.19921875" style="395" customWidth="1"/>
    <col min="13839" max="13839" width="5" style="395" customWidth="1"/>
    <col min="13840" max="13840" width="3.19921875" style="395" customWidth="1"/>
    <col min="13841" max="13841" width="5" style="395" customWidth="1"/>
    <col min="13842" max="13842" width="3.19921875" style="395" customWidth="1"/>
    <col min="13843" max="13843" width="5" style="395" customWidth="1"/>
    <col min="13844" max="13844" width="3.19921875" style="395" customWidth="1"/>
    <col min="13845" max="13845" width="5" style="395" customWidth="1"/>
    <col min="13846" max="13846" width="3.19921875" style="395" customWidth="1"/>
    <col min="13847" max="14080" width="7.69921875" style="395"/>
    <col min="14081" max="14081" width="19.09765625" style="395" customWidth="1"/>
    <col min="14082" max="14082" width="23.59765625" style="395" customWidth="1"/>
    <col min="14083" max="14083" width="6.69921875" style="395" customWidth="1"/>
    <col min="14084" max="14084" width="3.19921875" style="395" customWidth="1"/>
    <col min="14085" max="14085" width="5" style="395" customWidth="1"/>
    <col min="14086" max="14086" width="3.19921875" style="395" customWidth="1"/>
    <col min="14087" max="14087" width="6.09765625" style="395" customWidth="1"/>
    <col min="14088" max="14088" width="3.19921875" style="395" customWidth="1"/>
    <col min="14089" max="14089" width="5" style="395" customWidth="1"/>
    <col min="14090" max="14090" width="3.19921875" style="395" customWidth="1"/>
    <col min="14091" max="14091" width="6.59765625" style="395" customWidth="1"/>
    <col min="14092" max="14092" width="3.19921875" style="395" customWidth="1"/>
    <col min="14093" max="14093" width="5" style="395" customWidth="1"/>
    <col min="14094" max="14094" width="3.19921875" style="395" customWidth="1"/>
    <col min="14095" max="14095" width="5" style="395" customWidth="1"/>
    <col min="14096" max="14096" width="3.19921875" style="395" customWidth="1"/>
    <col min="14097" max="14097" width="5" style="395" customWidth="1"/>
    <col min="14098" max="14098" width="3.19921875" style="395" customWidth="1"/>
    <col min="14099" max="14099" width="5" style="395" customWidth="1"/>
    <col min="14100" max="14100" width="3.19921875" style="395" customWidth="1"/>
    <col min="14101" max="14101" width="5" style="395" customWidth="1"/>
    <col min="14102" max="14102" width="3.19921875" style="395" customWidth="1"/>
    <col min="14103" max="14336" width="7.69921875" style="395"/>
    <col min="14337" max="14337" width="19.09765625" style="395" customWidth="1"/>
    <col min="14338" max="14338" width="23.59765625" style="395" customWidth="1"/>
    <col min="14339" max="14339" width="6.69921875" style="395" customWidth="1"/>
    <col min="14340" max="14340" width="3.19921875" style="395" customWidth="1"/>
    <col min="14341" max="14341" width="5" style="395" customWidth="1"/>
    <col min="14342" max="14342" width="3.19921875" style="395" customWidth="1"/>
    <col min="14343" max="14343" width="6.09765625" style="395" customWidth="1"/>
    <col min="14344" max="14344" width="3.19921875" style="395" customWidth="1"/>
    <col min="14345" max="14345" width="5" style="395" customWidth="1"/>
    <col min="14346" max="14346" width="3.19921875" style="395" customWidth="1"/>
    <col min="14347" max="14347" width="6.59765625" style="395" customWidth="1"/>
    <col min="14348" max="14348" width="3.19921875" style="395" customWidth="1"/>
    <col min="14349" max="14349" width="5" style="395" customWidth="1"/>
    <col min="14350" max="14350" width="3.19921875" style="395" customWidth="1"/>
    <col min="14351" max="14351" width="5" style="395" customWidth="1"/>
    <col min="14352" max="14352" width="3.19921875" style="395" customWidth="1"/>
    <col min="14353" max="14353" width="5" style="395" customWidth="1"/>
    <col min="14354" max="14354" width="3.19921875" style="395" customWidth="1"/>
    <col min="14355" max="14355" width="5" style="395" customWidth="1"/>
    <col min="14356" max="14356" width="3.19921875" style="395" customWidth="1"/>
    <col min="14357" max="14357" width="5" style="395" customWidth="1"/>
    <col min="14358" max="14358" width="3.19921875" style="395" customWidth="1"/>
    <col min="14359" max="14592" width="7.69921875" style="395"/>
    <col min="14593" max="14593" width="19.09765625" style="395" customWidth="1"/>
    <col min="14594" max="14594" width="23.59765625" style="395" customWidth="1"/>
    <col min="14595" max="14595" width="6.69921875" style="395" customWidth="1"/>
    <col min="14596" max="14596" width="3.19921875" style="395" customWidth="1"/>
    <col min="14597" max="14597" width="5" style="395" customWidth="1"/>
    <col min="14598" max="14598" width="3.19921875" style="395" customWidth="1"/>
    <col min="14599" max="14599" width="6.09765625" style="395" customWidth="1"/>
    <col min="14600" max="14600" width="3.19921875" style="395" customWidth="1"/>
    <col min="14601" max="14601" width="5" style="395" customWidth="1"/>
    <col min="14602" max="14602" width="3.19921875" style="395" customWidth="1"/>
    <col min="14603" max="14603" width="6.59765625" style="395" customWidth="1"/>
    <col min="14604" max="14604" width="3.19921875" style="395" customWidth="1"/>
    <col min="14605" max="14605" width="5" style="395" customWidth="1"/>
    <col min="14606" max="14606" width="3.19921875" style="395" customWidth="1"/>
    <col min="14607" max="14607" width="5" style="395" customWidth="1"/>
    <col min="14608" max="14608" width="3.19921875" style="395" customWidth="1"/>
    <col min="14609" max="14609" width="5" style="395" customWidth="1"/>
    <col min="14610" max="14610" width="3.19921875" style="395" customWidth="1"/>
    <col min="14611" max="14611" width="5" style="395" customWidth="1"/>
    <col min="14612" max="14612" width="3.19921875" style="395" customWidth="1"/>
    <col min="14613" max="14613" width="5" style="395" customWidth="1"/>
    <col min="14614" max="14614" width="3.19921875" style="395" customWidth="1"/>
    <col min="14615" max="14848" width="7.69921875" style="395"/>
    <col min="14849" max="14849" width="19.09765625" style="395" customWidth="1"/>
    <col min="14850" max="14850" width="23.59765625" style="395" customWidth="1"/>
    <col min="14851" max="14851" width="6.69921875" style="395" customWidth="1"/>
    <col min="14852" max="14852" width="3.19921875" style="395" customWidth="1"/>
    <col min="14853" max="14853" width="5" style="395" customWidth="1"/>
    <col min="14854" max="14854" width="3.19921875" style="395" customWidth="1"/>
    <col min="14855" max="14855" width="6.09765625" style="395" customWidth="1"/>
    <col min="14856" max="14856" width="3.19921875" style="395" customWidth="1"/>
    <col min="14857" max="14857" width="5" style="395" customWidth="1"/>
    <col min="14858" max="14858" width="3.19921875" style="395" customWidth="1"/>
    <col min="14859" max="14859" width="6.59765625" style="395" customWidth="1"/>
    <col min="14860" max="14860" width="3.19921875" style="395" customWidth="1"/>
    <col min="14861" max="14861" width="5" style="395" customWidth="1"/>
    <col min="14862" max="14862" width="3.19921875" style="395" customWidth="1"/>
    <col min="14863" max="14863" width="5" style="395" customWidth="1"/>
    <col min="14864" max="14864" width="3.19921875" style="395" customWidth="1"/>
    <col min="14865" max="14865" width="5" style="395" customWidth="1"/>
    <col min="14866" max="14866" width="3.19921875" style="395" customWidth="1"/>
    <col min="14867" max="14867" width="5" style="395" customWidth="1"/>
    <col min="14868" max="14868" width="3.19921875" style="395" customWidth="1"/>
    <col min="14869" max="14869" width="5" style="395" customWidth="1"/>
    <col min="14870" max="14870" width="3.19921875" style="395" customWidth="1"/>
    <col min="14871" max="15104" width="7.69921875" style="395"/>
    <col min="15105" max="15105" width="19.09765625" style="395" customWidth="1"/>
    <col min="15106" max="15106" width="23.59765625" style="395" customWidth="1"/>
    <col min="15107" max="15107" width="6.69921875" style="395" customWidth="1"/>
    <col min="15108" max="15108" width="3.19921875" style="395" customWidth="1"/>
    <col min="15109" max="15109" width="5" style="395" customWidth="1"/>
    <col min="15110" max="15110" width="3.19921875" style="395" customWidth="1"/>
    <col min="15111" max="15111" width="6.09765625" style="395" customWidth="1"/>
    <col min="15112" max="15112" width="3.19921875" style="395" customWidth="1"/>
    <col min="15113" max="15113" width="5" style="395" customWidth="1"/>
    <col min="15114" max="15114" width="3.19921875" style="395" customWidth="1"/>
    <col min="15115" max="15115" width="6.59765625" style="395" customWidth="1"/>
    <col min="15116" max="15116" width="3.19921875" style="395" customWidth="1"/>
    <col min="15117" max="15117" width="5" style="395" customWidth="1"/>
    <col min="15118" max="15118" width="3.19921875" style="395" customWidth="1"/>
    <col min="15119" max="15119" width="5" style="395" customWidth="1"/>
    <col min="15120" max="15120" width="3.19921875" style="395" customWidth="1"/>
    <col min="15121" max="15121" width="5" style="395" customWidth="1"/>
    <col min="15122" max="15122" width="3.19921875" style="395" customWidth="1"/>
    <col min="15123" max="15123" width="5" style="395" customWidth="1"/>
    <col min="15124" max="15124" width="3.19921875" style="395" customWidth="1"/>
    <col min="15125" max="15125" width="5" style="395" customWidth="1"/>
    <col min="15126" max="15126" width="3.19921875" style="395" customWidth="1"/>
    <col min="15127" max="15360" width="7.69921875" style="395"/>
    <col min="15361" max="15361" width="19.09765625" style="395" customWidth="1"/>
    <col min="15362" max="15362" width="23.59765625" style="395" customWidth="1"/>
    <col min="15363" max="15363" width="6.69921875" style="395" customWidth="1"/>
    <col min="15364" max="15364" width="3.19921875" style="395" customWidth="1"/>
    <col min="15365" max="15365" width="5" style="395" customWidth="1"/>
    <col min="15366" max="15366" width="3.19921875" style="395" customWidth="1"/>
    <col min="15367" max="15367" width="6.09765625" style="395" customWidth="1"/>
    <col min="15368" max="15368" width="3.19921875" style="395" customWidth="1"/>
    <col min="15369" max="15369" width="5" style="395" customWidth="1"/>
    <col min="15370" max="15370" width="3.19921875" style="395" customWidth="1"/>
    <col min="15371" max="15371" width="6.59765625" style="395" customWidth="1"/>
    <col min="15372" max="15372" width="3.19921875" style="395" customWidth="1"/>
    <col min="15373" max="15373" width="5" style="395" customWidth="1"/>
    <col min="15374" max="15374" width="3.19921875" style="395" customWidth="1"/>
    <col min="15375" max="15375" width="5" style="395" customWidth="1"/>
    <col min="15376" max="15376" width="3.19921875" style="395" customWidth="1"/>
    <col min="15377" max="15377" width="5" style="395" customWidth="1"/>
    <col min="15378" max="15378" width="3.19921875" style="395" customWidth="1"/>
    <col min="15379" max="15379" width="5" style="395" customWidth="1"/>
    <col min="15380" max="15380" width="3.19921875" style="395" customWidth="1"/>
    <col min="15381" max="15381" width="5" style="395" customWidth="1"/>
    <col min="15382" max="15382" width="3.19921875" style="395" customWidth="1"/>
    <col min="15383" max="15616" width="7.69921875" style="395"/>
    <col min="15617" max="15617" width="19.09765625" style="395" customWidth="1"/>
    <col min="15618" max="15618" width="23.59765625" style="395" customWidth="1"/>
    <col min="15619" max="15619" width="6.69921875" style="395" customWidth="1"/>
    <col min="15620" max="15620" width="3.19921875" style="395" customWidth="1"/>
    <col min="15621" max="15621" width="5" style="395" customWidth="1"/>
    <col min="15622" max="15622" width="3.19921875" style="395" customWidth="1"/>
    <col min="15623" max="15623" width="6.09765625" style="395" customWidth="1"/>
    <col min="15624" max="15624" width="3.19921875" style="395" customWidth="1"/>
    <col min="15625" max="15625" width="5" style="395" customWidth="1"/>
    <col min="15626" max="15626" width="3.19921875" style="395" customWidth="1"/>
    <col min="15627" max="15627" width="6.59765625" style="395" customWidth="1"/>
    <col min="15628" max="15628" width="3.19921875" style="395" customWidth="1"/>
    <col min="15629" max="15629" width="5" style="395" customWidth="1"/>
    <col min="15630" max="15630" width="3.19921875" style="395" customWidth="1"/>
    <col min="15631" max="15631" width="5" style="395" customWidth="1"/>
    <col min="15632" max="15632" width="3.19921875" style="395" customWidth="1"/>
    <col min="15633" max="15633" width="5" style="395" customWidth="1"/>
    <col min="15634" max="15634" width="3.19921875" style="395" customWidth="1"/>
    <col min="15635" max="15635" width="5" style="395" customWidth="1"/>
    <col min="15636" max="15636" width="3.19921875" style="395" customWidth="1"/>
    <col min="15637" max="15637" width="5" style="395" customWidth="1"/>
    <col min="15638" max="15638" width="3.19921875" style="395" customWidth="1"/>
    <col min="15639" max="15872" width="7.69921875" style="395"/>
    <col min="15873" max="15873" width="19.09765625" style="395" customWidth="1"/>
    <col min="15874" max="15874" width="23.59765625" style="395" customWidth="1"/>
    <col min="15875" max="15875" width="6.69921875" style="395" customWidth="1"/>
    <col min="15876" max="15876" width="3.19921875" style="395" customWidth="1"/>
    <col min="15877" max="15877" width="5" style="395" customWidth="1"/>
    <col min="15878" max="15878" width="3.19921875" style="395" customWidth="1"/>
    <col min="15879" max="15879" width="6.09765625" style="395" customWidth="1"/>
    <col min="15880" max="15880" width="3.19921875" style="395" customWidth="1"/>
    <col min="15881" max="15881" width="5" style="395" customWidth="1"/>
    <col min="15882" max="15882" width="3.19921875" style="395" customWidth="1"/>
    <col min="15883" max="15883" width="6.59765625" style="395" customWidth="1"/>
    <col min="15884" max="15884" width="3.19921875" style="395" customWidth="1"/>
    <col min="15885" max="15885" width="5" style="395" customWidth="1"/>
    <col min="15886" max="15886" width="3.19921875" style="395" customWidth="1"/>
    <col min="15887" max="15887" width="5" style="395" customWidth="1"/>
    <col min="15888" max="15888" width="3.19921875" style="395" customWidth="1"/>
    <col min="15889" max="15889" width="5" style="395" customWidth="1"/>
    <col min="15890" max="15890" width="3.19921875" style="395" customWidth="1"/>
    <col min="15891" max="15891" width="5" style="395" customWidth="1"/>
    <col min="15892" max="15892" width="3.19921875" style="395" customWidth="1"/>
    <col min="15893" max="15893" width="5" style="395" customWidth="1"/>
    <col min="15894" max="15894" width="3.19921875" style="395" customWidth="1"/>
    <col min="15895" max="16128" width="7.69921875" style="395"/>
    <col min="16129" max="16129" width="19.09765625" style="395" customWidth="1"/>
    <col min="16130" max="16130" width="23.59765625" style="395" customWidth="1"/>
    <col min="16131" max="16131" width="6.69921875" style="395" customWidth="1"/>
    <col min="16132" max="16132" width="3.19921875" style="395" customWidth="1"/>
    <col min="16133" max="16133" width="5" style="395" customWidth="1"/>
    <col min="16134" max="16134" width="3.19921875" style="395" customWidth="1"/>
    <col min="16135" max="16135" width="6.09765625" style="395" customWidth="1"/>
    <col min="16136" max="16136" width="3.19921875" style="395" customWidth="1"/>
    <col min="16137" max="16137" width="5" style="395" customWidth="1"/>
    <col min="16138" max="16138" width="3.19921875" style="395" customWidth="1"/>
    <col min="16139" max="16139" width="6.59765625" style="395" customWidth="1"/>
    <col min="16140" max="16140" width="3.19921875" style="395" customWidth="1"/>
    <col min="16141" max="16141" width="5" style="395" customWidth="1"/>
    <col min="16142" max="16142" width="3.19921875" style="395" customWidth="1"/>
    <col min="16143" max="16143" width="5" style="395" customWidth="1"/>
    <col min="16144" max="16144" width="3.19921875" style="395" customWidth="1"/>
    <col min="16145" max="16145" width="5" style="395" customWidth="1"/>
    <col min="16146" max="16146" width="3.19921875" style="395" customWidth="1"/>
    <col min="16147" max="16147" width="5" style="395" customWidth="1"/>
    <col min="16148" max="16148" width="3.19921875" style="395" customWidth="1"/>
    <col min="16149" max="16149" width="5" style="395" customWidth="1"/>
    <col min="16150" max="16150" width="3.19921875" style="395" customWidth="1"/>
    <col min="16151" max="16384" width="7.69921875" style="395"/>
  </cols>
  <sheetData>
    <row r="1" spans="1:30" ht="33" customHeight="1"/>
    <row r="2" spans="1:30" ht="33" customHeight="1"/>
    <row r="3" spans="1:30" ht="33" customHeight="1">
      <c r="W3" s="396"/>
    </row>
    <row r="4" spans="1:30" ht="33" customHeight="1"/>
    <row r="5" spans="1:30" ht="51.75" customHeight="1">
      <c r="A5" s="399" t="s">
        <v>62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</row>
    <row r="6" spans="1:30" ht="91.5" customHeight="1">
      <c r="A6" s="401" t="s">
        <v>61</v>
      </c>
      <c r="B6" s="400"/>
      <c r="C6" s="400"/>
      <c r="D6" s="400"/>
      <c r="E6" s="400"/>
      <c r="F6" s="402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</row>
    <row r="7" spans="1:30" ht="33" customHeight="1">
      <c r="A7" s="403" t="s">
        <v>60</v>
      </c>
      <c r="B7" s="403"/>
      <c r="C7" s="404"/>
      <c r="D7" s="404"/>
      <c r="E7" s="404"/>
      <c r="F7" s="404"/>
      <c r="G7" s="403"/>
      <c r="H7" s="403"/>
      <c r="I7" s="405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1549" t="s">
        <v>59</v>
      </c>
      <c r="U7" s="1549"/>
      <c r="V7" s="1549"/>
      <c r="W7" s="397"/>
    </row>
    <row r="8" spans="1:30" ht="33" customHeight="1">
      <c r="A8" s="406" t="s">
        <v>58</v>
      </c>
      <c r="B8" s="407"/>
      <c r="C8" s="408" t="s">
        <v>57</v>
      </c>
      <c r="D8" s="409"/>
      <c r="E8" s="410"/>
      <c r="F8" s="410"/>
      <c r="G8" s="411"/>
      <c r="H8" s="410"/>
      <c r="I8" s="410"/>
      <c r="J8" s="410"/>
      <c r="K8" s="411"/>
      <c r="L8" s="410"/>
      <c r="M8" s="410"/>
      <c r="N8" s="410"/>
      <c r="O8" s="411"/>
      <c r="P8" s="410"/>
      <c r="Q8" s="410"/>
      <c r="R8" s="410"/>
      <c r="S8" s="411"/>
      <c r="T8" s="410"/>
      <c r="U8" s="410"/>
      <c r="V8" s="412" t="s">
        <v>56</v>
      </c>
      <c r="W8" s="397"/>
    </row>
    <row r="9" spans="1:30" ht="33" customHeight="1">
      <c r="A9" s="413"/>
      <c r="B9" s="414"/>
      <c r="C9" s="1550" t="s">
        <v>55</v>
      </c>
      <c r="D9" s="1551"/>
      <c r="E9" s="1551"/>
      <c r="F9" s="1552"/>
      <c r="G9" s="1550" t="s">
        <v>54</v>
      </c>
      <c r="H9" s="1551"/>
      <c r="I9" s="1551"/>
      <c r="J9" s="1552"/>
      <c r="K9" s="1550" t="s">
        <v>53</v>
      </c>
      <c r="L9" s="1553"/>
      <c r="M9" s="1553"/>
      <c r="N9" s="1554"/>
      <c r="O9" s="1550" t="s">
        <v>52</v>
      </c>
      <c r="P9" s="1553"/>
      <c r="Q9" s="1553"/>
      <c r="R9" s="1554"/>
      <c r="S9" s="1550" t="s">
        <v>1372</v>
      </c>
      <c r="T9" s="1553"/>
      <c r="U9" s="1553"/>
      <c r="V9" s="1554"/>
      <c r="W9" s="397"/>
    </row>
    <row r="10" spans="1:30" ht="33" customHeight="1">
      <c r="A10" s="415" t="s">
        <v>51</v>
      </c>
      <c r="B10" s="416"/>
      <c r="C10" s="417" t="s">
        <v>50</v>
      </c>
      <c r="D10" s="418" t="s">
        <v>49</v>
      </c>
      <c r="E10" s="417" t="s">
        <v>48</v>
      </c>
      <c r="F10" s="418" t="s">
        <v>47</v>
      </c>
      <c r="G10" s="417" t="s">
        <v>50</v>
      </c>
      <c r="H10" s="418" t="s">
        <v>49</v>
      </c>
      <c r="I10" s="417" t="s">
        <v>48</v>
      </c>
      <c r="J10" s="418" t="s">
        <v>47</v>
      </c>
      <c r="K10" s="417" t="s">
        <v>50</v>
      </c>
      <c r="L10" s="418" t="s">
        <v>49</v>
      </c>
      <c r="M10" s="417" t="s">
        <v>48</v>
      </c>
      <c r="N10" s="418" t="s">
        <v>47</v>
      </c>
      <c r="O10" s="417" t="s">
        <v>50</v>
      </c>
      <c r="P10" s="418" t="s">
        <v>49</v>
      </c>
      <c r="Q10" s="417" t="s">
        <v>48</v>
      </c>
      <c r="R10" s="418" t="s">
        <v>47</v>
      </c>
      <c r="S10" s="417" t="s">
        <v>50</v>
      </c>
      <c r="T10" s="418" t="s">
        <v>49</v>
      </c>
      <c r="U10" s="417" t="s">
        <v>48</v>
      </c>
      <c r="V10" s="418" t="s">
        <v>47</v>
      </c>
      <c r="W10" s="397"/>
      <c r="AD10" s="398"/>
    </row>
    <row r="11" spans="1:30" ht="33" customHeight="1">
      <c r="A11" s="419" t="s">
        <v>46</v>
      </c>
      <c r="B11" s="420" t="s">
        <v>45</v>
      </c>
      <c r="C11" s="1557">
        <v>274</v>
      </c>
      <c r="D11" s="1555"/>
      <c r="E11" s="1555">
        <v>41297</v>
      </c>
      <c r="F11" s="1555"/>
      <c r="G11" s="1555">
        <v>274</v>
      </c>
      <c r="H11" s="1555"/>
      <c r="I11" s="1555">
        <v>41835</v>
      </c>
      <c r="J11" s="1555"/>
      <c r="K11" s="1555">
        <v>282</v>
      </c>
      <c r="L11" s="1555"/>
      <c r="M11" s="1555">
        <v>43080</v>
      </c>
      <c r="N11" s="1555"/>
      <c r="O11" s="1555">
        <v>284</v>
      </c>
      <c r="P11" s="1555"/>
      <c r="Q11" s="1555">
        <v>43680</v>
      </c>
      <c r="R11" s="1555"/>
      <c r="S11" s="1555">
        <v>286</v>
      </c>
      <c r="T11" s="1555"/>
      <c r="U11" s="1555">
        <v>44665</v>
      </c>
      <c r="V11" s="1556"/>
    </row>
    <row r="12" spans="1:30" ht="15">
      <c r="A12" s="419" t="s">
        <v>44</v>
      </c>
      <c r="B12" s="420" t="s">
        <v>43</v>
      </c>
      <c r="C12" s="1558">
        <v>43</v>
      </c>
      <c r="D12" s="1559"/>
      <c r="E12" s="1559">
        <v>11449</v>
      </c>
      <c r="F12" s="1559"/>
      <c r="G12" s="1559">
        <v>44</v>
      </c>
      <c r="H12" s="1559"/>
      <c r="I12" s="1559">
        <v>11581</v>
      </c>
      <c r="J12" s="1559"/>
      <c r="K12" s="1559">
        <v>47</v>
      </c>
      <c r="L12" s="1559"/>
      <c r="M12" s="1559">
        <v>12279</v>
      </c>
      <c r="N12" s="1559"/>
      <c r="O12" s="1559">
        <v>47</v>
      </c>
      <c r="P12" s="1559"/>
      <c r="Q12" s="1559">
        <v>12662</v>
      </c>
      <c r="R12" s="1559"/>
      <c r="S12" s="1559">
        <v>48</v>
      </c>
      <c r="T12" s="1559"/>
      <c r="U12" s="1559">
        <v>13177</v>
      </c>
      <c r="V12" s="1560"/>
    </row>
    <row r="13" spans="1:30" ht="15">
      <c r="A13" s="419" t="s">
        <v>42</v>
      </c>
      <c r="B13" s="420" t="s">
        <v>41</v>
      </c>
      <c r="C13" s="1558">
        <v>145</v>
      </c>
      <c r="D13" s="1559"/>
      <c r="E13" s="1559">
        <v>16648</v>
      </c>
      <c r="F13" s="1559"/>
      <c r="G13" s="1559">
        <v>152</v>
      </c>
      <c r="H13" s="1559"/>
      <c r="I13" s="1559">
        <v>17428</v>
      </c>
      <c r="J13" s="1559"/>
      <c r="K13" s="1559">
        <v>158</v>
      </c>
      <c r="L13" s="1559"/>
      <c r="M13" s="1559">
        <v>17622</v>
      </c>
      <c r="N13" s="1559"/>
      <c r="O13" s="1559">
        <v>163</v>
      </c>
      <c r="P13" s="1559"/>
      <c r="Q13" s="1559">
        <v>18883</v>
      </c>
      <c r="R13" s="1559"/>
      <c r="S13" s="1559">
        <v>164</v>
      </c>
      <c r="T13" s="1559"/>
      <c r="U13" s="1559">
        <v>19146</v>
      </c>
      <c r="V13" s="1560"/>
    </row>
    <row r="14" spans="1:30" ht="15">
      <c r="A14" s="419" t="s">
        <v>30</v>
      </c>
      <c r="B14" s="420" t="s">
        <v>26</v>
      </c>
      <c r="C14" s="1558">
        <f>SUM(C11:D13)</f>
        <v>462</v>
      </c>
      <c r="D14" s="1559"/>
      <c r="E14" s="1559">
        <f>SUM(E11:F13)</f>
        <v>69394</v>
      </c>
      <c r="F14" s="1559"/>
      <c r="G14" s="1559">
        <f>SUM(G11:H13)</f>
        <v>470</v>
      </c>
      <c r="H14" s="1559"/>
      <c r="I14" s="1559">
        <f>SUM(I11:J13)</f>
        <v>70844</v>
      </c>
      <c r="J14" s="1559"/>
      <c r="K14" s="1559">
        <f>SUM(K11:L13)</f>
        <v>487</v>
      </c>
      <c r="L14" s="1559"/>
      <c r="M14" s="1559">
        <f>SUM(M11:N13)</f>
        <v>72981</v>
      </c>
      <c r="N14" s="1559"/>
      <c r="O14" s="1559">
        <f>SUM(O11:P13)</f>
        <v>494</v>
      </c>
      <c r="P14" s="1559"/>
      <c r="Q14" s="1559">
        <f>SUM(Q11:R13)</f>
        <v>75225</v>
      </c>
      <c r="R14" s="1559"/>
      <c r="S14" s="1559">
        <f>SUM(S11:T13)</f>
        <v>498</v>
      </c>
      <c r="T14" s="1559"/>
      <c r="U14" s="1559">
        <f>SUM(U11:V13)</f>
        <v>76988</v>
      </c>
      <c r="V14" s="1560"/>
    </row>
    <row r="15" spans="1:30" ht="15">
      <c r="A15" s="421" t="s">
        <v>40</v>
      </c>
      <c r="B15" s="422" t="s">
        <v>39</v>
      </c>
      <c r="C15" s="1564"/>
      <c r="D15" s="1561"/>
      <c r="E15" s="1562">
        <v>22</v>
      </c>
      <c r="F15" s="1562"/>
      <c r="G15" s="1561"/>
      <c r="H15" s="1561"/>
      <c r="I15" s="1562">
        <v>22.3</v>
      </c>
      <c r="J15" s="1562"/>
      <c r="K15" s="1561"/>
      <c r="L15" s="1561"/>
      <c r="M15" s="1562">
        <v>22.42</v>
      </c>
      <c r="N15" s="1562"/>
      <c r="O15" s="1561"/>
      <c r="P15" s="1561"/>
      <c r="Q15" s="1562">
        <v>22.5</v>
      </c>
      <c r="R15" s="1562"/>
      <c r="S15" s="1561"/>
      <c r="T15" s="1561"/>
      <c r="U15" s="1562">
        <v>22.5</v>
      </c>
      <c r="V15" s="1563"/>
    </row>
    <row r="16" spans="1:30">
      <c r="A16" s="423"/>
      <c r="B16" s="423" t="s">
        <v>38</v>
      </c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</row>
    <row r="17" spans="1:22">
      <c r="A17" s="423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</row>
    <row r="18" spans="1:22" ht="20.399999999999999">
      <c r="A18" s="423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4" t="s">
        <v>2034</v>
      </c>
      <c r="Q18" s="423"/>
      <c r="R18" s="423"/>
      <c r="S18" s="366"/>
      <c r="T18" s="423"/>
      <c r="U18" s="423"/>
      <c r="V18" s="423"/>
    </row>
  </sheetData>
  <mergeCells count="56"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5:N15"/>
    <mergeCell ref="C15:D15"/>
    <mergeCell ref="E15:F15"/>
    <mergeCell ref="G15:H15"/>
    <mergeCell ref="I15:J15"/>
    <mergeCell ref="K15:L15"/>
    <mergeCell ref="M14:N14"/>
    <mergeCell ref="O14:P14"/>
    <mergeCell ref="Q14:R14"/>
    <mergeCell ref="S14:T14"/>
    <mergeCell ref="U12:V12"/>
    <mergeCell ref="M13:N13"/>
    <mergeCell ref="M12:N12"/>
    <mergeCell ref="U13:V13"/>
    <mergeCell ref="O12:P12"/>
    <mergeCell ref="Q12:R12"/>
    <mergeCell ref="S12:T12"/>
    <mergeCell ref="O13:P13"/>
    <mergeCell ref="Q13:R13"/>
    <mergeCell ref="S13:T13"/>
    <mergeCell ref="U14:V14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T7:V7"/>
    <mergeCell ref="C9:F9"/>
    <mergeCell ref="G9:J9"/>
    <mergeCell ref="K9:N9"/>
    <mergeCell ref="O9:R9"/>
    <mergeCell ref="S9:V9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rightToLeft="1" topLeftCell="A25" zoomScaleNormal="100" workbookViewId="0">
      <selection activeCell="J1" sqref="J1:Q1048576"/>
    </sheetView>
  </sheetViews>
  <sheetFormatPr defaultColWidth="13.59765625" defaultRowHeight="16.8"/>
  <cols>
    <col min="1" max="2" width="23" style="425" customWidth="1"/>
    <col min="3" max="3" width="11" style="425" customWidth="1"/>
    <col min="4" max="4" width="9.59765625" style="425" customWidth="1"/>
    <col min="5" max="5" width="10.8984375" style="425" customWidth="1"/>
    <col min="6" max="6" width="9.59765625" style="425" customWidth="1"/>
    <col min="7" max="7" width="11.59765625" style="425" customWidth="1"/>
    <col min="8" max="8" width="8.59765625" style="425" customWidth="1"/>
    <col min="9" max="9" width="10.69921875" style="425" customWidth="1"/>
    <col min="10" max="10" width="10" style="425" customWidth="1"/>
    <col min="11" max="12" width="13.59765625" style="425" customWidth="1"/>
    <col min="13" max="251" width="13.59765625" style="425"/>
    <col min="252" max="253" width="23" style="425" customWidth="1"/>
    <col min="254" max="261" width="9.59765625" style="425" customWidth="1"/>
    <col min="262" max="507" width="13.59765625" style="425"/>
    <col min="508" max="509" width="23" style="425" customWidth="1"/>
    <col min="510" max="517" width="9.59765625" style="425" customWidth="1"/>
    <col min="518" max="763" width="13.59765625" style="425"/>
    <col min="764" max="765" width="23" style="425" customWidth="1"/>
    <col min="766" max="773" width="9.59765625" style="425" customWidth="1"/>
    <col min="774" max="1019" width="13.59765625" style="425"/>
    <col min="1020" max="1021" width="23" style="425" customWidth="1"/>
    <col min="1022" max="1029" width="9.59765625" style="425" customWidth="1"/>
    <col min="1030" max="1275" width="13.59765625" style="425"/>
    <col min="1276" max="1277" width="23" style="425" customWidth="1"/>
    <col min="1278" max="1285" width="9.59765625" style="425" customWidth="1"/>
    <col min="1286" max="1531" width="13.59765625" style="425"/>
    <col min="1532" max="1533" width="23" style="425" customWidth="1"/>
    <col min="1534" max="1541" width="9.59765625" style="425" customWidth="1"/>
    <col min="1542" max="1787" width="13.59765625" style="425"/>
    <col min="1788" max="1789" width="23" style="425" customWidth="1"/>
    <col min="1790" max="1797" width="9.59765625" style="425" customWidth="1"/>
    <col min="1798" max="2043" width="13.59765625" style="425"/>
    <col min="2044" max="2045" width="23" style="425" customWidth="1"/>
    <col min="2046" max="2053" width="9.59765625" style="425" customWidth="1"/>
    <col min="2054" max="2299" width="13.59765625" style="425"/>
    <col min="2300" max="2301" width="23" style="425" customWidth="1"/>
    <col min="2302" max="2309" width="9.59765625" style="425" customWidth="1"/>
    <col min="2310" max="2555" width="13.59765625" style="425"/>
    <col min="2556" max="2557" width="23" style="425" customWidth="1"/>
    <col min="2558" max="2565" width="9.59765625" style="425" customWidth="1"/>
    <col min="2566" max="2811" width="13.59765625" style="425"/>
    <col min="2812" max="2813" width="23" style="425" customWidth="1"/>
    <col min="2814" max="2821" width="9.59765625" style="425" customWidth="1"/>
    <col min="2822" max="3067" width="13.59765625" style="425"/>
    <col min="3068" max="3069" width="23" style="425" customWidth="1"/>
    <col min="3070" max="3077" width="9.59765625" style="425" customWidth="1"/>
    <col min="3078" max="3323" width="13.59765625" style="425"/>
    <col min="3324" max="3325" width="23" style="425" customWidth="1"/>
    <col min="3326" max="3333" width="9.59765625" style="425" customWidth="1"/>
    <col min="3334" max="3579" width="13.59765625" style="425"/>
    <col min="3580" max="3581" width="23" style="425" customWidth="1"/>
    <col min="3582" max="3589" width="9.59765625" style="425" customWidth="1"/>
    <col min="3590" max="3835" width="13.59765625" style="425"/>
    <col min="3836" max="3837" width="23" style="425" customWidth="1"/>
    <col min="3838" max="3845" width="9.59765625" style="425" customWidth="1"/>
    <col min="3846" max="4091" width="13.59765625" style="425"/>
    <col min="4092" max="4093" width="23" style="425" customWidth="1"/>
    <col min="4094" max="4101" width="9.59765625" style="425" customWidth="1"/>
    <col min="4102" max="4347" width="13.59765625" style="425"/>
    <col min="4348" max="4349" width="23" style="425" customWidth="1"/>
    <col min="4350" max="4357" width="9.59765625" style="425" customWidth="1"/>
    <col min="4358" max="4603" width="13.59765625" style="425"/>
    <col min="4604" max="4605" width="23" style="425" customWidth="1"/>
    <col min="4606" max="4613" width="9.59765625" style="425" customWidth="1"/>
    <col min="4614" max="4859" width="13.59765625" style="425"/>
    <col min="4860" max="4861" width="23" style="425" customWidth="1"/>
    <col min="4862" max="4869" width="9.59765625" style="425" customWidth="1"/>
    <col min="4870" max="5115" width="13.59765625" style="425"/>
    <col min="5116" max="5117" width="23" style="425" customWidth="1"/>
    <col min="5118" max="5125" width="9.59765625" style="425" customWidth="1"/>
    <col min="5126" max="5371" width="13.59765625" style="425"/>
    <col min="5372" max="5373" width="23" style="425" customWidth="1"/>
    <col min="5374" max="5381" width="9.59765625" style="425" customWidth="1"/>
    <col min="5382" max="5627" width="13.59765625" style="425"/>
    <col min="5628" max="5629" width="23" style="425" customWidth="1"/>
    <col min="5630" max="5637" width="9.59765625" style="425" customWidth="1"/>
    <col min="5638" max="5883" width="13.59765625" style="425"/>
    <col min="5884" max="5885" width="23" style="425" customWidth="1"/>
    <col min="5886" max="5893" width="9.59765625" style="425" customWidth="1"/>
    <col min="5894" max="6139" width="13.59765625" style="425"/>
    <col min="6140" max="6141" width="23" style="425" customWidth="1"/>
    <col min="6142" max="6149" width="9.59765625" style="425" customWidth="1"/>
    <col min="6150" max="6395" width="13.59765625" style="425"/>
    <col min="6396" max="6397" width="23" style="425" customWidth="1"/>
    <col min="6398" max="6405" width="9.59765625" style="425" customWidth="1"/>
    <col min="6406" max="6651" width="13.59765625" style="425"/>
    <col min="6652" max="6653" width="23" style="425" customWidth="1"/>
    <col min="6654" max="6661" width="9.59765625" style="425" customWidth="1"/>
    <col min="6662" max="6907" width="13.59765625" style="425"/>
    <col min="6908" max="6909" width="23" style="425" customWidth="1"/>
    <col min="6910" max="6917" width="9.59765625" style="425" customWidth="1"/>
    <col min="6918" max="7163" width="13.59765625" style="425"/>
    <col min="7164" max="7165" width="23" style="425" customWidth="1"/>
    <col min="7166" max="7173" width="9.59765625" style="425" customWidth="1"/>
    <col min="7174" max="7419" width="13.59765625" style="425"/>
    <col min="7420" max="7421" width="23" style="425" customWidth="1"/>
    <col min="7422" max="7429" width="9.59765625" style="425" customWidth="1"/>
    <col min="7430" max="7675" width="13.59765625" style="425"/>
    <col min="7676" max="7677" width="23" style="425" customWidth="1"/>
    <col min="7678" max="7685" width="9.59765625" style="425" customWidth="1"/>
    <col min="7686" max="7931" width="13.59765625" style="425"/>
    <col min="7932" max="7933" width="23" style="425" customWidth="1"/>
    <col min="7934" max="7941" width="9.59765625" style="425" customWidth="1"/>
    <col min="7942" max="8187" width="13.59765625" style="425"/>
    <col min="8188" max="8189" width="23" style="425" customWidth="1"/>
    <col min="8190" max="8197" width="9.59765625" style="425" customWidth="1"/>
    <col min="8198" max="8443" width="13.59765625" style="425"/>
    <col min="8444" max="8445" width="23" style="425" customWidth="1"/>
    <col min="8446" max="8453" width="9.59765625" style="425" customWidth="1"/>
    <col min="8454" max="8699" width="13.59765625" style="425"/>
    <col min="8700" max="8701" width="23" style="425" customWidth="1"/>
    <col min="8702" max="8709" width="9.59765625" style="425" customWidth="1"/>
    <col min="8710" max="8955" width="13.59765625" style="425"/>
    <col min="8956" max="8957" width="23" style="425" customWidth="1"/>
    <col min="8958" max="8965" width="9.59765625" style="425" customWidth="1"/>
    <col min="8966" max="9211" width="13.59765625" style="425"/>
    <col min="9212" max="9213" width="23" style="425" customWidth="1"/>
    <col min="9214" max="9221" width="9.59765625" style="425" customWidth="1"/>
    <col min="9222" max="9467" width="13.59765625" style="425"/>
    <col min="9468" max="9469" width="23" style="425" customWidth="1"/>
    <col min="9470" max="9477" width="9.59765625" style="425" customWidth="1"/>
    <col min="9478" max="9723" width="13.59765625" style="425"/>
    <col min="9724" max="9725" width="23" style="425" customWidth="1"/>
    <col min="9726" max="9733" width="9.59765625" style="425" customWidth="1"/>
    <col min="9734" max="9979" width="13.59765625" style="425"/>
    <col min="9980" max="9981" width="23" style="425" customWidth="1"/>
    <col min="9982" max="9989" width="9.59765625" style="425" customWidth="1"/>
    <col min="9990" max="10235" width="13.59765625" style="425"/>
    <col min="10236" max="10237" width="23" style="425" customWidth="1"/>
    <col min="10238" max="10245" width="9.59765625" style="425" customWidth="1"/>
    <col min="10246" max="10491" width="13.59765625" style="425"/>
    <col min="10492" max="10493" width="23" style="425" customWidth="1"/>
    <col min="10494" max="10501" width="9.59765625" style="425" customWidth="1"/>
    <col min="10502" max="10747" width="13.59765625" style="425"/>
    <col min="10748" max="10749" width="23" style="425" customWidth="1"/>
    <col min="10750" max="10757" width="9.59765625" style="425" customWidth="1"/>
    <col min="10758" max="11003" width="13.59765625" style="425"/>
    <col min="11004" max="11005" width="23" style="425" customWidth="1"/>
    <col min="11006" max="11013" width="9.59765625" style="425" customWidth="1"/>
    <col min="11014" max="11259" width="13.59765625" style="425"/>
    <col min="11260" max="11261" width="23" style="425" customWidth="1"/>
    <col min="11262" max="11269" width="9.59765625" style="425" customWidth="1"/>
    <col min="11270" max="11515" width="13.59765625" style="425"/>
    <col min="11516" max="11517" width="23" style="425" customWidth="1"/>
    <col min="11518" max="11525" width="9.59765625" style="425" customWidth="1"/>
    <col min="11526" max="11771" width="13.59765625" style="425"/>
    <col min="11772" max="11773" width="23" style="425" customWidth="1"/>
    <col min="11774" max="11781" width="9.59765625" style="425" customWidth="1"/>
    <col min="11782" max="12027" width="13.59765625" style="425"/>
    <col min="12028" max="12029" width="23" style="425" customWidth="1"/>
    <col min="12030" max="12037" width="9.59765625" style="425" customWidth="1"/>
    <col min="12038" max="12283" width="13.59765625" style="425"/>
    <col min="12284" max="12285" width="23" style="425" customWidth="1"/>
    <col min="12286" max="12293" width="9.59765625" style="425" customWidth="1"/>
    <col min="12294" max="12539" width="13.59765625" style="425"/>
    <col min="12540" max="12541" width="23" style="425" customWidth="1"/>
    <col min="12542" max="12549" width="9.59765625" style="425" customWidth="1"/>
    <col min="12550" max="12795" width="13.59765625" style="425"/>
    <col min="12796" max="12797" width="23" style="425" customWidth="1"/>
    <col min="12798" max="12805" width="9.59765625" style="425" customWidth="1"/>
    <col min="12806" max="13051" width="13.59765625" style="425"/>
    <col min="13052" max="13053" width="23" style="425" customWidth="1"/>
    <col min="13054" max="13061" width="9.59765625" style="425" customWidth="1"/>
    <col min="13062" max="13307" width="13.59765625" style="425"/>
    <col min="13308" max="13309" width="23" style="425" customWidth="1"/>
    <col min="13310" max="13317" width="9.59765625" style="425" customWidth="1"/>
    <col min="13318" max="13563" width="13.59765625" style="425"/>
    <col min="13564" max="13565" width="23" style="425" customWidth="1"/>
    <col min="13566" max="13573" width="9.59765625" style="425" customWidth="1"/>
    <col min="13574" max="13819" width="13.59765625" style="425"/>
    <col min="13820" max="13821" width="23" style="425" customWidth="1"/>
    <col min="13822" max="13829" width="9.59765625" style="425" customWidth="1"/>
    <col min="13830" max="14075" width="13.59765625" style="425"/>
    <col min="14076" max="14077" width="23" style="425" customWidth="1"/>
    <col min="14078" max="14085" width="9.59765625" style="425" customWidth="1"/>
    <col min="14086" max="14331" width="13.59765625" style="425"/>
    <col min="14332" max="14333" width="23" style="425" customWidth="1"/>
    <col min="14334" max="14341" width="9.59765625" style="425" customWidth="1"/>
    <col min="14342" max="14587" width="13.59765625" style="425"/>
    <col min="14588" max="14589" width="23" style="425" customWidth="1"/>
    <col min="14590" max="14597" width="9.59765625" style="425" customWidth="1"/>
    <col min="14598" max="14843" width="13.59765625" style="425"/>
    <col min="14844" max="14845" width="23" style="425" customWidth="1"/>
    <col min="14846" max="14853" width="9.59765625" style="425" customWidth="1"/>
    <col min="14854" max="15099" width="13.59765625" style="425"/>
    <col min="15100" max="15101" width="23" style="425" customWidth="1"/>
    <col min="15102" max="15109" width="9.59765625" style="425" customWidth="1"/>
    <col min="15110" max="15355" width="13.59765625" style="425"/>
    <col min="15356" max="15357" width="23" style="425" customWidth="1"/>
    <col min="15358" max="15365" width="9.59765625" style="425" customWidth="1"/>
    <col min="15366" max="15611" width="13.59765625" style="425"/>
    <col min="15612" max="15613" width="23" style="425" customWidth="1"/>
    <col min="15614" max="15621" width="9.59765625" style="425" customWidth="1"/>
    <col min="15622" max="15867" width="13.59765625" style="425"/>
    <col min="15868" max="15869" width="23" style="425" customWidth="1"/>
    <col min="15870" max="15877" width="9.59765625" style="425" customWidth="1"/>
    <col min="15878" max="16123" width="13.59765625" style="425"/>
    <col min="16124" max="16125" width="23" style="425" customWidth="1"/>
    <col min="16126" max="16133" width="9.59765625" style="425" customWidth="1"/>
    <col min="16134" max="16384" width="13.59765625" style="425"/>
  </cols>
  <sheetData>
    <row r="1" spans="1:10" ht="33" customHeight="1"/>
    <row r="2" spans="1:10" ht="33" customHeight="1"/>
    <row r="3" spans="1:10" ht="33" customHeight="1"/>
    <row r="4" spans="1:10" ht="43.5" customHeight="1"/>
    <row r="5" spans="1:10" ht="53.25" customHeight="1">
      <c r="A5" s="426" t="s">
        <v>1690</v>
      </c>
      <c r="B5" s="426"/>
      <c r="C5" s="426"/>
      <c r="D5" s="426"/>
      <c r="E5" s="426"/>
      <c r="F5" s="426"/>
      <c r="G5" s="426"/>
      <c r="H5" s="426"/>
      <c r="I5" s="426"/>
      <c r="J5" s="426"/>
    </row>
    <row r="6" spans="1:10" ht="50.25" customHeight="1">
      <c r="A6" s="427" t="s">
        <v>1691</v>
      </c>
      <c r="B6" s="427"/>
      <c r="C6" s="427"/>
      <c r="D6" s="427"/>
      <c r="E6" s="427"/>
      <c r="F6" s="427"/>
      <c r="G6" s="427"/>
      <c r="H6" s="427"/>
      <c r="I6" s="427"/>
      <c r="J6" s="427"/>
    </row>
    <row r="7" spans="1:10" ht="33" customHeight="1" thickBot="1">
      <c r="A7" s="428" t="s">
        <v>115</v>
      </c>
      <c r="B7" s="429"/>
      <c r="C7" s="429"/>
      <c r="D7" s="429"/>
      <c r="E7" s="429"/>
      <c r="F7" s="429"/>
      <c r="G7" s="429"/>
      <c r="H7" s="1567" t="s">
        <v>114</v>
      </c>
      <c r="I7" s="1567"/>
      <c r="J7" s="1567"/>
    </row>
    <row r="8" spans="1:10" ht="33" customHeight="1" thickTop="1" thickBot="1">
      <c r="A8" s="1568" t="s">
        <v>113</v>
      </c>
      <c r="B8" s="1571" t="s">
        <v>112</v>
      </c>
      <c r="C8" s="1574" t="s">
        <v>111</v>
      </c>
      <c r="D8" s="1574"/>
      <c r="E8" s="1574" t="s">
        <v>110</v>
      </c>
      <c r="F8" s="1574"/>
      <c r="G8" s="1574" t="s">
        <v>42</v>
      </c>
      <c r="H8" s="1574"/>
      <c r="I8" s="1574" t="s">
        <v>63</v>
      </c>
      <c r="J8" s="1574"/>
    </row>
    <row r="9" spans="1:10" ht="33" customHeight="1" thickTop="1" thickBot="1">
      <c r="A9" s="1569"/>
      <c r="B9" s="1572"/>
      <c r="C9" s="1565" t="s">
        <v>109</v>
      </c>
      <c r="D9" s="1566"/>
      <c r="E9" s="1565" t="s">
        <v>108</v>
      </c>
      <c r="F9" s="1566"/>
      <c r="G9" s="1565" t="s">
        <v>107</v>
      </c>
      <c r="H9" s="1566"/>
      <c r="I9" s="1565" t="s">
        <v>26</v>
      </c>
      <c r="J9" s="1566"/>
    </row>
    <row r="10" spans="1:10" ht="48.75" customHeight="1" thickTop="1" thickBot="1">
      <c r="A10" s="1569"/>
      <c r="B10" s="1572"/>
      <c r="C10" s="430" t="s">
        <v>106</v>
      </c>
      <c r="D10" s="431" t="s">
        <v>105</v>
      </c>
      <c r="E10" s="430" t="s">
        <v>106</v>
      </c>
      <c r="F10" s="431" t="s">
        <v>105</v>
      </c>
      <c r="G10" s="430" t="s">
        <v>106</v>
      </c>
      <c r="H10" s="431" t="s">
        <v>105</v>
      </c>
      <c r="I10" s="430" t="s">
        <v>106</v>
      </c>
      <c r="J10" s="431" t="s">
        <v>105</v>
      </c>
    </row>
    <row r="11" spans="1:10" ht="33" customHeight="1" thickTop="1" thickBot="1">
      <c r="A11" s="1570"/>
      <c r="B11" s="1573"/>
      <c r="C11" s="432" t="s">
        <v>50</v>
      </c>
      <c r="D11" s="432" t="s">
        <v>104</v>
      </c>
      <c r="E11" s="432" t="s">
        <v>50</v>
      </c>
      <c r="F11" s="432" t="s">
        <v>104</v>
      </c>
      <c r="G11" s="432" t="s">
        <v>50</v>
      </c>
      <c r="H11" s="432" t="s">
        <v>104</v>
      </c>
      <c r="I11" s="432" t="s">
        <v>50</v>
      </c>
      <c r="J11" s="432" t="s">
        <v>104</v>
      </c>
    </row>
    <row r="12" spans="1:10" ht="33" customHeight="1" thickTop="1">
      <c r="A12" s="433" t="s">
        <v>103</v>
      </c>
      <c r="B12" s="433" t="s">
        <v>102</v>
      </c>
      <c r="C12" s="433">
        <v>49</v>
      </c>
      <c r="D12" s="433">
        <v>8507</v>
      </c>
      <c r="E12" s="433">
        <v>16</v>
      </c>
      <c r="F12" s="433">
        <v>5379</v>
      </c>
      <c r="G12" s="433">
        <v>41</v>
      </c>
      <c r="H12" s="433">
        <v>5747</v>
      </c>
      <c r="I12" s="433">
        <f t="shared" ref="I12:I32" si="0">C12+E12+G12</f>
        <v>106</v>
      </c>
      <c r="J12" s="433">
        <f t="shared" ref="J12:J32" si="1">D12+F12+H12</f>
        <v>19633</v>
      </c>
    </row>
    <row r="13" spans="1:10" ht="33" customHeight="1">
      <c r="A13" s="434" t="s">
        <v>101</v>
      </c>
      <c r="B13" s="434" t="s">
        <v>100</v>
      </c>
      <c r="C13" s="434">
        <v>10</v>
      </c>
      <c r="D13" s="434">
        <v>2694</v>
      </c>
      <c r="E13" s="434">
        <v>1</v>
      </c>
      <c r="F13" s="434">
        <v>176</v>
      </c>
      <c r="G13" s="434">
        <v>7</v>
      </c>
      <c r="H13" s="434">
        <v>473</v>
      </c>
      <c r="I13" s="434">
        <f t="shared" si="0"/>
        <v>18</v>
      </c>
      <c r="J13" s="434">
        <f t="shared" si="1"/>
        <v>3343</v>
      </c>
    </row>
    <row r="14" spans="1:10" ht="33" customHeight="1">
      <c r="A14" s="434" t="s">
        <v>99</v>
      </c>
      <c r="B14" s="434" t="s">
        <v>98</v>
      </c>
      <c r="C14" s="434">
        <v>13</v>
      </c>
      <c r="D14" s="434">
        <v>3091</v>
      </c>
      <c r="E14" s="434">
        <v>4</v>
      </c>
      <c r="F14" s="434">
        <v>1870</v>
      </c>
      <c r="G14" s="434">
        <v>40</v>
      </c>
      <c r="H14" s="434">
        <v>3714</v>
      </c>
      <c r="I14" s="434">
        <f t="shared" si="0"/>
        <v>57</v>
      </c>
      <c r="J14" s="434">
        <f t="shared" si="1"/>
        <v>8675</v>
      </c>
    </row>
    <row r="15" spans="1:10" ht="33" customHeight="1">
      <c r="A15" s="434" t="s">
        <v>97</v>
      </c>
      <c r="B15" s="434" t="s">
        <v>96</v>
      </c>
      <c r="C15" s="434">
        <v>16</v>
      </c>
      <c r="D15" s="434">
        <v>2640</v>
      </c>
      <c r="E15" s="434">
        <v>5</v>
      </c>
      <c r="F15" s="434">
        <v>859</v>
      </c>
      <c r="G15" s="434">
        <v>4</v>
      </c>
      <c r="H15" s="434">
        <v>489</v>
      </c>
      <c r="I15" s="434">
        <f t="shared" si="0"/>
        <v>25</v>
      </c>
      <c r="J15" s="434">
        <f t="shared" si="1"/>
        <v>3988</v>
      </c>
    </row>
    <row r="16" spans="1:10" ht="33" customHeight="1">
      <c r="A16" s="434" t="s">
        <v>95</v>
      </c>
      <c r="B16" s="434" t="s">
        <v>94</v>
      </c>
      <c r="C16" s="434">
        <v>20</v>
      </c>
      <c r="D16" s="434">
        <v>3268</v>
      </c>
      <c r="E16" s="434">
        <v>3</v>
      </c>
      <c r="F16" s="434">
        <v>706</v>
      </c>
      <c r="G16" s="434">
        <v>12</v>
      </c>
      <c r="H16" s="434">
        <v>1135</v>
      </c>
      <c r="I16" s="434">
        <f t="shared" si="0"/>
        <v>35</v>
      </c>
      <c r="J16" s="434">
        <f t="shared" si="1"/>
        <v>5109</v>
      </c>
    </row>
    <row r="17" spans="1:10" ht="33" customHeight="1">
      <c r="A17" s="434" t="s">
        <v>93</v>
      </c>
      <c r="B17" s="434" t="s">
        <v>92</v>
      </c>
      <c r="C17" s="434">
        <v>19</v>
      </c>
      <c r="D17" s="434">
        <v>2909</v>
      </c>
      <c r="E17" s="434">
        <v>1</v>
      </c>
      <c r="F17" s="434">
        <v>54</v>
      </c>
      <c r="G17" s="434">
        <v>4</v>
      </c>
      <c r="H17" s="434">
        <v>343</v>
      </c>
      <c r="I17" s="434">
        <f t="shared" si="0"/>
        <v>24</v>
      </c>
      <c r="J17" s="434">
        <f t="shared" si="1"/>
        <v>3306</v>
      </c>
    </row>
    <row r="18" spans="1:10" ht="33" customHeight="1">
      <c r="A18" s="434" t="s">
        <v>91</v>
      </c>
      <c r="B18" s="434" t="s">
        <v>90</v>
      </c>
      <c r="C18" s="434">
        <v>20</v>
      </c>
      <c r="D18" s="434">
        <v>3356</v>
      </c>
      <c r="E18" s="434">
        <v>8</v>
      </c>
      <c r="F18" s="434">
        <v>2064</v>
      </c>
      <c r="G18" s="434">
        <v>24</v>
      </c>
      <c r="H18" s="434">
        <v>4344</v>
      </c>
      <c r="I18" s="434">
        <f t="shared" si="0"/>
        <v>52</v>
      </c>
      <c r="J18" s="434">
        <f t="shared" si="1"/>
        <v>9764</v>
      </c>
    </row>
    <row r="19" spans="1:10" ht="33" customHeight="1">
      <c r="A19" s="434" t="s">
        <v>89</v>
      </c>
      <c r="B19" s="434" t="s">
        <v>88</v>
      </c>
      <c r="C19" s="434">
        <v>10</v>
      </c>
      <c r="D19" s="434">
        <v>2055</v>
      </c>
      <c r="E19" s="434">
        <v>1</v>
      </c>
      <c r="F19" s="434">
        <v>273</v>
      </c>
      <c r="G19" s="434">
        <v>6</v>
      </c>
      <c r="H19" s="434">
        <v>728</v>
      </c>
      <c r="I19" s="434">
        <f t="shared" si="0"/>
        <v>17</v>
      </c>
      <c r="J19" s="434">
        <f t="shared" si="1"/>
        <v>3056</v>
      </c>
    </row>
    <row r="20" spans="1:10" ht="33" customHeight="1">
      <c r="A20" s="434" t="s">
        <v>87</v>
      </c>
      <c r="B20" s="434" t="s">
        <v>86</v>
      </c>
      <c r="C20" s="434">
        <v>7</v>
      </c>
      <c r="D20" s="434">
        <v>1000</v>
      </c>
      <c r="E20" s="434">
        <v>1</v>
      </c>
      <c r="F20" s="434">
        <v>289</v>
      </c>
      <c r="G20" s="434">
        <v>2</v>
      </c>
      <c r="H20" s="434">
        <v>150</v>
      </c>
      <c r="I20" s="434">
        <f t="shared" si="0"/>
        <v>10</v>
      </c>
      <c r="J20" s="434">
        <f t="shared" si="1"/>
        <v>1439</v>
      </c>
    </row>
    <row r="21" spans="1:10" ht="33" customHeight="1">
      <c r="A21" s="434" t="s">
        <v>85</v>
      </c>
      <c r="B21" s="434" t="s">
        <v>84</v>
      </c>
      <c r="C21" s="434">
        <v>20</v>
      </c>
      <c r="D21" s="434">
        <v>2330</v>
      </c>
      <c r="E21" s="434">
        <v>2</v>
      </c>
      <c r="F21" s="434">
        <v>515</v>
      </c>
      <c r="G21" s="434">
        <v>12</v>
      </c>
      <c r="H21" s="434">
        <v>1137</v>
      </c>
      <c r="I21" s="434">
        <f t="shared" si="0"/>
        <v>34</v>
      </c>
      <c r="J21" s="434">
        <f t="shared" si="1"/>
        <v>3982</v>
      </c>
    </row>
    <row r="22" spans="1:10" ht="33" customHeight="1">
      <c r="A22" s="434" t="s">
        <v>83</v>
      </c>
      <c r="B22" s="434" t="s">
        <v>82</v>
      </c>
      <c r="C22" s="434">
        <v>8</v>
      </c>
      <c r="D22" s="434">
        <v>870</v>
      </c>
      <c r="E22" s="434">
        <v>0</v>
      </c>
      <c r="F22" s="434">
        <v>0</v>
      </c>
      <c r="G22" s="434">
        <v>0</v>
      </c>
      <c r="H22" s="434">
        <v>0</v>
      </c>
      <c r="I22" s="434">
        <f t="shared" si="0"/>
        <v>8</v>
      </c>
      <c r="J22" s="434">
        <f t="shared" si="1"/>
        <v>870</v>
      </c>
    </row>
    <row r="23" spans="1:10" ht="33" customHeight="1">
      <c r="A23" s="434" t="s">
        <v>81</v>
      </c>
      <c r="B23" s="434" t="s">
        <v>80</v>
      </c>
      <c r="C23" s="434">
        <v>12</v>
      </c>
      <c r="D23" s="434">
        <v>1820</v>
      </c>
      <c r="E23" s="434">
        <v>2</v>
      </c>
      <c r="F23" s="434">
        <v>642</v>
      </c>
      <c r="G23" s="434">
        <v>1</v>
      </c>
      <c r="H23" s="434">
        <v>86</v>
      </c>
      <c r="I23" s="434">
        <f t="shared" si="0"/>
        <v>15</v>
      </c>
      <c r="J23" s="434">
        <f t="shared" si="1"/>
        <v>2548</v>
      </c>
    </row>
    <row r="24" spans="1:10" ht="33" customHeight="1">
      <c r="A24" s="434" t="s">
        <v>79</v>
      </c>
      <c r="B24" s="434" t="s">
        <v>78</v>
      </c>
      <c r="C24" s="434">
        <v>13</v>
      </c>
      <c r="D24" s="434">
        <v>1855</v>
      </c>
      <c r="E24" s="434">
        <v>0</v>
      </c>
      <c r="F24" s="434">
        <v>0</v>
      </c>
      <c r="G24" s="434">
        <v>3</v>
      </c>
      <c r="H24" s="434">
        <v>170</v>
      </c>
      <c r="I24" s="434">
        <f t="shared" si="0"/>
        <v>16</v>
      </c>
      <c r="J24" s="434">
        <f t="shared" si="1"/>
        <v>2025</v>
      </c>
    </row>
    <row r="25" spans="1:10" ht="33" customHeight="1">
      <c r="A25" s="434" t="s">
        <v>77</v>
      </c>
      <c r="B25" s="434" t="s">
        <v>76</v>
      </c>
      <c r="C25" s="434">
        <v>10</v>
      </c>
      <c r="D25" s="434">
        <v>1360</v>
      </c>
      <c r="E25" s="434">
        <v>0</v>
      </c>
      <c r="F25" s="434">
        <v>0</v>
      </c>
      <c r="G25" s="434">
        <v>0</v>
      </c>
      <c r="H25" s="434">
        <v>0</v>
      </c>
      <c r="I25" s="434">
        <f t="shared" si="0"/>
        <v>10</v>
      </c>
      <c r="J25" s="434">
        <f t="shared" si="1"/>
        <v>1360</v>
      </c>
    </row>
    <row r="26" spans="1:10" ht="33" customHeight="1">
      <c r="A26" s="434" t="s">
        <v>75</v>
      </c>
      <c r="B26" s="434" t="s">
        <v>74</v>
      </c>
      <c r="C26" s="434">
        <v>21</v>
      </c>
      <c r="D26" s="434">
        <v>2225</v>
      </c>
      <c r="E26" s="434">
        <v>1</v>
      </c>
      <c r="F26" s="434">
        <v>38</v>
      </c>
      <c r="G26" s="434">
        <v>3</v>
      </c>
      <c r="H26" s="434">
        <v>250</v>
      </c>
      <c r="I26" s="434">
        <f t="shared" si="0"/>
        <v>25</v>
      </c>
      <c r="J26" s="434">
        <f t="shared" si="1"/>
        <v>2513</v>
      </c>
    </row>
    <row r="27" spans="1:10" ht="33" customHeight="1">
      <c r="A27" s="434" t="s">
        <v>73</v>
      </c>
      <c r="B27" s="434" t="s">
        <v>72</v>
      </c>
      <c r="C27" s="434">
        <v>10</v>
      </c>
      <c r="D27" s="434">
        <v>1300</v>
      </c>
      <c r="E27" s="434">
        <v>3</v>
      </c>
      <c r="F27" s="434">
        <v>312</v>
      </c>
      <c r="G27" s="434">
        <v>3</v>
      </c>
      <c r="H27" s="434">
        <v>250</v>
      </c>
      <c r="I27" s="434">
        <f t="shared" si="0"/>
        <v>16</v>
      </c>
      <c r="J27" s="434">
        <f t="shared" si="1"/>
        <v>1862</v>
      </c>
    </row>
    <row r="28" spans="1:10" ht="33" customHeight="1">
      <c r="A28" s="434" t="s">
        <v>71</v>
      </c>
      <c r="B28" s="434" t="s">
        <v>70</v>
      </c>
      <c r="C28" s="434">
        <v>10</v>
      </c>
      <c r="D28" s="434">
        <v>1165</v>
      </c>
      <c r="E28" s="434">
        <v>0</v>
      </c>
      <c r="F28" s="434">
        <v>0</v>
      </c>
      <c r="G28" s="434">
        <v>2</v>
      </c>
      <c r="H28" s="434">
        <v>130</v>
      </c>
      <c r="I28" s="434">
        <f t="shared" si="0"/>
        <v>12</v>
      </c>
      <c r="J28" s="434">
        <f t="shared" si="1"/>
        <v>1295</v>
      </c>
    </row>
    <row r="29" spans="1:10" ht="33" customHeight="1">
      <c r="A29" s="434" t="s">
        <v>69</v>
      </c>
      <c r="B29" s="434" t="s">
        <v>68</v>
      </c>
      <c r="C29" s="434">
        <v>9</v>
      </c>
      <c r="D29" s="434">
        <v>1330</v>
      </c>
      <c r="E29" s="434">
        <v>0</v>
      </c>
      <c r="F29" s="434">
        <v>0</v>
      </c>
      <c r="G29" s="434">
        <v>0</v>
      </c>
      <c r="H29" s="434">
        <v>0</v>
      </c>
      <c r="I29" s="434">
        <f t="shared" si="0"/>
        <v>9</v>
      </c>
      <c r="J29" s="434">
        <f t="shared" si="1"/>
        <v>1330</v>
      </c>
    </row>
    <row r="30" spans="1:10">
      <c r="A30" s="434" t="s">
        <v>67</v>
      </c>
      <c r="B30" s="434" t="s">
        <v>66</v>
      </c>
      <c r="C30" s="434">
        <v>4</v>
      </c>
      <c r="D30" s="434">
        <v>490</v>
      </c>
      <c r="E30" s="434">
        <v>0</v>
      </c>
      <c r="F30" s="434">
        <v>0</v>
      </c>
      <c r="G30" s="434">
        <v>0</v>
      </c>
      <c r="H30" s="434">
        <v>0</v>
      </c>
      <c r="I30" s="434">
        <f t="shared" si="0"/>
        <v>4</v>
      </c>
      <c r="J30" s="434">
        <f t="shared" si="1"/>
        <v>490</v>
      </c>
    </row>
    <row r="31" spans="1:10" ht="28.5" customHeight="1">
      <c r="A31" s="434" t="s">
        <v>65</v>
      </c>
      <c r="B31" s="434" t="s">
        <v>64</v>
      </c>
      <c r="C31" s="434">
        <v>5</v>
      </c>
      <c r="D31" s="434">
        <v>400</v>
      </c>
      <c r="E31" s="434">
        <v>0</v>
      </c>
      <c r="F31" s="434">
        <v>0</v>
      </c>
      <c r="G31" s="434">
        <v>0</v>
      </c>
      <c r="H31" s="434">
        <v>0</v>
      </c>
      <c r="I31" s="434">
        <f t="shared" si="0"/>
        <v>5</v>
      </c>
      <c r="J31" s="434">
        <f t="shared" si="1"/>
        <v>400</v>
      </c>
    </row>
    <row r="32" spans="1:10" ht="33.75" customHeight="1" thickBot="1">
      <c r="A32" s="435" t="s">
        <v>63</v>
      </c>
      <c r="B32" s="435" t="s">
        <v>26</v>
      </c>
      <c r="C32" s="435">
        <f t="shared" ref="C32:H32" si="2">SUM(C12:C31)</f>
        <v>286</v>
      </c>
      <c r="D32" s="435">
        <f t="shared" si="2"/>
        <v>44665</v>
      </c>
      <c r="E32" s="435">
        <f t="shared" si="2"/>
        <v>48</v>
      </c>
      <c r="F32" s="435">
        <f t="shared" si="2"/>
        <v>13177</v>
      </c>
      <c r="G32" s="435">
        <f t="shared" si="2"/>
        <v>164</v>
      </c>
      <c r="H32" s="435">
        <f t="shared" si="2"/>
        <v>19146</v>
      </c>
      <c r="I32" s="435">
        <f t="shared" si="0"/>
        <v>498</v>
      </c>
      <c r="J32" s="435">
        <f t="shared" si="1"/>
        <v>76988</v>
      </c>
    </row>
    <row r="33" spans="1:10" ht="17.399999999999999" thickTop="1">
      <c r="A33" s="429"/>
      <c r="B33" s="429"/>
      <c r="C33" s="429"/>
      <c r="D33" s="429"/>
      <c r="E33" s="429"/>
      <c r="F33" s="429"/>
      <c r="G33" s="429"/>
      <c r="H33" s="429"/>
      <c r="I33" s="429"/>
      <c r="J33" s="429"/>
    </row>
    <row r="34" spans="1:10" ht="20.399999999999999">
      <c r="A34" s="429"/>
      <c r="B34" s="429"/>
      <c r="C34" s="429"/>
      <c r="D34" s="429"/>
      <c r="E34" s="429"/>
      <c r="F34" s="429"/>
      <c r="G34" s="437" t="s">
        <v>2033</v>
      </c>
      <c r="H34" s="429"/>
      <c r="I34" s="429"/>
      <c r="J34" s="429"/>
    </row>
  </sheetData>
  <mergeCells count="11">
    <mergeCell ref="G9:H9"/>
    <mergeCell ref="I9:J9"/>
    <mergeCell ref="H7:J7"/>
    <mergeCell ref="A8:A11"/>
    <mergeCell ref="B8:B11"/>
    <mergeCell ref="C8:D8"/>
    <mergeCell ref="E8:F8"/>
    <mergeCell ref="G8:H8"/>
    <mergeCell ref="I8:J8"/>
    <mergeCell ref="C9:D9"/>
    <mergeCell ref="E9:F9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35"/>
  <sheetViews>
    <sheetView showGridLines="0" rightToLeft="1" topLeftCell="E1" zoomScaleNormal="100" workbookViewId="0">
      <selection activeCell="M1" sqref="M1:Z1048576"/>
    </sheetView>
  </sheetViews>
  <sheetFormatPr defaultRowHeight="13.2"/>
  <cols>
    <col min="1" max="1" width="17.69921875" style="1491" customWidth="1"/>
    <col min="2" max="2" width="8.3984375" style="1491" customWidth="1"/>
    <col min="3" max="3" width="33.69921875" style="1491" customWidth="1"/>
    <col min="4" max="13" width="11.69921875" style="1491" customWidth="1"/>
    <col min="14" max="15" width="9.09765625" style="1491" customWidth="1"/>
    <col min="16" max="244" width="9.09765625" style="1491"/>
    <col min="245" max="245" width="12.19921875" style="1491" customWidth="1"/>
    <col min="246" max="246" width="8.3984375" style="1491" customWidth="1"/>
    <col min="247" max="247" width="26.19921875" style="1491" bestFit="1" customWidth="1"/>
    <col min="248" max="248" width="7.59765625" style="1491" customWidth="1"/>
    <col min="249" max="249" width="5.8984375" style="1491" customWidth="1"/>
    <col min="250" max="250" width="7.59765625" style="1491" customWidth="1"/>
    <col min="251" max="251" width="5.8984375" style="1491" customWidth="1"/>
    <col min="252" max="252" width="7.59765625" style="1491" customWidth="1"/>
    <col min="253" max="253" width="5.8984375" style="1491" customWidth="1"/>
    <col min="254" max="254" width="7.59765625" style="1491" customWidth="1"/>
    <col min="255" max="255" width="5.8984375" style="1491" customWidth="1"/>
    <col min="256" max="256" width="8.19921875" style="1491" customWidth="1"/>
    <col min="257" max="257" width="6.3984375" style="1491" customWidth="1"/>
    <col min="258" max="259" width="9.09765625" style="1491" customWidth="1"/>
    <col min="260" max="260" width="8" style="1491" customWidth="1"/>
    <col min="261" max="500" width="9.09765625" style="1491"/>
    <col min="501" max="501" width="12.19921875" style="1491" customWidth="1"/>
    <col min="502" max="502" width="8.3984375" style="1491" customWidth="1"/>
    <col min="503" max="503" width="26.19921875" style="1491" bestFit="1" customWidth="1"/>
    <col min="504" max="504" width="7.59765625" style="1491" customWidth="1"/>
    <col min="505" max="505" width="5.8984375" style="1491" customWidth="1"/>
    <col min="506" max="506" width="7.59765625" style="1491" customWidth="1"/>
    <col min="507" max="507" width="5.8984375" style="1491" customWidth="1"/>
    <col min="508" max="508" width="7.59765625" style="1491" customWidth="1"/>
    <col min="509" max="509" width="5.8984375" style="1491" customWidth="1"/>
    <col min="510" max="510" width="7.59765625" style="1491" customWidth="1"/>
    <col min="511" max="511" width="5.8984375" style="1491" customWidth="1"/>
    <col min="512" max="512" width="8.19921875" style="1491" customWidth="1"/>
    <col min="513" max="513" width="6.3984375" style="1491" customWidth="1"/>
    <col min="514" max="515" width="9.09765625" style="1491" customWidth="1"/>
    <col min="516" max="516" width="8" style="1491" customWidth="1"/>
    <col min="517" max="756" width="9.09765625" style="1491"/>
    <col min="757" max="757" width="12.19921875" style="1491" customWidth="1"/>
    <col min="758" max="758" width="8.3984375" style="1491" customWidth="1"/>
    <col min="759" max="759" width="26.19921875" style="1491" bestFit="1" customWidth="1"/>
    <col min="760" max="760" width="7.59765625" style="1491" customWidth="1"/>
    <col min="761" max="761" width="5.8984375" style="1491" customWidth="1"/>
    <col min="762" max="762" width="7.59765625" style="1491" customWidth="1"/>
    <col min="763" max="763" width="5.8984375" style="1491" customWidth="1"/>
    <col min="764" max="764" width="7.59765625" style="1491" customWidth="1"/>
    <col min="765" max="765" width="5.8984375" style="1491" customWidth="1"/>
    <col min="766" max="766" width="7.59765625" style="1491" customWidth="1"/>
    <col min="767" max="767" width="5.8984375" style="1491" customWidth="1"/>
    <col min="768" max="768" width="8.19921875" style="1491" customWidth="1"/>
    <col min="769" max="769" width="6.3984375" style="1491" customWidth="1"/>
    <col min="770" max="771" width="9.09765625" style="1491" customWidth="1"/>
    <col min="772" max="772" width="8" style="1491" customWidth="1"/>
    <col min="773" max="1012" width="9.09765625" style="1491"/>
    <col min="1013" max="1013" width="12.19921875" style="1491" customWidth="1"/>
    <col min="1014" max="1014" width="8.3984375" style="1491" customWidth="1"/>
    <col min="1015" max="1015" width="26.19921875" style="1491" bestFit="1" customWidth="1"/>
    <col min="1016" max="1016" width="7.59765625" style="1491" customWidth="1"/>
    <col min="1017" max="1017" width="5.8984375" style="1491" customWidth="1"/>
    <col min="1018" max="1018" width="7.59765625" style="1491" customWidth="1"/>
    <col min="1019" max="1019" width="5.8984375" style="1491" customWidth="1"/>
    <col min="1020" max="1020" width="7.59765625" style="1491" customWidth="1"/>
    <col min="1021" max="1021" width="5.8984375" style="1491" customWidth="1"/>
    <col min="1022" max="1022" width="7.59765625" style="1491" customWidth="1"/>
    <col min="1023" max="1023" width="5.8984375" style="1491" customWidth="1"/>
    <col min="1024" max="1024" width="8.19921875" style="1491" customWidth="1"/>
    <col min="1025" max="1025" width="6.3984375" style="1491" customWidth="1"/>
    <col min="1026" max="1027" width="9.09765625" style="1491" customWidth="1"/>
    <col min="1028" max="1028" width="8" style="1491" customWidth="1"/>
    <col min="1029" max="1268" width="9.09765625" style="1491"/>
    <col min="1269" max="1269" width="12.19921875" style="1491" customWidth="1"/>
    <col min="1270" max="1270" width="8.3984375" style="1491" customWidth="1"/>
    <col min="1271" max="1271" width="26.19921875" style="1491" bestFit="1" customWidth="1"/>
    <col min="1272" max="1272" width="7.59765625" style="1491" customWidth="1"/>
    <col min="1273" max="1273" width="5.8984375" style="1491" customWidth="1"/>
    <col min="1274" max="1274" width="7.59765625" style="1491" customWidth="1"/>
    <col min="1275" max="1275" width="5.8984375" style="1491" customWidth="1"/>
    <col min="1276" max="1276" width="7.59765625" style="1491" customWidth="1"/>
    <col min="1277" max="1277" width="5.8984375" style="1491" customWidth="1"/>
    <col min="1278" max="1278" width="7.59765625" style="1491" customWidth="1"/>
    <col min="1279" max="1279" width="5.8984375" style="1491" customWidth="1"/>
    <col min="1280" max="1280" width="8.19921875" style="1491" customWidth="1"/>
    <col min="1281" max="1281" width="6.3984375" style="1491" customWidth="1"/>
    <col min="1282" max="1283" width="9.09765625" style="1491" customWidth="1"/>
    <col min="1284" max="1284" width="8" style="1491" customWidth="1"/>
    <col min="1285" max="1524" width="9.09765625" style="1491"/>
    <col min="1525" max="1525" width="12.19921875" style="1491" customWidth="1"/>
    <col min="1526" max="1526" width="8.3984375" style="1491" customWidth="1"/>
    <col min="1527" max="1527" width="26.19921875" style="1491" bestFit="1" customWidth="1"/>
    <col min="1528" max="1528" width="7.59765625" style="1491" customWidth="1"/>
    <col min="1529" max="1529" width="5.8984375" style="1491" customWidth="1"/>
    <col min="1530" max="1530" width="7.59765625" style="1491" customWidth="1"/>
    <col min="1531" max="1531" width="5.8984375" style="1491" customWidth="1"/>
    <col min="1532" max="1532" width="7.59765625" style="1491" customWidth="1"/>
    <col min="1533" max="1533" width="5.8984375" style="1491" customWidth="1"/>
    <col min="1534" max="1534" width="7.59765625" style="1491" customWidth="1"/>
    <col min="1535" max="1535" width="5.8984375" style="1491" customWidth="1"/>
    <col min="1536" max="1536" width="8.19921875" style="1491" customWidth="1"/>
    <col min="1537" max="1537" width="6.3984375" style="1491" customWidth="1"/>
    <col min="1538" max="1539" width="9.09765625" style="1491" customWidth="1"/>
    <col min="1540" max="1540" width="8" style="1491" customWidth="1"/>
    <col min="1541" max="1780" width="9.09765625" style="1491"/>
    <col min="1781" max="1781" width="12.19921875" style="1491" customWidth="1"/>
    <col min="1782" max="1782" width="8.3984375" style="1491" customWidth="1"/>
    <col min="1783" max="1783" width="26.19921875" style="1491" bestFit="1" customWidth="1"/>
    <col min="1784" max="1784" width="7.59765625" style="1491" customWidth="1"/>
    <col min="1785" max="1785" width="5.8984375" style="1491" customWidth="1"/>
    <col min="1786" max="1786" width="7.59765625" style="1491" customWidth="1"/>
    <col min="1787" max="1787" width="5.8984375" style="1491" customWidth="1"/>
    <col min="1788" max="1788" width="7.59765625" style="1491" customWidth="1"/>
    <col min="1789" max="1789" width="5.8984375" style="1491" customWidth="1"/>
    <col min="1790" max="1790" width="7.59765625" style="1491" customWidth="1"/>
    <col min="1791" max="1791" width="5.8984375" style="1491" customWidth="1"/>
    <col min="1792" max="1792" width="8.19921875" style="1491" customWidth="1"/>
    <col min="1793" max="1793" width="6.3984375" style="1491" customWidth="1"/>
    <col min="1794" max="1795" width="9.09765625" style="1491" customWidth="1"/>
    <col min="1796" max="1796" width="8" style="1491" customWidth="1"/>
    <col min="1797" max="2036" width="9.09765625" style="1491"/>
    <col min="2037" max="2037" width="12.19921875" style="1491" customWidth="1"/>
    <col min="2038" max="2038" width="8.3984375" style="1491" customWidth="1"/>
    <col min="2039" max="2039" width="26.19921875" style="1491" bestFit="1" customWidth="1"/>
    <col min="2040" max="2040" width="7.59765625" style="1491" customWidth="1"/>
    <col min="2041" max="2041" width="5.8984375" style="1491" customWidth="1"/>
    <col min="2042" max="2042" width="7.59765625" style="1491" customWidth="1"/>
    <col min="2043" max="2043" width="5.8984375" style="1491" customWidth="1"/>
    <col min="2044" max="2044" width="7.59765625" style="1491" customWidth="1"/>
    <col min="2045" max="2045" width="5.8984375" style="1491" customWidth="1"/>
    <col min="2046" max="2046" width="7.59765625" style="1491" customWidth="1"/>
    <col min="2047" max="2047" width="5.8984375" style="1491" customWidth="1"/>
    <col min="2048" max="2048" width="8.19921875" style="1491" customWidth="1"/>
    <col min="2049" max="2049" width="6.3984375" style="1491" customWidth="1"/>
    <col min="2050" max="2051" width="9.09765625" style="1491" customWidth="1"/>
    <col min="2052" max="2052" width="8" style="1491" customWidth="1"/>
    <col min="2053" max="2292" width="9.09765625" style="1491"/>
    <col min="2293" max="2293" width="12.19921875" style="1491" customWidth="1"/>
    <col min="2294" max="2294" width="8.3984375" style="1491" customWidth="1"/>
    <col min="2295" max="2295" width="26.19921875" style="1491" bestFit="1" customWidth="1"/>
    <col min="2296" max="2296" width="7.59765625" style="1491" customWidth="1"/>
    <col min="2297" max="2297" width="5.8984375" style="1491" customWidth="1"/>
    <col min="2298" max="2298" width="7.59765625" style="1491" customWidth="1"/>
    <col min="2299" max="2299" width="5.8984375" style="1491" customWidth="1"/>
    <col min="2300" max="2300" width="7.59765625" style="1491" customWidth="1"/>
    <col min="2301" max="2301" width="5.8984375" style="1491" customWidth="1"/>
    <col min="2302" max="2302" width="7.59765625" style="1491" customWidth="1"/>
    <col min="2303" max="2303" width="5.8984375" style="1491" customWidth="1"/>
    <col min="2304" max="2304" width="8.19921875" style="1491" customWidth="1"/>
    <col min="2305" max="2305" width="6.3984375" style="1491" customWidth="1"/>
    <col min="2306" max="2307" width="9.09765625" style="1491" customWidth="1"/>
    <col min="2308" max="2308" width="8" style="1491" customWidth="1"/>
    <col min="2309" max="2548" width="9.09765625" style="1491"/>
    <col min="2549" max="2549" width="12.19921875" style="1491" customWidth="1"/>
    <col min="2550" max="2550" width="8.3984375" style="1491" customWidth="1"/>
    <col min="2551" max="2551" width="26.19921875" style="1491" bestFit="1" customWidth="1"/>
    <col min="2552" max="2552" width="7.59765625" style="1491" customWidth="1"/>
    <col min="2553" max="2553" width="5.8984375" style="1491" customWidth="1"/>
    <col min="2554" max="2554" width="7.59765625" style="1491" customWidth="1"/>
    <col min="2555" max="2555" width="5.8984375" style="1491" customWidth="1"/>
    <col min="2556" max="2556" width="7.59765625" style="1491" customWidth="1"/>
    <col min="2557" max="2557" width="5.8984375" style="1491" customWidth="1"/>
    <col min="2558" max="2558" width="7.59765625" style="1491" customWidth="1"/>
    <col min="2559" max="2559" width="5.8984375" style="1491" customWidth="1"/>
    <col min="2560" max="2560" width="8.19921875" style="1491" customWidth="1"/>
    <col min="2561" max="2561" width="6.3984375" style="1491" customWidth="1"/>
    <col min="2562" max="2563" width="9.09765625" style="1491" customWidth="1"/>
    <col min="2564" max="2564" width="8" style="1491" customWidth="1"/>
    <col min="2565" max="2804" width="9.09765625" style="1491"/>
    <col min="2805" max="2805" width="12.19921875" style="1491" customWidth="1"/>
    <col min="2806" max="2806" width="8.3984375" style="1491" customWidth="1"/>
    <col min="2807" max="2807" width="26.19921875" style="1491" bestFit="1" customWidth="1"/>
    <col min="2808" max="2808" width="7.59765625" style="1491" customWidth="1"/>
    <col min="2809" max="2809" width="5.8984375" style="1491" customWidth="1"/>
    <col min="2810" max="2810" width="7.59765625" style="1491" customWidth="1"/>
    <col min="2811" max="2811" width="5.8984375" style="1491" customWidth="1"/>
    <col min="2812" max="2812" width="7.59765625" style="1491" customWidth="1"/>
    <col min="2813" max="2813" width="5.8984375" style="1491" customWidth="1"/>
    <col min="2814" max="2814" width="7.59765625" style="1491" customWidth="1"/>
    <col min="2815" max="2815" width="5.8984375" style="1491" customWidth="1"/>
    <col min="2816" max="2816" width="8.19921875" style="1491" customWidth="1"/>
    <col min="2817" max="2817" width="6.3984375" style="1491" customWidth="1"/>
    <col min="2818" max="2819" width="9.09765625" style="1491" customWidth="1"/>
    <col min="2820" max="2820" width="8" style="1491" customWidth="1"/>
    <col min="2821" max="3060" width="9.09765625" style="1491"/>
    <col min="3061" max="3061" width="12.19921875" style="1491" customWidth="1"/>
    <col min="3062" max="3062" width="8.3984375" style="1491" customWidth="1"/>
    <col min="3063" max="3063" width="26.19921875" style="1491" bestFit="1" customWidth="1"/>
    <col min="3064" max="3064" width="7.59765625" style="1491" customWidth="1"/>
    <col min="3065" max="3065" width="5.8984375" style="1491" customWidth="1"/>
    <col min="3066" max="3066" width="7.59765625" style="1491" customWidth="1"/>
    <col min="3067" max="3067" width="5.8984375" style="1491" customWidth="1"/>
    <col min="3068" max="3068" width="7.59765625" style="1491" customWidth="1"/>
    <col min="3069" max="3069" width="5.8984375" style="1491" customWidth="1"/>
    <col min="3070" max="3070" width="7.59765625" style="1491" customWidth="1"/>
    <col min="3071" max="3071" width="5.8984375" style="1491" customWidth="1"/>
    <col min="3072" max="3072" width="8.19921875" style="1491" customWidth="1"/>
    <col min="3073" max="3073" width="6.3984375" style="1491" customWidth="1"/>
    <col min="3074" max="3075" width="9.09765625" style="1491" customWidth="1"/>
    <col min="3076" max="3076" width="8" style="1491" customWidth="1"/>
    <col min="3077" max="3316" width="9.09765625" style="1491"/>
    <col min="3317" max="3317" width="12.19921875" style="1491" customWidth="1"/>
    <col min="3318" max="3318" width="8.3984375" style="1491" customWidth="1"/>
    <col min="3319" max="3319" width="26.19921875" style="1491" bestFit="1" customWidth="1"/>
    <col min="3320" max="3320" width="7.59765625" style="1491" customWidth="1"/>
    <col min="3321" max="3321" width="5.8984375" style="1491" customWidth="1"/>
    <col min="3322" max="3322" width="7.59765625" style="1491" customWidth="1"/>
    <col min="3323" max="3323" width="5.8984375" style="1491" customWidth="1"/>
    <col min="3324" max="3324" width="7.59765625" style="1491" customWidth="1"/>
    <col min="3325" max="3325" width="5.8984375" style="1491" customWidth="1"/>
    <col min="3326" max="3326" width="7.59765625" style="1491" customWidth="1"/>
    <col min="3327" max="3327" width="5.8984375" style="1491" customWidth="1"/>
    <col min="3328" max="3328" width="8.19921875" style="1491" customWidth="1"/>
    <col min="3329" max="3329" width="6.3984375" style="1491" customWidth="1"/>
    <col min="3330" max="3331" width="9.09765625" style="1491" customWidth="1"/>
    <col min="3332" max="3332" width="8" style="1491" customWidth="1"/>
    <col min="3333" max="3572" width="9.09765625" style="1491"/>
    <col min="3573" max="3573" width="12.19921875" style="1491" customWidth="1"/>
    <col min="3574" max="3574" width="8.3984375" style="1491" customWidth="1"/>
    <col min="3575" max="3575" width="26.19921875" style="1491" bestFit="1" customWidth="1"/>
    <col min="3576" max="3576" width="7.59765625" style="1491" customWidth="1"/>
    <col min="3577" max="3577" width="5.8984375" style="1491" customWidth="1"/>
    <col min="3578" max="3578" width="7.59765625" style="1491" customWidth="1"/>
    <col min="3579" max="3579" width="5.8984375" style="1491" customWidth="1"/>
    <col min="3580" max="3580" width="7.59765625" style="1491" customWidth="1"/>
    <col min="3581" max="3581" width="5.8984375" style="1491" customWidth="1"/>
    <col min="3582" max="3582" width="7.59765625" style="1491" customWidth="1"/>
    <col min="3583" max="3583" width="5.8984375" style="1491" customWidth="1"/>
    <col min="3584" max="3584" width="8.19921875" style="1491" customWidth="1"/>
    <col min="3585" max="3585" width="6.3984375" style="1491" customWidth="1"/>
    <col min="3586" max="3587" width="9.09765625" style="1491" customWidth="1"/>
    <col min="3588" max="3588" width="8" style="1491" customWidth="1"/>
    <col min="3589" max="3828" width="9.09765625" style="1491"/>
    <col min="3829" max="3829" width="12.19921875" style="1491" customWidth="1"/>
    <col min="3830" max="3830" width="8.3984375" style="1491" customWidth="1"/>
    <col min="3831" max="3831" width="26.19921875" style="1491" bestFit="1" customWidth="1"/>
    <col min="3832" max="3832" width="7.59765625" style="1491" customWidth="1"/>
    <col min="3833" max="3833" width="5.8984375" style="1491" customWidth="1"/>
    <col min="3834" max="3834" width="7.59765625" style="1491" customWidth="1"/>
    <col min="3835" max="3835" width="5.8984375" style="1491" customWidth="1"/>
    <col min="3836" max="3836" width="7.59765625" style="1491" customWidth="1"/>
    <col min="3837" max="3837" width="5.8984375" style="1491" customWidth="1"/>
    <col min="3838" max="3838" width="7.59765625" style="1491" customWidth="1"/>
    <col min="3839" max="3839" width="5.8984375" style="1491" customWidth="1"/>
    <col min="3840" max="3840" width="8.19921875" style="1491" customWidth="1"/>
    <col min="3841" max="3841" width="6.3984375" style="1491" customWidth="1"/>
    <col min="3842" max="3843" width="9.09765625" style="1491" customWidth="1"/>
    <col min="3844" max="3844" width="8" style="1491" customWidth="1"/>
    <col min="3845" max="4084" width="9.09765625" style="1491"/>
    <col min="4085" max="4085" width="12.19921875" style="1491" customWidth="1"/>
    <col min="4086" max="4086" width="8.3984375" style="1491" customWidth="1"/>
    <col min="4087" max="4087" width="26.19921875" style="1491" bestFit="1" customWidth="1"/>
    <col min="4088" max="4088" width="7.59765625" style="1491" customWidth="1"/>
    <col min="4089" max="4089" width="5.8984375" style="1491" customWidth="1"/>
    <col min="4090" max="4090" width="7.59765625" style="1491" customWidth="1"/>
    <col min="4091" max="4091" width="5.8984375" style="1491" customWidth="1"/>
    <col min="4092" max="4092" width="7.59765625" style="1491" customWidth="1"/>
    <col min="4093" max="4093" width="5.8984375" style="1491" customWidth="1"/>
    <col min="4094" max="4094" width="7.59765625" style="1491" customWidth="1"/>
    <col min="4095" max="4095" width="5.8984375" style="1491" customWidth="1"/>
    <col min="4096" max="4096" width="8.19921875" style="1491" customWidth="1"/>
    <col min="4097" max="4097" width="6.3984375" style="1491" customWidth="1"/>
    <col min="4098" max="4099" width="9.09765625" style="1491" customWidth="1"/>
    <col min="4100" max="4100" width="8" style="1491" customWidth="1"/>
    <col min="4101" max="4340" width="9.09765625" style="1491"/>
    <col min="4341" max="4341" width="12.19921875" style="1491" customWidth="1"/>
    <col min="4342" max="4342" width="8.3984375" style="1491" customWidth="1"/>
    <col min="4343" max="4343" width="26.19921875" style="1491" bestFit="1" customWidth="1"/>
    <col min="4344" max="4344" width="7.59765625" style="1491" customWidth="1"/>
    <col min="4345" max="4345" width="5.8984375" style="1491" customWidth="1"/>
    <col min="4346" max="4346" width="7.59765625" style="1491" customWidth="1"/>
    <col min="4347" max="4347" width="5.8984375" style="1491" customWidth="1"/>
    <col min="4348" max="4348" width="7.59765625" style="1491" customWidth="1"/>
    <col min="4349" max="4349" width="5.8984375" style="1491" customWidth="1"/>
    <col min="4350" max="4350" width="7.59765625" style="1491" customWidth="1"/>
    <col min="4351" max="4351" width="5.8984375" style="1491" customWidth="1"/>
    <col min="4352" max="4352" width="8.19921875" style="1491" customWidth="1"/>
    <col min="4353" max="4353" width="6.3984375" style="1491" customWidth="1"/>
    <col min="4354" max="4355" width="9.09765625" style="1491" customWidth="1"/>
    <col min="4356" max="4356" width="8" style="1491" customWidth="1"/>
    <col min="4357" max="4596" width="9.09765625" style="1491"/>
    <col min="4597" max="4597" width="12.19921875" style="1491" customWidth="1"/>
    <col min="4598" max="4598" width="8.3984375" style="1491" customWidth="1"/>
    <col min="4599" max="4599" width="26.19921875" style="1491" bestFit="1" customWidth="1"/>
    <col min="4600" max="4600" width="7.59765625" style="1491" customWidth="1"/>
    <col min="4601" max="4601" width="5.8984375" style="1491" customWidth="1"/>
    <col min="4602" max="4602" width="7.59765625" style="1491" customWidth="1"/>
    <col min="4603" max="4603" width="5.8984375" style="1491" customWidth="1"/>
    <col min="4604" max="4604" width="7.59765625" style="1491" customWidth="1"/>
    <col min="4605" max="4605" width="5.8984375" style="1491" customWidth="1"/>
    <col min="4606" max="4606" width="7.59765625" style="1491" customWidth="1"/>
    <col min="4607" max="4607" width="5.8984375" style="1491" customWidth="1"/>
    <col min="4608" max="4608" width="8.19921875" style="1491" customWidth="1"/>
    <col min="4609" max="4609" width="6.3984375" style="1491" customWidth="1"/>
    <col min="4610" max="4611" width="9.09765625" style="1491" customWidth="1"/>
    <col min="4612" max="4612" width="8" style="1491" customWidth="1"/>
    <col min="4613" max="4852" width="9.09765625" style="1491"/>
    <col min="4853" max="4853" width="12.19921875" style="1491" customWidth="1"/>
    <col min="4854" max="4854" width="8.3984375" style="1491" customWidth="1"/>
    <col min="4855" max="4855" width="26.19921875" style="1491" bestFit="1" customWidth="1"/>
    <col min="4856" max="4856" width="7.59765625" style="1491" customWidth="1"/>
    <col min="4857" max="4857" width="5.8984375" style="1491" customWidth="1"/>
    <col min="4858" max="4858" width="7.59765625" style="1491" customWidth="1"/>
    <col min="4859" max="4859" width="5.8984375" style="1491" customWidth="1"/>
    <col min="4860" max="4860" width="7.59765625" style="1491" customWidth="1"/>
    <col min="4861" max="4861" width="5.8984375" style="1491" customWidth="1"/>
    <col min="4862" max="4862" width="7.59765625" style="1491" customWidth="1"/>
    <col min="4863" max="4863" width="5.8984375" style="1491" customWidth="1"/>
    <col min="4864" max="4864" width="8.19921875" style="1491" customWidth="1"/>
    <col min="4865" max="4865" width="6.3984375" style="1491" customWidth="1"/>
    <col min="4866" max="4867" width="9.09765625" style="1491" customWidth="1"/>
    <col min="4868" max="4868" width="8" style="1491" customWidth="1"/>
    <col min="4869" max="5108" width="9.09765625" style="1491"/>
    <col min="5109" max="5109" width="12.19921875" style="1491" customWidth="1"/>
    <col min="5110" max="5110" width="8.3984375" style="1491" customWidth="1"/>
    <col min="5111" max="5111" width="26.19921875" style="1491" bestFit="1" customWidth="1"/>
    <col min="5112" max="5112" width="7.59765625" style="1491" customWidth="1"/>
    <col min="5113" max="5113" width="5.8984375" style="1491" customWidth="1"/>
    <col min="5114" max="5114" width="7.59765625" style="1491" customWidth="1"/>
    <col min="5115" max="5115" width="5.8984375" style="1491" customWidth="1"/>
    <col min="5116" max="5116" width="7.59765625" style="1491" customWidth="1"/>
    <col min="5117" max="5117" width="5.8984375" style="1491" customWidth="1"/>
    <col min="5118" max="5118" width="7.59765625" style="1491" customWidth="1"/>
    <col min="5119" max="5119" width="5.8984375" style="1491" customWidth="1"/>
    <col min="5120" max="5120" width="8.19921875" style="1491" customWidth="1"/>
    <col min="5121" max="5121" width="6.3984375" style="1491" customWidth="1"/>
    <col min="5122" max="5123" width="9.09765625" style="1491" customWidth="1"/>
    <col min="5124" max="5124" width="8" style="1491" customWidth="1"/>
    <col min="5125" max="5364" width="9.09765625" style="1491"/>
    <col min="5365" max="5365" width="12.19921875" style="1491" customWidth="1"/>
    <col min="5366" max="5366" width="8.3984375" style="1491" customWidth="1"/>
    <col min="5367" max="5367" width="26.19921875" style="1491" bestFit="1" customWidth="1"/>
    <col min="5368" max="5368" width="7.59765625" style="1491" customWidth="1"/>
    <col min="5369" max="5369" width="5.8984375" style="1491" customWidth="1"/>
    <col min="5370" max="5370" width="7.59765625" style="1491" customWidth="1"/>
    <col min="5371" max="5371" width="5.8984375" style="1491" customWidth="1"/>
    <col min="5372" max="5372" width="7.59765625" style="1491" customWidth="1"/>
    <col min="5373" max="5373" width="5.8984375" style="1491" customWidth="1"/>
    <col min="5374" max="5374" width="7.59765625" style="1491" customWidth="1"/>
    <col min="5375" max="5375" width="5.8984375" style="1491" customWidth="1"/>
    <col min="5376" max="5376" width="8.19921875" style="1491" customWidth="1"/>
    <col min="5377" max="5377" width="6.3984375" style="1491" customWidth="1"/>
    <col min="5378" max="5379" width="9.09765625" style="1491" customWidth="1"/>
    <col min="5380" max="5380" width="8" style="1491" customWidth="1"/>
    <col min="5381" max="5620" width="9.09765625" style="1491"/>
    <col min="5621" max="5621" width="12.19921875" style="1491" customWidth="1"/>
    <col min="5622" max="5622" width="8.3984375" style="1491" customWidth="1"/>
    <col min="5623" max="5623" width="26.19921875" style="1491" bestFit="1" customWidth="1"/>
    <col min="5624" max="5624" width="7.59765625" style="1491" customWidth="1"/>
    <col min="5625" max="5625" width="5.8984375" style="1491" customWidth="1"/>
    <col min="5626" max="5626" width="7.59765625" style="1491" customWidth="1"/>
    <col min="5627" max="5627" width="5.8984375" style="1491" customWidth="1"/>
    <col min="5628" max="5628" width="7.59765625" style="1491" customWidth="1"/>
    <col min="5629" max="5629" width="5.8984375" style="1491" customWidth="1"/>
    <col min="5630" max="5630" width="7.59765625" style="1491" customWidth="1"/>
    <col min="5631" max="5631" width="5.8984375" style="1491" customWidth="1"/>
    <col min="5632" max="5632" width="8.19921875" style="1491" customWidth="1"/>
    <col min="5633" max="5633" width="6.3984375" style="1491" customWidth="1"/>
    <col min="5634" max="5635" width="9.09765625" style="1491" customWidth="1"/>
    <col min="5636" max="5636" width="8" style="1491" customWidth="1"/>
    <col min="5637" max="5876" width="9.09765625" style="1491"/>
    <col min="5877" max="5877" width="12.19921875" style="1491" customWidth="1"/>
    <col min="5878" max="5878" width="8.3984375" style="1491" customWidth="1"/>
    <col min="5879" max="5879" width="26.19921875" style="1491" bestFit="1" customWidth="1"/>
    <col min="5880" max="5880" width="7.59765625" style="1491" customWidth="1"/>
    <col min="5881" max="5881" width="5.8984375" style="1491" customWidth="1"/>
    <col min="5882" max="5882" width="7.59765625" style="1491" customWidth="1"/>
    <col min="5883" max="5883" width="5.8984375" style="1491" customWidth="1"/>
    <col min="5884" max="5884" width="7.59765625" style="1491" customWidth="1"/>
    <col min="5885" max="5885" width="5.8984375" style="1491" customWidth="1"/>
    <col min="5886" max="5886" width="7.59765625" style="1491" customWidth="1"/>
    <col min="5887" max="5887" width="5.8984375" style="1491" customWidth="1"/>
    <col min="5888" max="5888" width="8.19921875" style="1491" customWidth="1"/>
    <col min="5889" max="5889" width="6.3984375" style="1491" customWidth="1"/>
    <col min="5890" max="5891" width="9.09765625" style="1491" customWidth="1"/>
    <col min="5892" max="5892" width="8" style="1491" customWidth="1"/>
    <col min="5893" max="6132" width="9.09765625" style="1491"/>
    <col min="6133" max="6133" width="12.19921875" style="1491" customWidth="1"/>
    <col min="6134" max="6134" width="8.3984375" style="1491" customWidth="1"/>
    <col min="6135" max="6135" width="26.19921875" style="1491" bestFit="1" customWidth="1"/>
    <col min="6136" max="6136" width="7.59765625" style="1491" customWidth="1"/>
    <col min="6137" max="6137" width="5.8984375" style="1491" customWidth="1"/>
    <col min="6138" max="6138" width="7.59765625" style="1491" customWidth="1"/>
    <col min="6139" max="6139" width="5.8984375" style="1491" customWidth="1"/>
    <col min="6140" max="6140" width="7.59765625" style="1491" customWidth="1"/>
    <col min="6141" max="6141" width="5.8984375" style="1491" customWidth="1"/>
    <col min="6142" max="6142" width="7.59765625" style="1491" customWidth="1"/>
    <col min="6143" max="6143" width="5.8984375" style="1491" customWidth="1"/>
    <col min="6144" max="6144" width="8.19921875" style="1491" customWidth="1"/>
    <col min="6145" max="6145" width="6.3984375" style="1491" customWidth="1"/>
    <col min="6146" max="6147" width="9.09765625" style="1491" customWidth="1"/>
    <col min="6148" max="6148" width="8" style="1491" customWidth="1"/>
    <col min="6149" max="6388" width="9.09765625" style="1491"/>
    <col min="6389" max="6389" width="12.19921875" style="1491" customWidth="1"/>
    <col min="6390" max="6390" width="8.3984375" style="1491" customWidth="1"/>
    <col min="6391" max="6391" width="26.19921875" style="1491" bestFit="1" customWidth="1"/>
    <col min="6392" max="6392" width="7.59765625" style="1491" customWidth="1"/>
    <col min="6393" max="6393" width="5.8984375" style="1491" customWidth="1"/>
    <col min="6394" max="6394" width="7.59765625" style="1491" customWidth="1"/>
    <col min="6395" max="6395" width="5.8984375" style="1491" customWidth="1"/>
    <col min="6396" max="6396" width="7.59765625" style="1491" customWidth="1"/>
    <col min="6397" max="6397" width="5.8984375" style="1491" customWidth="1"/>
    <col min="6398" max="6398" width="7.59765625" style="1491" customWidth="1"/>
    <col min="6399" max="6399" width="5.8984375" style="1491" customWidth="1"/>
    <col min="6400" max="6400" width="8.19921875" style="1491" customWidth="1"/>
    <col min="6401" max="6401" width="6.3984375" style="1491" customWidth="1"/>
    <col min="6402" max="6403" width="9.09765625" style="1491" customWidth="1"/>
    <col min="6404" max="6404" width="8" style="1491" customWidth="1"/>
    <col min="6405" max="6644" width="9.09765625" style="1491"/>
    <col min="6645" max="6645" width="12.19921875" style="1491" customWidth="1"/>
    <col min="6646" max="6646" width="8.3984375" style="1491" customWidth="1"/>
    <col min="6647" max="6647" width="26.19921875" style="1491" bestFit="1" customWidth="1"/>
    <col min="6648" max="6648" width="7.59765625" style="1491" customWidth="1"/>
    <col min="6649" max="6649" width="5.8984375" style="1491" customWidth="1"/>
    <col min="6650" max="6650" width="7.59765625" style="1491" customWidth="1"/>
    <col min="6651" max="6651" width="5.8984375" style="1491" customWidth="1"/>
    <col min="6652" max="6652" width="7.59765625" style="1491" customWidth="1"/>
    <col min="6653" max="6653" width="5.8984375" style="1491" customWidth="1"/>
    <col min="6654" max="6654" width="7.59765625" style="1491" customWidth="1"/>
    <col min="6655" max="6655" width="5.8984375" style="1491" customWidth="1"/>
    <col min="6656" max="6656" width="8.19921875" style="1491" customWidth="1"/>
    <col min="6657" max="6657" width="6.3984375" style="1491" customWidth="1"/>
    <col min="6658" max="6659" width="9.09765625" style="1491" customWidth="1"/>
    <col min="6660" max="6660" width="8" style="1491" customWidth="1"/>
    <col min="6661" max="6900" width="9.09765625" style="1491"/>
    <col min="6901" max="6901" width="12.19921875" style="1491" customWidth="1"/>
    <col min="6902" max="6902" width="8.3984375" style="1491" customWidth="1"/>
    <col min="6903" max="6903" width="26.19921875" style="1491" bestFit="1" customWidth="1"/>
    <col min="6904" max="6904" width="7.59765625" style="1491" customWidth="1"/>
    <col min="6905" max="6905" width="5.8984375" style="1491" customWidth="1"/>
    <col min="6906" max="6906" width="7.59765625" style="1491" customWidth="1"/>
    <col min="6907" max="6907" width="5.8984375" style="1491" customWidth="1"/>
    <col min="6908" max="6908" width="7.59765625" style="1491" customWidth="1"/>
    <col min="6909" max="6909" width="5.8984375" style="1491" customWidth="1"/>
    <col min="6910" max="6910" width="7.59765625" style="1491" customWidth="1"/>
    <col min="6911" max="6911" width="5.8984375" style="1491" customWidth="1"/>
    <col min="6912" max="6912" width="8.19921875" style="1491" customWidth="1"/>
    <col min="6913" max="6913" width="6.3984375" style="1491" customWidth="1"/>
    <col min="6914" max="6915" width="9.09765625" style="1491" customWidth="1"/>
    <col min="6916" max="6916" width="8" style="1491" customWidth="1"/>
    <col min="6917" max="7156" width="9.09765625" style="1491"/>
    <col min="7157" max="7157" width="12.19921875" style="1491" customWidth="1"/>
    <col min="7158" max="7158" width="8.3984375" style="1491" customWidth="1"/>
    <col min="7159" max="7159" width="26.19921875" style="1491" bestFit="1" customWidth="1"/>
    <col min="7160" max="7160" width="7.59765625" style="1491" customWidth="1"/>
    <col min="7161" max="7161" width="5.8984375" style="1491" customWidth="1"/>
    <col min="7162" max="7162" width="7.59765625" style="1491" customWidth="1"/>
    <col min="7163" max="7163" width="5.8984375" style="1491" customWidth="1"/>
    <col min="7164" max="7164" width="7.59765625" style="1491" customWidth="1"/>
    <col min="7165" max="7165" width="5.8984375" style="1491" customWidth="1"/>
    <col min="7166" max="7166" width="7.59765625" style="1491" customWidth="1"/>
    <col min="7167" max="7167" width="5.8984375" style="1491" customWidth="1"/>
    <col min="7168" max="7168" width="8.19921875" style="1491" customWidth="1"/>
    <col min="7169" max="7169" width="6.3984375" style="1491" customWidth="1"/>
    <col min="7170" max="7171" width="9.09765625" style="1491" customWidth="1"/>
    <col min="7172" max="7172" width="8" style="1491" customWidth="1"/>
    <col min="7173" max="7412" width="9.09765625" style="1491"/>
    <col min="7413" max="7413" width="12.19921875" style="1491" customWidth="1"/>
    <col min="7414" max="7414" width="8.3984375" style="1491" customWidth="1"/>
    <col min="7415" max="7415" width="26.19921875" style="1491" bestFit="1" customWidth="1"/>
    <col min="7416" max="7416" width="7.59765625" style="1491" customWidth="1"/>
    <col min="7417" max="7417" width="5.8984375" style="1491" customWidth="1"/>
    <col min="7418" max="7418" width="7.59765625" style="1491" customWidth="1"/>
    <col min="7419" max="7419" width="5.8984375" style="1491" customWidth="1"/>
    <col min="7420" max="7420" width="7.59765625" style="1491" customWidth="1"/>
    <col min="7421" max="7421" width="5.8984375" style="1491" customWidth="1"/>
    <col min="7422" max="7422" width="7.59765625" style="1491" customWidth="1"/>
    <col min="7423" max="7423" width="5.8984375" style="1491" customWidth="1"/>
    <col min="7424" max="7424" width="8.19921875" style="1491" customWidth="1"/>
    <col min="7425" max="7425" width="6.3984375" style="1491" customWidth="1"/>
    <col min="7426" max="7427" width="9.09765625" style="1491" customWidth="1"/>
    <col min="7428" max="7428" width="8" style="1491" customWidth="1"/>
    <col min="7429" max="7668" width="9.09765625" style="1491"/>
    <col min="7669" max="7669" width="12.19921875" style="1491" customWidth="1"/>
    <col min="7670" max="7670" width="8.3984375" style="1491" customWidth="1"/>
    <col min="7671" max="7671" width="26.19921875" style="1491" bestFit="1" customWidth="1"/>
    <col min="7672" max="7672" width="7.59765625" style="1491" customWidth="1"/>
    <col min="7673" max="7673" width="5.8984375" style="1491" customWidth="1"/>
    <col min="7674" max="7674" width="7.59765625" style="1491" customWidth="1"/>
    <col min="7675" max="7675" width="5.8984375" style="1491" customWidth="1"/>
    <col min="7676" max="7676" width="7.59765625" style="1491" customWidth="1"/>
    <col min="7677" max="7677" width="5.8984375" style="1491" customWidth="1"/>
    <col min="7678" max="7678" width="7.59765625" style="1491" customWidth="1"/>
    <col min="7679" max="7679" width="5.8984375" style="1491" customWidth="1"/>
    <col min="7680" max="7680" width="8.19921875" style="1491" customWidth="1"/>
    <col min="7681" max="7681" width="6.3984375" style="1491" customWidth="1"/>
    <col min="7682" max="7683" width="9.09765625" style="1491" customWidth="1"/>
    <col min="7684" max="7684" width="8" style="1491" customWidth="1"/>
    <col min="7685" max="7924" width="9.09765625" style="1491"/>
    <col min="7925" max="7925" width="12.19921875" style="1491" customWidth="1"/>
    <col min="7926" max="7926" width="8.3984375" style="1491" customWidth="1"/>
    <col min="7927" max="7927" width="26.19921875" style="1491" bestFit="1" customWidth="1"/>
    <col min="7928" max="7928" width="7.59765625" style="1491" customWidth="1"/>
    <col min="7929" max="7929" width="5.8984375" style="1491" customWidth="1"/>
    <col min="7930" max="7930" width="7.59765625" style="1491" customWidth="1"/>
    <col min="7931" max="7931" width="5.8984375" style="1491" customWidth="1"/>
    <col min="7932" max="7932" width="7.59765625" style="1491" customWidth="1"/>
    <col min="7933" max="7933" width="5.8984375" style="1491" customWidth="1"/>
    <col min="7934" max="7934" width="7.59765625" style="1491" customWidth="1"/>
    <col min="7935" max="7935" width="5.8984375" style="1491" customWidth="1"/>
    <col min="7936" max="7936" width="8.19921875" style="1491" customWidth="1"/>
    <col min="7937" max="7937" width="6.3984375" style="1491" customWidth="1"/>
    <col min="7938" max="7939" width="9.09765625" style="1491" customWidth="1"/>
    <col min="7940" max="7940" width="8" style="1491" customWidth="1"/>
    <col min="7941" max="8180" width="9.09765625" style="1491"/>
    <col min="8181" max="8181" width="12.19921875" style="1491" customWidth="1"/>
    <col min="8182" max="8182" width="8.3984375" style="1491" customWidth="1"/>
    <col min="8183" max="8183" width="26.19921875" style="1491" bestFit="1" customWidth="1"/>
    <col min="8184" max="8184" width="7.59765625" style="1491" customWidth="1"/>
    <col min="8185" max="8185" width="5.8984375" style="1491" customWidth="1"/>
    <col min="8186" max="8186" width="7.59765625" style="1491" customWidth="1"/>
    <col min="8187" max="8187" width="5.8984375" style="1491" customWidth="1"/>
    <col min="8188" max="8188" width="7.59765625" style="1491" customWidth="1"/>
    <col min="8189" max="8189" width="5.8984375" style="1491" customWidth="1"/>
    <col min="8190" max="8190" width="7.59765625" style="1491" customWidth="1"/>
    <col min="8191" max="8191" width="5.8984375" style="1491" customWidth="1"/>
    <col min="8192" max="8192" width="8.19921875" style="1491" customWidth="1"/>
    <col min="8193" max="8193" width="6.3984375" style="1491" customWidth="1"/>
    <col min="8194" max="8195" width="9.09765625" style="1491" customWidth="1"/>
    <col min="8196" max="8196" width="8" style="1491" customWidth="1"/>
    <col min="8197" max="8436" width="9.09765625" style="1491"/>
    <col min="8437" max="8437" width="12.19921875" style="1491" customWidth="1"/>
    <col min="8438" max="8438" width="8.3984375" style="1491" customWidth="1"/>
    <col min="8439" max="8439" width="26.19921875" style="1491" bestFit="1" customWidth="1"/>
    <col min="8440" max="8440" width="7.59765625" style="1491" customWidth="1"/>
    <col min="8441" max="8441" width="5.8984375" style="1491" customWidth="1"/>
    <col min="8442" max="8442" width="7.59765625" style="1491" customWidth="1"/>
    <col min="8443" max="8443" width="5.8984375" style="1491" customWidth="1"/>
    <col min="8444" max="8444" width="7.59765625" style="1491" customWidth="1"/>
    <col min="8445" max="8445" width="5.8984375" style="1491" customWidth="1"/>
    <col min="8446" max="8446" width="7.59765625" style="1491" customWidth="1"/>
    <col min="8447" max="8447" width="5.8984375" style="1491" customWidth="1"/>
    <col min="8448" max="8448" width="8.19921875" style="1491" customWidth="1"/>
    <col min="8449" max="8449" width="6.3984375" style="1491" customWidth="1"/>
    <col min="8450" max="8451" width="9.09765625" style="1491" customWidth="1"/>
    <col min="8452" max="8452" width="8" style="1491" customWidth="1"/>
    <col min="8453" max="8692" width="9.09765625" style="1491"/>
    <col min="8693" max="8693" width="12.19921875" style="1491" customWidth="1"/>
    <col min="8694" max="8694" width="8.3984375" style="1491" customWidth="1"/>
    <col min="8695" max="8695" width="26.19921875" style="1491" bestFit="1" customWidth="1"/>
    <col min="8696" max="8696" width="7.59765625" style="1491" customWidth="1"/>
    <col min="8697" max="8697" width="5.8984375" style="1491" customWidth="1"/>
    <col min="8698" max="8698" width="7.59765625" style="1491" customWidth="1"/>
    <col min="8699" max="8699" width="5.8984375" style="1491" customWidth="1"/>
    <col min="8700" max="8700" width="7.59765625" style="1491" customWidth="1"/>
    <col min="8701" max="8701" width="5.8984375" style="1491" customWidth="1"/>
    <col min="8702" max="8702" width="7.59765625" style="1491" customWidth="1"/>
    <col min="8703" max="8703" width="5.8984375" style="1491" customWidth="1"/>
    <col min="8704" max="8704" width="8.19921875" style="1491" customWidth="1"/>
    <col min="8705" max="8705" width="6.3984375" style="1491" customWidth="1"/>
    <col min="8706" max="8707" width="9.09765625" style="1491" customWidth="1"/>
    <col min="8708" max="8708" width="8" style="1491" customWidth="1"/>
    <col min="8709" max="8948" width="9.09765625" style="1491"/>
    <col min="8949" max="8949" width="12.19921875" style="1491" customWidth="1"/>
    <col min="8950" max="8950" width="8.3984375" style="1491" customWidth="1"/>
    <col min="8951" max="8951" width="26.19921875" style="1491" bestFit="1" customWidth="1"/>
    <col min="8952" max="8952" width="7.59765625" style="1491" customWidth="1"/>
    <col min="8953" max="8953" width="5.8984375" style="1491" customWidth="1"/>
    <col min="8954" max="8954" width="7.59765625" style="1491" customWidth="1"/>
    <col min="8955" max="8955" width="5.8984375" style="1491" customWidth="1"/>
    <col min="8956" max="8956" width="7.59765625" style="1491" customWidth="1"/>
    <col min="8957" max="8957" width="5.8984375" style="1491" customWidth="1"/>
    <col min="8958" max="8958" width="7.59765625" style="1491" customWidth="1"/>
    <col min="8959" max="8959" width="5.8984375" style="1491" customWidth="1"/>
    <col min="8960" max="8960" width="8.19921875" style="1491" customWidth="1"/>
    <col min="8961" max="8961" width="6.3984375" style="1491" customWidth="1"/>
    <col min="8962" max="8963" width="9.09765625" style="1491" customWidth="1"/>
    <col min="8964" max="8964" width="8" style="1491" customWidth="1"/>
    <col min="8965" max="9204" width="9.09765625" style="1491"/>
    <col min="9205" max="9205" width="12.19921875" style="1491" customWidth="1"/>
    <col min="9206" max="9206" width="8.3984375" style="1491" customWidth="1"/>
    <col min="9207" max="9207" width="26.19921875" style="1491" bestFit="1" customWidth="1"/>
    <col min="9208" max="9208" width="7.59765625" style="1491" customWidth="1"/>
    <col min="9209" max="9209" width="5.8984375" style="1491" customWidth="1"/>
    <col min="9210" max="9210" width="7.59765625" style="1491" customWidth="1"/>
    <col min="9211" max="9211" width="5.8984375" style="1491" customWidth="1"/>
    <col min="9212" max="9212" width="7.59765625" style="1491" customWidth="1"/>
    <col min="9213" max="9213" width="5.8984375" style="1491" customWidth="1"/>
    <col min="9214" max="9214" width="7.59765625" style="1491" customWidth="1"/>
    <col min="9215" max="9215" width="5.8984375" style="1491" customWidth="1"/>
    <col min="9216" max="9216" width="8.19921875" style="1491" customWidth="1"/>
    <col min="9217" max="9217" width="6.3984375" style="1491" customWidth="1"/>
    <col min="9218" max="9219" width="9.09765625" style="1491" customWidth="1"/>
    <col min="9220" max="9220" width="8" style="1491" customWidth="1"/>
    <col min="9221" max="9460" width="9.09765625" style="1491"/>
    <col min="9461" max="9461" width="12.19921875" style="1491" customWidth="1"/>
    <col min="9462" max="9462" width="8.3984375" style="1491" customWidth="1"/>
    <col min="9463" max="9463" width="26.19921875" style="1491" bestFit="1" customWidth="1"/>
    <col min="9464" max="9464" width="7.59765625" style="1491" customWidth="1"/>
    <col min="9465" max="9465" width="5.8984375" style="1491" customWidth="1"/>
    <col min="9466" max="9466" width="7.59765625" style="1491" customWidth="1"/>
    <col min="9467" max="9467" width="5.8984375" style="1491" customWidth="1"/>
    <col min="9468" max="9468" width="7.59765625" style="1491" customWidth="1"/>
    <col min="9469" max="9469" width="5.8984375" style="1491" customWidth="1"/>
    <col min="9470" max="9470" width="7.59765625" style="1491" customWidth="1"/>
    <col min="9471" max="9471" width="5.8984375" style="1491" customWidth="1"/>
    <col min="9472" max="9472" width="8.19921875" style="1491" customWidth="1"/>
    <col min="9473" max="9473" width="6.3984375" style="1491" customWidth="1"/>
    <col min="9474" max="9475" width="9.09765625" style="1491" customWidth="1"/>
    <col min="9476" max="9476" width="8" style="1491" customWidth="1"/>
    <col min="9477" max="9716" width="9.09765625" style="1491"/>
    <col min="9717" max="9717" width="12.19921875" style="1491" customWidth="1"/>
    <col min="9718" max="9718" width="8.3984375" style="1491" customWidth="1"/>
    <col min="9719" max="9719" width="26.19921875" style="1491" bestFit="1" customWidth="1"/>
    <col min="9720" max="9720" width="7.59765625" style="1491" customWidth="1"/>
    <col min="9721" max="9721" width="5.8984375" style="1491" customWidth="1"/>
    <col min="9722" max="9722" width="7.59765625" style="1491" customWidth="1"/>
    <col min="9723" max="9723" width="5.8984375" style="1491" customWidth="1"/>
    <col min="9724" max="9724" width="7.59765625" style="1491" customWidth="1"/>
    <col min="9725" max="9725" width="5.8984375" style="1491" customWidth="1"/>
    <col min="9726" max="9726" width="7.59765625" style="1491" customWidth="1"/>
    <col min="9727" max="9727" width="5.8984375" style="1491" customWidth="1"/>
    <col min="9728" max="9728" width="8.19921875" style="1491" customWidth="1"/>
    <col min="9729" max="9729" width="6.3984375" style="1491" customWidth="1"/>
    <col min="9730" max="9731" width="9.09765625" style="1491" customWidth="1"/>
    <col min="9732" max="9732" width="8" style="1491" customWidth="1"/>
    <col min="9733" max="9972" width="9.09765625" style="1491"/>
    <col min="9973" max="9973" width="12.19921875" style="1491" customWidth="1"/>
    <col min="9974" max="9974" width="8.3984375" style="1491" customWidth="1"/>
    <col min="9975" max="9975" width="26.19921875" style="1491" bestFit="1" customWidth="1"/>
    <col min="9976" max="9976" width="7.59765625" style="1491" customWidth="1"/>
    <col min="9977" max="9977" width="5.8984375" style="1491" customWidth="1"/>
    <col min="9978" max="9978" width="7.59765625" style="1491" customWidth="1"/>
    <col min="9979" max="9979" width="5.8984375" style="1491" customWidth="1"/>
    <col min="9980" max="9980" width="7.59765625" style="1491" customWidth="1"/>
    <col min="9981" max="9981" width="5.8984375" style="1491" customWidth="1"/>
    <col min="9982" max="9982" width="7.59765625" style="1491" customWidth="1"/>
    <col min="9983" max="9983" width="5.8984375" style="1491" customWidth="1"/>
    <col min="9984" max="9984" width="8.19921875" style="1491" customWidth="1"/>
    <col min="9985" max="9985" width="6.3984375" style="1491" customWidth="1"/>
    <col min="9986" max="9987" width="9.09765625" style="1491" customWidth="1"/>
    <col min="9988" max="9988" width="8" style="1491" customWidth="1"/>
    <col min="9989" max="10228" width="9.09765625" style="1491"/>
    <col min="10229" max="10229" width="12.19921875" style="1491" customWidth="1"/>
    <col min="10230" max="10230" width="8.3984375" style="1491" customWidth="1"/>
    <col min="10231" max="10231" width="26.19921875" style="1491" bestFit="1" customWidth="1"/>
    <col min="10232" max="10232" width="7.59765625" style="1491" customWidth="1"/>
    <col min="10233" max="10233" width="5.8984375" style="1491" customWidth="1"/>
    <col min="10234" max="10234" width="7.59765625" style="1491" customWidth="1"/>
    <col min="10235" max="10235" width="5.8984375" style="1491" customWidth="1"/>
    <col min="10236" max="10236" width="7.59765625" style="1491" customWidth="1"/>
    <col min="10237" max="10237" width="5.8984375" style="1491" customWidth="1"/>
    <col min="10238" max="10238" width="7.59765625" style="1491" customWidth="1"/>
    <col min="10239" max="10239" width="5.8984375" style="1491" customWidth="1"/>
    <col min="10240" max="10240" width="8.19921875" style="1491" customWidth="1"/>
    <col min="10241" max="10241" width="6.3984375" style="1491" customWidth="1"/>
    <col min="10242" max="10243" width="9.09765625" style="1491" customWidth="1"/>
    <col min="10244" max="10244" width="8" style="1491" customWidth="1"/>
    <col min="10245" max="10484" width="9.09765625" style="1491"/>
    <col min="10485" max="10485" width="12.19921875" style="1491" customWidth="1"/>
    <col min="10486" max="10486" width="8.3984375" style="1491" customWidth="1"/>
    <col min="10487" max="10487" width="26.19921875" style="1491" bestFit="1" customWidth="1"/>
    <col min="10488" max="10488" width="7.59765625" style="1491" customWidth="1"/>
    <col min="10489" max="10489" width="5.8984375" style="1491" customWidth="1"/>
    <col min="10490" max="10490" width="7.59765625" style="1491" customWidth="1"/>
    <col min="10491" max="10491" width="5.8984375" style="1491" customWidth="1"/>
    <col min="10492" max="10492" width="7.59765625" style="1491" customWidth="1"/>
    <col min="10493" max="10493" width="5.8984375" style="1491" customWidth="1"/>
    <col min="10494" max="10494" width="7.59765625" style="1491" customWidth="1"/>
    <col min="10495" max="10495" width="5.8984375" style="1491" customWidth="1"/>
    <col min="10496" max="10496" width="8.19921875" style="1491" customWidth="1"/>
    <col min="10497" max="10497" width="6.3984375" style="1491" customWidth="1"/>
    <col min="10498" max="10499" width="9.09765625" style="1491" customWidth="1"/>
    <col min="10500" max="10500" width="8" style="1491" customWidth="1"/>
    <col min="10501" max="10740" width="9.09765625" style="1491"/>
    <col min="10741" max="10741" width="12.19921875" style="1491" customWidth="1"/>
    <col min="10742" max="10742" width="8.3984375" style="1491" customWidth="1"/>
    <col min="10743" max="10743" width="26.19921875" style="1491" bestFit="1" customWidth="1"/>
    <col min="10744" max="10744" width="7.59765625" style="1491" customWidth="1"/>
    <col min="10745" max="10745" width="5.8984375" style="1491" customWidth="1"/>
    <col min="10746" max="10746" width="7.59765625" style="1491" customWidth="1"/>
    <col min="10747" max="10747" width="5.8984375" style="1491" customWidth="1"/>
    <col min="10748" max="10748" width="7.59765625" style="1491" customWidth="1"/>
    <col min="10749" max="10749" width="5.8984375" style="1491" customWidth="1"/>
    <col min="10750" max="10750" width="7.59765625" style="1491" customWidth="1"/>
    <col min="10751" max="10751" width="5.8984375" style="1491" customWidth="1"/>
    <col min="10752" max="10752" width="8.19921875" style="1491" customWidth="1"/>
    <col min="10753" max="10753" width="6.3984375" style="1491" customWidth="1"/>
    <col min="10754" max="10755" width="9.09765625" style="1491" customWidth="1"/>
    <col min="10756" max="10756" width="8" style="1491" customWidth="1"/>
    <col min="10757" max="10996" width="9.09765625" style="1491"/>
    <col min="10997" max="10997" width="12.19921875" style="1491" customWidth="1"/>
    <col min="10998" max="10998" width="8.3984375" style="1491" customWidth="1"/>
    <col min="10999" max="10999" width="26.19921875" style="1491" bestFit="1" customWidth="1"/>
    <col min="11000" max="11000" width="7.59765625" style="1491" customWidth="1"/>
    <col min="11001" max="11001" width="5.8984375" style="1491" customWidth="1"/>
    <col min="11002" max="11002" width="7.59765625" style="1491" customWidth="1"/>
    <col min="11003" max="11003" width="5.8984375" style="1491" customWidth="1"/>
    <col min="11004" max="11004" width="7.59765625" style="1491" customWidth="1"/>
    <col min="11005" max="11005" width="5.8984375" style="1491" customWidth="1"/>
    <col min="11006" max="11006" width="7.59765625" style="1491" customWidth="1"/>
    <col min="11007" max="11007" width="5.8984375" style="1491" customWidth="1"/>
    <col min="11008" max="11008" width="8.19921875" style="1491" customWidth="1"/>
    <col min="11009" max="11009" width="6.3984375" style="1491" customWidth="1"/>
    <col min="11010" max="11011" width="9.09765625" style="1491" customWidth="1"/>
    <col min="11012" max="11012" width="8" style="1491" customWidth="1"/>
    <col min="11013" max="11252" width="9.09765625" style="1491"/>
    <col min="11253" max="11253" width="12.19921875" style="1491" customWidth="1"/>
    <col min="11254" max="11254" width="8.3984375" style="1491" customWidth="1"/>
    <col min="11255" max="11255" width="26.19921875" style="1491" bestFit="1" customWidth="1"/>
    <col min="11256" max="11256" width="7.59765625" style="1491" customWidth="1"/>
    <col min="11257" max="11257" width="5.8984375" style="1491" customWidth="1"/>
    <col min="11258" max="11258" width="7.59765625" style="1491" customWidth="1"/>
    <col min="11259" max="11259" width="5.8984375" style="1491" customWidth="1"/>
    <col min="11260" max="11260" width="7.59765625" style="1491" customWidth="1"/>
    <col min="11261" max="11261" width="5.8984375" style="1491" customWidth="1"/>
    <col min="11262" max="11262" width="7.59765625" style="1491" customWidth="1"/>
    <col min="11263" max="11263" width="5.8984375" style="1491" customWidth="1"/>
    <col min="11264" max="11264" width="8.19921875" style="1491" customWidth="1"/>
    <col min="11265" max="11265" width="6.3984375" style="1491" customWidth="1"/>
    <col min="11266" max="11267" width="9.09765625" style="1491" customWidth="1"/>
    <col min="11268" max="11268" width="8" style="1491" customWidth="1"/>
    <col min="11269" max="11508" width="9.09765625" style="1491"/>
    <col min="11509" max="11509" width="12.19921875" style="1491" customWidth="1"/>
    <col min="11510" max="11510" width="8.3984375" style="1491" customWidth="1"/>
    <col min="11511" max="11511" width="26.19921875" style="1491" bestFit="1" customWidth="1"/>
    <col min="11512" max="11512" width="7.59765625" style="1491" customWidth="1"/>
    <col min="11513" max="11513" width="5.8984375" style="1491" customWidth="1"/>
    <col min="11514" max="11514" width="7.59765625" style="1491" customWidth="1"/>
    <col min="11515" max="11515" width="5.8984375" style="1491" customWidth="1"/>
    <col min="11516" max="11516" width="7.59765625" style="1491" customWidth="1"/>
    <col min="11517" max="11517" width="5.8984375" style="1491" customWidth="1"/>
    <col min="11518" max="11518" width="7.59765625" style="1491" customWidth="1"/>
    <col min="11519" max="11519" width="5.8984375" style="1491" customWidth="1"/>
    <col min="11520" max="11520" width="8.19921875" style="1491" customWidth="1"/>
    <col min="11521" max="11521" width="6.3984375" style="1491" customWidth="1"/>
    <col min="11522" max="11523" width="9.09765625" style="1491" customWidth="1"/>
    <col min="11524" max="11524" width="8" style="1491" customWidth="1"/>
    <col min="11525" max="11764" width="9.09765625" style="1491"/>
    <col min="11765" max="11765" width="12.19921875" style="1491" customWidth="1"/>
    <col min="11766" max="11766" width="8.3984375" style="1491" customWidth="1"/>
    <col min="11767" max="11767" width="26.19921875" style="1491" bestFit="1" customWidth="1"/>
    <col min="11768" max="11768" width="7.59765625" style="1491" customWidth="1"/>
    <col min="11769" max="11769" width="5.8984375" style="1491" customWidth="1"/>
    <col min="11770" max="11770" width="7.59765625" style="1491" customWidth="1"/>
    <col min="11771" max="11771" width="5.8984375" style="1491" customWidth="1"/>
    <col min="11772" max="11772" width="7.59765625" style="1491" customWidth="1"/>
    <col min="11773" max="11773" width="5.8984375" style="1491" customWidth="1"/>
    <col min="11774" max="11774" width="7.59765625" style="1491" customWidth="1"/>
    <col min="11775" max="11775" width="5.8984375" style="1491" customWidth="1"/>
    <col min="11776" max="11776" width="8.19921875" style="1491" customWidth="1"/>
    <col min="11777" max="11777" width="6.3984375" style="1491" customWidth="1"/>
    <col min="11778" max="11779" width="9.09765625" style="1491" customWidth="1"/>
    <col min="11780" max="11780" width="8" style="1491" customWidth="1"/>
    <col min="11781" max="12020" width="9.09765625" style="1491"/>
    <col min="12021" max="12021" width="12.19921875" style="1491" customWidth="1"/>
    <col min="12022" max="12022" width="8.3984375" style="1491" customWidth="1"/>
    <col min="12023" max="12023" width="26.19921875" style="1491" bestFit="1" customWidth="1"/>
    <col min="12024" max="12024" width="7.59765625" style="1491" customWidth="1"/>
    <col min="12025" max="12025" width="5.8984375" style="1491" customWidth="1"/>
    <col min="12026" max="12026" width="7.59765625" style="1491" customWidth="1"/>
    <col min="12027" max="12027" width="5.8984375" style="1491" customWidth="1"/>
    <col min="12028" max="12028" width="7.59765625" style="1491" customWidth="1"/>
    <col min="12029" max="12029" width="5.8984375" style="1491" customWidth="1"/>
    <col min="12030" max="12030" width="7.59765625" style="1491" customWidth="1"/>
    <col min="12031" max="12031" width="5.8984375" style="1491" customWidth="1"/>
    <col min="12032" max="12032" width="8.19921875" style="1491" customWidth="1"/>
    <col min="12033" max="12033" width="6.3984375" style="1491" customWidth="1"/>
    <col min="12034" max="12035" width="9.09765625" style="1491" customWidth="1"/>
    <col min="12036" max="12036" width="8" style="1491" customWidth="1"/>
    <col min="12037" max="12276" width="9.09765625" style="1491"/>
    <col min="12277" max="12277" width="12.19921875" style="1491" customWidth="1"/>
    <col min="12278" max="12278" width="8.3984375" style="1491" customWidth="1"/>
    <col min="12279" max="12279" width="26.19921875" style="1491" bestFit="1" customWidth="1"/>
    <col min="12280" max="12280" width="7.59765625" style="1491" customWidth="1"/>
    <col min="12281" max="12281" width="5.8984375" style="1491" customWidth="1"/>
    <col min="12282" max="12282" width="7.59765625" style="1491" customWidth="1"/>
    <col min="12283" max="12283" width="5.8984375" style="1491" customWidth="1"/>
    <col min="12284" max="12284" width="7.59765625" style="1491" customWidth="1"/>
    <col min="12285" max="12285" width="5.8984375" style="1491" customWidth="1"/>
    <col min="12286" max="12286" width="7.59765625" style="1491" customWidth="1"/>
    <col min="12287" max="12287" width="5.8984375" style="1491" customWidth="1"/>
    <col min="12288" max="12288" width="8.19921875" style="1491" customWidth="1"/>
    <col min="12289" max="12289" width="6.3984375" style="1491" customWidth="1"/>
    <col min="12290" max="12291" width="9.09765625" style="1491" customWidth="1"/>
    <col min="12292" max="12292" width="8" style="1491" customWidth="1"/>
    <col min="12293" max="12532" width="9.09765625" style="1491"/>
    <col min="12533" max="12533" width="12.19921875" style="1491" customWidth="1"/>
    <col min="12534" max="12534" width="8.3984375" style="1491" customWidth="1"/>
    <col min="12535" max="12535" width="26.19921875" style="1491" bestFit="1" customWidth="1"/>
    <col min="12536" max="12536" width="7.59765625" style="1491" customWidth="1"/>
    <col min="12537" max="12537" width="5.8984375" style="1491" customWidth="1"/>
    <col min="12538" max="12538" width="7.59765625" style="1491" customWidth="1"/>
    <col min="12539" max="12539" width="5.8984375" style="1491" customWidth="1"/>
    <col min="12540" max="12540" width="7.59765625" style="1491" customWidth="1"/>
    <col min="12541" max="12541" width="5.8984375" style="1491" customWidth="1"/>
    <col min="12542" max="12542" width="7.59765625" style="1491" customWidth="1"/>
    <col min="12543" max="12543" width="5.8984375" style="1491" customWidth="1"/>
    <col min="12544" max="12544" width="8.19921875" style="1491" customWidth="1"/>
    <col min="12545" max="12545" width="6.3984375" style="1491" customWidth="1"/>
    <col min="12546" max="12547" width="9.09765625" style="1491" customWidth="1"/>
    <col min="12548" max="12548" width="8" style="1491" customWidth="1"/>
    <col min="12549" max="12788" width="9.09765625" style="1491"/>
    <col min="12789" max="12789" width="12.19921875" style="1491" customWidth="1"/>
    <col min="12790" max="12790" width="8.3984375" style="1491" customWidth="1"/>
    <col min="12791" max="12791" width="26.19921875" style="1491" bestFit="1" customWidth="1"/>
    <col min="12792" max="12792" width="7.59765625" style="1491" customWidth="1"/>
    <col min="12793" max="12793" width="5.8984375" style="1491" customWidth="1"/>
    <col min="12794" max="12794" width="7.59765625" style="1491" customWidth="1"/>
    <col min="12795" max="12795" width="5.8984375" style="1491" customWidth="1"/>
    <col min="12796" max="12796" width="7.59765625" style="1491" customWidth="1"/>
    <col min="12797" max="12797" width="5.8984375" style="1491" customWidth="1"/>
    <col min="12798" max="12798" width="7.59765625" style="1491" customWidth="1"/>
    <col min="12799" max="12799" width="5.8984375" style="1491" customWidth="1"/>
    <col min="12800" max="12800" width="8.19921875" style="1491" customWidth="1"/>
    <col min="12801" max="12801" width="6.3984375" style="1491" customWidth="1"/>
    <col min="12802" max="12803" width="9.09765625" style="1491" customWidth="1"/>
    <col min="12804" max="12804" width="8" style="1491" customWidth="1"/>
    <col min="12805" max="13044" width="9.09765625" style="1491"/>
    <col min="13045" max="13045" width="12.19921875" style="1491" customWidth="1"/>
    <col min="13046" max="13046" width="8.3984375" style="1491" customWidth="1"/>
    <col min="13047" max="13047" width="26.19921875" style="1491" bestFit="1" customWidth="1"/>
    <col min="13048" max="13048" width="7.59765625" style="1491" customWidth="1"/>
    <col min="13049" max="13049" width="5.8984375" style="1491" customWidth="1"/>
    <col min="13050" max="13050" width="7.59765625" style="1491" customWidth="1"/>
    <col min="13051" max="13051" width="5.8984375" style="1491" customWidth="1"/>
    <col min="13052" max="13052" width="7.59765625" style="1491" customWidth="1"/>
    <col min="13053" max="13053" width="5.8984375" style="1491" customWidth="1"/>
    <col min="13054" max="13054" width="7.59765625" style="1491" customWidth="1"/>
    <col min="13055" max="13055" width="5.8984375" style="1491" customWidth="1"/>
    <col min="13056" max="13056" width="8.19921875" style="1491" customWidth="1"/>
    <col min="13057" max="13057" width="6.3984375" style="1491" customWidth="1"/>
    <col min="13058" max="13059" width="9.09765625" style="1491" customWidth="1"/>
    <col min="13060" max="13060" width="8" style="1491" customWidth="1"/>
    <col min="13061" max="13300" width="9.09765625" style="1491"/>
    <col min="13301" max="13301" width="12.19921875" style="1491" customWidth="1"/>
    <col min="13302" max="13302" width="8.3984375" style="1491" customWidth="1"/>
    <col min="13303" max="13303" width="26.19921875" style="1491" bestFit="1" customWidth="1"/>
    <col min="13304" max="13304" width="7.59765625" style="1491" customWidth="1"/>
    <col min="13305" max="13305" width="5.8984375" style="1491" customWidth="1"/>
    <col min="13306" max="13306" width="7.59765625" style="1491" customWidth="1"/>
    <col min="13307" max="13307" width="5.8984375" style="1491" customWidth="1"/>
    <col min="13308" max="13308" width="7.59765625" style="1491" customWidth="1"/>
    <col min="13309" max="13309" width="5.8984375" style="1491" customWidth="1"/>
    <col min="13310" max="13310" width="7.59765625" style="1491" customWidth="1"/>
    <col min="13311" max="13311" width="5.8984375" style="1491" customWidth="1"/>
    <col min="13312" max="13312" width="8.19921875" style="1491" customWidth="1"/>
    <col min="13313" max="13313" width="6.3984375" style="1491" customWidth="1"/>
    <col min="13314" max="13315" width="9.09765625" style="1491" customWidth="1"/>
    <col min="13316" max="13316" width="8" style="1491" customWidth="1"/>
    <col min="13317" max="13556" width="9.09765625" style="1491"/>
    <col min="13557" max="13557" width="12.19921875" style="1491" customWidth="1"/>
    <col min="13558" max="13558" width="8.3984375" style="1491" customWidth="1"/>
    <col min="13559" max="13559" width="26.19921875" style="1491" bestFit="1" customWidth="1"/>
    <col min="13560" max="13560" width="7.59765625" style="1491" customWidth="1"/>
    <col min="13561" max="13561" width="5.8984375" style="1491" customWidth="1"/>
    <col min="13562" max="13562" width="7.59765625" style="1491" customWidth="1"/>
    <col min="13563" max="13563" width="5.8984375" style="1491" customWidth="1"/>
    <col min="13564" max="13564" width="7.59765625" style="1491" customWidth="1"/>
    <col min="13565" max="13565" width="5.8984375" style="1491" customWidth="1"/>
    <col min="13566" max="13566" width="7.59765625" style="1491" customWidth="1"/>
    <col min="13567" max="13567" width="5.8984375" style="1491" customWidth="1"/>
    <col min="13568" max="13568" width="8.19921875" style="1491" customWidth="1"/>
    <col min="13569" max="13569" width="6.3984375" style="1491" customWidth="1"/>
    <col min="13570" max="13571" width="9.09765625" style="1491" customWidth="1"/>
    <col min="13572" max="13572" width="8" style="1491" customWidth="1"/>
    <col min="13573" max="13812" width="9.09765625" style="1491"/>
    <col min="13813" max="13813" width="12.19921875" style="1491" customWidth="1"/>
    <col min="13814" max="13814" width="8.3984375" style="1491" customWidth="1"/>
    <col min="13815" max="13815" width="26.19921875" style="1491" bestFit="1" customWidth="1"/>
    <col min="13816" max="13816" width="7.59765625" style="1491" customWidth="1"/>
    <col min="13817" max="13817" width="5.8984375" style="1491" customWidth="1"/>
    <col min="13818" max="13818" width="7.59765625" style="1491" customWidth="1"/>
    <col min="13819" max="13819" width="5.8984375" style="1491" customWidth="1"/>
    <col min="13820" max="13820" width="7.59765625" style="1491" customWidth="1"/>
    <col min="13821" max="13821" width="5.8984375" style="1491" customWidth="1"/>
    <col min="13822" max="13822" width="7.59765625" style="1491" customWidth="1"/>
    <col min="13823" max="13823" width="5.8984375" style="1491" customWidth="1"/>
    <col min="13824" max="13824" width="8.19921875" style="1491" customWidth="1"/>
    <col min="13825" max="13825" width="6.3984375" style="1491" customWidth="1"/>
    <col min="13826" max="13827" width="9.09765625" style="1491" customWidth="1"/>
    <col min="13828" max="13828" width="8" style="1491" customWidth="1"/>
    <col min="13829" max="14068" width="9.09765625" style="1491"/>
    <col min="14069" max="14069" width="12.19921875" style="1491" customWidth="1"/>
    <col min="14070" max="14070" width="8.3984375" style="1491" customWidth="1"/>
    <col min="14071" max="14071" width="26.19921875" style="1491" bestFit="1" customWidth="1"/>
    <col min="14072" max="14072" width="7.59765625" style="1491" customWidth="1"/>
    <col min="14073" max="14073" width="5.8984375" style="1491" customWidth="1"/>
    <col min="14074" max="14074" width="7.59765625" style="1491" customWidth="1"/>
    <col min="14075" max="14075" width="5.8984375" style="1491" customWidth="1"/>
    <col min="14076" max="14076" width="7.59765625" style="1491" customWidth="1"/>
    <col min="14077" max="14077" width="5.8984375" style="1491" customWidth="1"/>
    <col min="14078" max="14078" width="7.59765625" style="1491" customWidth="1"/>
    <col min="14079" max="14079" width="5.8984375" style="1491" customWidth="1"/>
    <col min="14080" max="14080" width="8.19921875" style="1491" customWidth="1"/>
    <col min="14081" max="14081" width="6.3984375" style="1491" customWidth="1"/>
    <col min="14082" max="14083" width="9.09765625" style="1491" customWidth="1"/>
    <col min="14084" max="14084" width="8" style="1491" customWidth="1"/>
    <col min="14085" max="14324" width="9.09765625" style="1491"/>
    <col min="14325" max="14325" width="12.19921875" style="1491" customWidth="1"/>
    <col min="14326" max="14326" width="8.3984375" style="1491" customWidth="1"/>
    <col min="14327" max="14327" width="26.19921875" style="1491" bestFit="1" customWidth="1"/>
    <col min="14328" max="14328" width="7.59765625" style="1491" customWidth="1"/>
    <col min="14329" max="14329" width="5.8984375" style="1491" customWidth="1"/>
    <col min="14330" max="14330" width="7.59765625" style="1491" customWidth="1"/>
    <col min="14331" max="14331" width="5.8984375" style="1491" customWidth="1"/>
    <col min="14332" max="14332" width="7.59765625" style="1491" customWidth="1"/>
    <col min="14333" max="14333" width="5.8984375" style="1491" customWidth="1"/>
    <col min="14334" max="14334" width="7.59765625" style="1491" customWidth="1"/>
    <col min="14335" max="14335" width="5.8984375" style="1491" customWidth="1"/>
    <col min="14336" max="14336" width="8.19921875" style="1491" customWidth="1"/>
    <col min="14337" max="14337" width="6.3984375" style="1491" customWidth="1"/>
    <col min="14338" max="14339" width="9.09765625" style="1491" customWidth="1"/>
    <col min="14340" max="14340" width="8" style="1491" customWidth="1"/>
    <col min="14341" max="14580" width="9.09765625" style="1491"/>
    <col min="14581" max="14581" width="12.19921875" style="1491" customWidth="1"/>
    <col min="14582" max="14582" width="8.3984375" style="1491" customWidth="1"/>
    <col min="14583" max="14583" width="26.19921875" style="1491" bestFit="1" customWidth="1"/>
    <col min="14584" max="14584" width="7.59765625" style="1491" customWidth="1"/>
    <col min="14585" max="14585" width="5.8984375" style="1491" customWidth="1"/>
    <col min="14586" max="14586" width="7.59765625" style="1491" customWidth="1"/>
    <col min="14587" max="14587" width="5.8984375" style="1491" customWidth="1"/>
    <col min="14588" max="14588" width="7.59765625" style="1491" customWidth="1"/>
    <col min="14589" max="14589" width="5.8984375" style="1491" customWidth="1"/>
    <col min="14590" max="14590" width="7.59765625" style="1491" customWidth="1"/>
    <col min="14591" max="14591" width="5.8984375" style="1491" customWidth="1"/>
    <col min="14592" max="14592" width="8.19921875" style="1491" customWidth="1"/>
    <col min="14593" max="14593" width="6.3984375" style="1491" customWidth="1"/>
    <col min="14594" max="14595" width="9.09765625" style="1491" customWidth="1"/>
    <col min="14596" max="14596" width="8" style="1491" customWidth="1"/>
    <col min="14597" max="14836" width="9.09765625" style="1491"/>
    <col min="14837" max="14837" width="12.19921875" style="1491" customWidth="1"/>
    <col min="14838" max="14838" width="8.3984375" style="1491" customWidth="1"/>
    <col min="14839" max="14839" width="26.19921875" style="1491" bestFit="1" customWidth="1"/>
    <col min="14840" max="14840" width="7.59765625" style="1491" customWidth="1"/>
    <col min="14841" max="14841" width="5.8984375" style="1491" customWidth="1"/>
    <col min="14842" max="14842" width="7.59765625" style="1491" customWidth="1"/>
    <col min="14843" max="14843" width="5.8984375" style="1491" customWidth="1"/>
    <col min="14844" max="14844" width="7.59765625" style="1491" customWidth="1"/>
    <col min="14845" max="14845" width="5.8984375" style="1491" customWidth="1"/>
    <col min="14846" max="14846" width="7.59765625" style="1491" customWidth="1"/>
    <col min="14847" max="14847" width="5.8984375" style="1491" customWidth="1"/>
    <col min="14848" max="14848" width="8.19921875" style="1491" customWidth="1"/>
    <col min="14849" max="14849" width="6.3984375" style="1491" customWidth="1"/>
    <col min="14850" max="14851" width="9.09765625" style="1491" customWidth="1"/>
    <col min="14852" max="14852" width="8" style="1491" customWidth="1"/>
    <col min="14853" max="15092" width="9.09765625" style="1491"/>
    <col min="15093" max="15093" width="12.19921875" style="1491" customWidth="1"/>
    <col min="15094" max="15094" width="8.3984375" style="1491" customWidth="1"/>
    <col min="15095" max="15095" width="26.19921875" style="1491" bestFit="1" customWidth="1"/>
    <col min="15096" max="15096" width="7.59765625" style="1491" customWidth="1"/>
    <col min="15097" max="15097" width="5.8984375" style="1491" customWidth="1"/>
    <col min="15098" max="15098" width="7.59765625" style="1491" customWidth="1"/>
    <col min="15099" max="15099" width="5.8984375" style="1491" customWidth="1"/>
    <col min="15100" max="15100" width="7.59765625" style="1491" customWidth="1"/>
    <col min="15101" max="15101" width="5.8984375" style="1491" customWidth="1"/>
    <col min="15102" max="15102" width="7.59765625" style="1491" customWidth="1"/>
    <col min="15103" max="15103" width="5.8984375" style="1491" customWidth="1"/>
    <col min="15104" max="15104" width="8.19921875" style="1491" customWidth="1"/>
    <col min="15105" max="15105" width="6.3984375" style="1491" customWidth="1"/>
    <col min="15106" max="15107" width="9.09765625" style="1491" customWidth="1"/>
    <col min="15108" max="15108" width="8" style="1491" customWidth="1"/>
    <col min="15109" max="15348" width="9.09765625" style="1491"/>
    <col min="15349" max="15349" width="12.19921875" style="1491" customWidth="1"/>
    <col min="15350" max="15350" width="8.3984375" style="1491" customWidth="1"/>
    <col min="15351" max="15351" width="26.19921875" style="1491" bestFit="1" customWidth="1"/>
    <col min="15352" max="15352" width="7.59765625" style="1491" customWidth="1"/>
    <col min="15353" max="15353" width="5.8984375" style="1491" customWidth="1"/>
    <col min="15354" max="15354" width="7.59765625" style="1491" customWidth="1"/>
    <col min="15355" max="15355" width="5.8984375" style="1491" customWidth="1"/>
    <col min="15356" max="15356" width="7.59765625" style="1491" customWidth="1"/>
    <col min="15357" max="15357" width="5.8984375" style="1491" customWidth="1"/>
    <col min="15358" max="15358" width="7.59765625" style="1491" customWidth="1"/>
    <col min="15359" max="15359" width="5.8984375" style="1491" customWidth="1"/>
    <col min="15360" max="15360" width="8.19921875" style="1491" customWidth="1"/>
    <col min="15361" max="15361" width="6.3984375" style="1491" customWidth="1"/>
    <col min="15362" max="15363" width="9.09765625" style="1491" customWidth="1"/>
    <col min="15364" max="15364" width="8" style="1491" customWidth="1"/>
    <col min="15365" max="15604" width="9.09765625" style="1491"/>
    <col min="15605" max="15605" width="12.19921875" style="1491" customWidth="1"/>
    <col min="15606" max="15606" width="8.3984375" style="1491" customWidth="1"/>
    <col min="15607" max="15607" width="26.19921875" style="1491" bestFit="1" customWidth="1"/>
    <col min="15608" max="15608" width="7.59765625" style="1491" customWidth="1"/>
    <col min="15609" max="15609" width="5.8984375" style="1491" customWidth="1"/>
    <col min="15610" max="15610" width="7.59765625" style="1491" customWidth="1"/>
    <col min="15611" max="15611" width="5.8984375" style="1491" customWidth="1"/>
    <col min="15612" max="15612" width="7.59765625" style="1491" customWidth="1"/>
    <col min="15613" max="15613" width="5.8984375" style="1491" customWidth="1"/>
    <col min="15614" max="15614" width="7.59765625" style="1491" customWidth="1"/>
    <col min="15615" max="15615" width="5.8984375" style="1491" customWidth="1"/>
    <col min="15616" max="15616" width="8.19921875" style="1491" customWidth="1"/>
    <col min="15617" max="15617" width="6.3984375" style="1491" customWidth="1"/>
    <col min="15618" max="15619" width="9.09765625" style="1491" customWidth="1"/>
    <col min="15620" max="15620" width="8" style="1491" customWidth="1"/>
    <col min="15621" max="15860" width="9.09765625" style="1491"/>
    <col min="15861" max="15861" width="12.19921875" style="1491" customWidth="1"/>
    <col min="15862" max="15862" width="8.3984375" style="1491" customWidth="1"/>
    <col min="15863" max="15863" width="26.19921875" style="1491" bestFit="1" customWidth="1"/>
    <col min="15864" max="15864" width="7.59765625" style="1491" customWidth="1"/>
    <col min="15865" max="15865" width="5.8984375" style="1491" customWidth="1"/>
    <col min="15866" max="15866" width="7.59765625" style="1491" customWidth="1"/>
    <col min="15867" max="15867" width="5.8984375" style="1491" customWidth="1"/>
    <col min="15868" max="15868" width="7.59765625" style="1491" customWidth="1"/>
    <col min="15869" max="15869" width="5.8984375" style="1491" customWidth="1"/>
    <col min="15870" max="15870" width="7.59765625" style="1491" customWidth="1"/>
    <col min="15871" max="15871" width="5.8984375" style="1491" customWidth="1"/>
    <col min="15872" max="15872" width="8.19921875" style="1491" customWidth="1"/>
    <col min="15873" max="15873" width="6.3984375" style="1491" customWidth="1"/>
    <col min="15874" max="15875" width="9.09765625" style="1491" customWidth="1"/>
    <col min="15876" max="15876" width="8" style="1491" customWidth="1"/>
    <col min="15877" max="16116" width="9.09765625" style="1491"/>
    <col min="16117" max="16117" width="12.19921875" style="1491" customWidth="1"/>
    <col min="16118" max="16118" width="8.3984375" style="1491" customWidth="1"/>
    <col min="16119" max="16119" width="26.19921875" style="1491" bestFit="1" customWidth="1"/>
    <col min="16120" max="16120" width="7.59765625" style="1491" customWidth="1"/>
    <col min="16121" max="16121" width="5.8984375" style="1491" customWidth="1"/>
    <col min="16122" max="16122" width="7.59765625" style="1491" customWidth="1"/>
    <col min="16123" max="16123" width="5.8984375" style="1491" customWidth="1"/>
    <col min="16124" max="16124" width="7.59765625" style="1491" customWidth="1"/>
    <col min="16125" max="16125" width="5.8984375" style="1491" customWidth="1"/>
    <col min="16126" max="16126" width="7.59765625" style="1491" customWidth="1"/>
    <col min="16127" max="16127" width="5.8984375" style="1491" customWidth="1"/>
    <col min="16128" max="16128" width="8.19921875" style="1491" customWidth="1"/>
    <col min="16129" max="16129" width="6.3984375" style="1491" customWidth="1"/>
    <col min="16130" max="16131" width="9.09765625" style="1491" customWidth="1"/>
    <col min="16132" max="16132" width="8" style="1491" customWidth="1"/>
    <col min="16133" max="16384" width="9.09765625" style="1491"/>
  </cols>
  <sheetData>
    <row r="1" spans="1:13" ht="33" customHeight="1"/>
    <row r="2" spans="1:13" ht="33" customHeight="1"/>
    <row r="3" spans="1:13" ht="78" customHeight="1"/>
    <row r="4" spans="1:13" ht="51.75" customHeight="1">
      <c r="A4" s="1492" t="s">
        <v>136</v>
      </c>
      <c r="B4" s="1493"/>
      <c r="C4" s="1493"/>
      <c r="D4" s="1493"/>
      <c r="E4" s="1493"/>
      <c r="F4" s="1493"/>
      <c r="G4" s="1493"/>
      <c r="H4" s="1493"/>
      <c r="I4" s="1493"/>
      <c r="J4" s="1493"/>
      <c r="K4" s="1493"/>
      <c r="L4" s="1493"/>
      <c r="M4" s="1493"/>
    </row>
    <row r="5" spans="1:13" ht="51.75" customHeight="1">
      <c r="A5" s="399" t="s">
        <v>135</v>
      </c>
      <c r="B5" s="1493"/>
      <c r="C5" s="1493"/>
      <c r="D5" s="1493"/>
      <c r="E5" s="1493"/>
      <c r="F5" s="1493"/>
      <c r="G5" s="1493"/>
      <c r="H5" s="1493"/>
      <c r="I5" s="1493"/>
      <c r="J5" s="1493"/>
      <c r="K5" s="1493"/>
      <c r="L5" s="1493"/>
      <c r="M5" s="1493"/>
    </row>
    <row r="6" spans="1:13" ht="33" customHeight="1">
      <c r="A6" s="1494" t="s">
        <v>134</v>
      </c>
      <c r="B6" s="1495"/>
      <c r="C6" s="1495"/>
      <c r="D6" s="1495"/>
      <c r="E6" s="1495"/>
      <c r="F6" s="1495"/>
      <c r="G6" s="1495"/>
      <c r="H6" s="1495"/>
      <c r="I6" s="1495"/>
      <c r="J6" s="1495"/>
      <c r="K6" s="1495"/>
      <c r="L6" s="1495"/>
      <c r="M6" s="1496" t="s">
        <v>133</v>
      </c>
    </row>
    <row r="7" spans="1:13" ht="33" customHeight="1">
      <c r="A7" s="1592" t="s">
        <v>132</v>
      </c>
      <c r="B7" s="1593"/>
      <c r="C7" s="1497" t="s">
        <v>131</v>
      </c>
      <c r="D7" s="1596" t="s">
        <v>55</v>
      </c>
      <c r="E7" s="1598"/>
      <c r="F7" s="1596" t="s">
        <v>54</v>
      </c>
      <c r="G7" s="1598"/>
      <c r="H7" s="1596" t="s">
        <v>53</v>
      </c>
      <c r="I7" s="1598"/>
      <c r="J7" s="1596" t="s">
        <v>52</v>
      </c>
      <c r="K7" s="1597"/>
      <c r="L7" s="1596" t="s">
        <v>1372</v>
      </c>
      <c r="M7" s="1597"/>
    </row>
    <row r="8" spans="1:13" ht="33" customHeight="1">
      <c r="A8" s="1577" t="s">
        <v>130</v>
      </c>
      <c r="B8" s="1578"/>
      <c r="C8" s="1498" t="s">
        <v>129</v>
      </c>
      <c r="D8" s="1499" t="s">
        <v>128</v>
      </c>
      <c r="E8" s="1500" t="s">
        <v>127</v>
      </c>
      <c r="F8" s="1499" t="s">
        <v>128</v>
      </c>
      <c r="G8" s="1500" t="s">
        <v>127</v>
      </c>
      <c r="H8" s="1499" t="s">
        <v>128</v>
      </c>
      <c r="I8" s="1500" t="s">
        <v>127</v>
      </c>
      <c r="J8" s="1499" t="s">
        <v>128</v>
      </c>
      <c r="K8" s="1500" t="s">
        <v>127</v>
      </c>
      <c r="L8" s="1499" t="s">
        <v>128</v>
      </c>
      <c r="M8" s="1500" t="s">
        <v>127</v>
      </c>
    </row>
    <row r="9" spans="1:13" ht="33" customHeight="1">
      <c r="A9" s="1575" t="s">
        <v>111</v>
      </c>
      <c r="B9" s="1576"/>
      <c r="C9" s="1501" t="s">
        <v>123</v>
      </c>
      <c r="D9" s="1507">
        <v>37676</v>
      </c>
      <c r="E9" s="1508">
        <v>27.7</v>
      </c>
      <c r="F9" s="1507">
        <v>39180</v>
      </c>
      <c r="G9" s="1508">
        <v>28.8</v>
      </c>
      <c r="H9" s="1507">
        <v>42609</v>
      </c>
      <c r="I9" s="1508">
        <v>31.5</v>
      </c>
      <c r="J9" s="1507">
        <v>45571</v>
      </c>
      <c r="K9" s="1508">
        <v>36.700000000000003</v>
      </c>
      <c r="L9" s="1507">
        <v>49139</v>
      </c>
      <c r="M9" s="1508">
        <v>39.9</v>
      </c>
    </row>
    <row r="10" spans="1:13" ht="33" customHeight="1">
      <c r="A10" s="1575"/>
      <c r="B10" s="1576"/>
      <c r="C10" s="1501" t="s">
        <v>122</v>
      </c>
      <c r="D10" s="1509">
        <v>3564</v>
      </c>
      <c r="E10" s="1510">
        <v>84</v>
      </c>
      <c r="F10" s="1509">
        <v>3588</v>
      </c>
      <c r="G10" s="1510">
        <v>84</v>
      </c>
      <c r="H10" s="1509">
        <v>3996</v>
      </c>
      <c r="I10" s="1510">
        <v>83.8</v>
      </c>
      <c r="J10" s="1509">
        <v>4137</v>
      </c>
      <c r="K10" s="1510">
        <v>85.7</v>
      </c>
      <c r="L10" s="1509">
        <v>4843</v>
      </c>
      <c r="M10" s="1510">
        <v>88.2</v>
      </c>
    </row>
    <row r="11" spans="1:13" ht="33" customHeight="1">
      <c r="A11" s="1575"/>
      <c r="B11" s="1576"/>
      <c r="C11" s="1501" t="s">
        <v>1370</v>
      </c>
      <c r="D11" s="1509">
        <v>41240</v>
      </c>
      <c r="E11" s="1510">
        <v>32.6</v>
      </c>
      <c r="F11" s="1509">
        <v>42768</v>
      </c>
      <c r="G11" s="1510">
        <v>33.4</v>
      </c>
      <c r="H11" s="1509">
        <v>46605</v>
      </c>
      <c r="I11" s="1510">
        <v>36</v>
      </c>
      <c r="J11" s="1509">
        <v>49708</v>
      </c>
      <c r="K11" s="1510">
        <v>40.700000000000003</v>
      </c>
      <c r="L11" s="1509">
        <v>53982</v>
      </c>
      <c r="M11" s="1510">
        <v>44.2</v>
      </c>
    </row>
    <row r="12" spans="1:13" ht="33" customHeight="1">
      <c r="A12" s="1575"/>
      <c r="B12" s="1576"/>
      <c r="C12" s="1502" t="s">
        <v>121</v>
      </c>
      <c r="D12" s="1509">
        <v>95379</v>
      </c>
      <c r="E12" s="1510">
        <v>60.1</v>
      </c>
      <c r="F12" s="1509">
        <v>101256</v>
      </c>
      <c r="G12" s="1510">
        <v>57.6</v>
      </c>
      <c r="H12" s="1509">
        <v>103990</v>
      </c>
      <c r="I12" s="1510">
        <v>57.9</v>
      </c>
      <c r="J12" s="1509">
        <v>105473</v>
      </c>
      <c r="K12" s="1510">
        <v>59.4</v>
      </c>
      <c r="L12" s="1509">
        <v>107092</v>
      </c>
      <c r="M12" s="1510">
        <v>59.7</v>
      </c>
    </row>
    <row r="13" spans="1:13" ht="33" customHeight="1">
      <c r="A13" s="1580" t="s">
        <v>45</v>
      </c>
      <c r="B13" s="1581"/>
      <c r="C13" s="1503" t="s">
        <v>119</v>
      </c>
      <c r="D13" s="1509">
        <v>3184</v>
      </c>
      <c r="E13" s="1510">
        <v>91.8</v>
      </c>
      <c r="F13" s="1509">
        <v>3525</v>
      </c>
      <c r="G13" s="1510">
        <v>91.5</v>
      </c>
      <c r="H13" s="1509">
        <v>3853</v>
      </c>
      <c r="I13" s="1510">
        <v>93.1</v>
      </c>
      <c r="J13" s="1509">
        <v>4006</v>
      </c>
      <c r="K13" s="1510">
        <v>93.4</v>
      </c>
      <c r="L13" s="1509">
        <v>4221</v>
      </c>
      <c r="M13" s="1510">
        <v>93.1</v>
      </c>
    </row>
    <row r="14" spans="1:13" ht="33" customHeight="1">
      <c r="A14" s="1582"/>
      <c r="B14" s="1583"/>
      <c r="C14" s="1504" t="s">
        <v>118</v>
      </c>
      <c r="D14" s="1509">
        <v>55080</v>
      </c>
      <c r="E14" s="1510">
        <v>93.6</v>
      </c>
      <c r="F14" s="1509">
        <v>57474</v>
      </c>
      <c r="G14" s="1510">
        <v>93.2</v>
      </c>
      <c r="H14" s="1509">
        <v>59646</v>
      </c>
      <c r="I14" s="1510">
        <v>93</v>
      </c>
      <c r="J14" s="1509">
        <v>69530</v>
      </c>
      <c r="K14" s="1510">
        <v>94.2</v>
      </c>
      <c r="L14" s="1509">
        <v>71284</v>
      </c>
      <c r="M14" s="1510">
        <v>95.3</v>
      </c>
    </row>
    <row r="15" spans="1:13" ht="33" customHeight="1">
      <c r="A15" s="1592" t="s">
        <v>110</v>
      </c>
      <c r="B15" s="1593"/>
      <c r="C15" s="1501" t="s">
        <v>123</v>
      </c>
      <c r="D15" s="1509">
        <v>15135</v>
      </c>
      <c r="E15" s="1510">
        <v>48.6</v>
      </c>
      <c r="F15" s="1509">
        <v>15879</v>
      </c>
      <c r="G15" s="1510">
        <v>48.7</v>
      </c>
      <c r="H15" s="1509">
        <v>16346</v>
      </c>
      <c r="I15" s="1510">
        <v>49.9</v>
      </c>
      <c r="J15" s="1509">
        <v>18155</v>
      </c>
      <c r="K15" s="1510">
        <v>51.3</v>
      </c>
      <c r="L15" s="1509">
        <v>18464</v>
      </c>
      <c r="M15" s="1510">
        <v>50.7</v>
      </c>
    </row>
    <row r="16" spans="1:13" ht="33" customHeight="1">
      <c r="A16" s="1575"/>
      <c r="B16" s="1576"/>
      <c r="C16" s="1501" t="s">
        <v>122</v>
      </c>
      <c r="D16" s="1509">
        <v>1284</v>
      </c>
      <c r="E16" s="1510">
        <v>70.599999999999994</v>
      </c>
      <c r="F16" s="1509">
        <v>1327</v>
      </c>
      <c r="G16" s="1510">
        <v>72</v>
      </c>
      <c r="H16" s="1509">
        <v>1283</v>
      </c>
      <c r="I16" s="1510">
        <v>75.2</v>
      </c>
      <c r="J16" s="1509">
        <v>1431</v>
      </c>
      <c r="K16" s="1510">
        <v>78.8</v>
      </c>
      <c r="L16" s="1509">
        <v>1683</v>
      </c>
      <c r="M16" s="1510">
        <v>84.4</v>
      </c>
    </row>
    <row r="17" spans="1:13" ht="33" customHeight="1">
      <c r="A17" s="1575"/>
      <c r="B17" s="1576"/>
      <c r="C17" s="1501" t="s">
        <v>1370</v>
      </c>
      <c r="D17" s="1509">
        <v>16419</v>
      </c>
      <c r="E17" s="1510">
        <v>50.3</v>
      </c>
      <c r="F17" s="1509">
        <v>17206</v>
      </c>
      <c r="G17" s="1510">
        <v>50.5</v>
      </c>
      <c r="H17" s="1509">
        <v>17629</v>
      </c>
      <c r="I17" s="1510">
        <v>51.7</v>
      </c>
      <c r="J17" s="1509">
        <v>19586</v>
      </c>
      <c r="K17" s="1510">
        <v>53.3</v>
      </c>
      <c r="L17" s="1509">
        <f>SUM(L15:L16)</f>
        <v>20147</v>
      </c>
      <c r="M17" s="1510">
        <v>53.5</v>
      </c>
    </row>
    <row r="18" spans="1:13" ht="33" customHeight="1">
      <c r="A18" s="1575"/>
      <c r="B18" s="1576"/>
      <c r="C18" s="1502" t="s">
        <v>121</v>
      </c>
      <c r="D18" s="1509">
        <v>35119</v>
      </c>
      <c r="E18" s="1510">
        <v>18.2</v>
      </c>
      <c r="F18" s="1509">
        <v>36927</v>
      </c>
      <c r="G18" s="1510">
        <v>14.9</v>
      </c>
      <c r="H18" s="1509">
        <v>35808</v>
      </c>
      <c r="I18" s="1510">
        <v>14.4</v>
      </c>
      <c r="J18" s="1509">
        <v>35697</v>
      </c>
      <c r="K18" s="1510">
        <v>16.600000000000001</v>
      </c>
      <c r="L18" s="1509">
        <v>44188</v>
      </c>
      <c r="M18" s="1510">
        <v>31</v>
      </c>
    </row>
    <row r="19" spans="1:13" ht="33" customHeight="1">
      <c r="A19" s="1584" t="s">
        <v>126</v>
      </c>
      <c r="B19" s="1585"/>
      <c r="C19" s="1503" t="s">
        <v>119</v>
      </c>
      <c r="D19" s="1509">
        <v>2132</v>
      </c>
      <c r="E19" s="1510">
        <v>63.6</v>
      </c>
      <c r="F19" s="1509">
        <v>2285</v>
      </c>
      <c r="G19" s="1510">
        <v>65.099999999999994</v>
      </c>
      <c r="H19" s="1509">
        <v>2304</v>
      </c>
      <c r="I19" s="1510">
        <v>67.599999999999994</v>
      </c>
      <c r="J19" s="1509">
        <v>2652</v>
      </c>
      <c r="K19" s="1510">
        <v>71.900000000000006</v>
      </c>
      <c r="L19" s="1509">
        <v>2940</v>
      </c>
      <c r="M19" s="1510">
        <v>79.5</v>
      </c>
    </row>
    <row r="20" spans="1:13" ht="33" customHeight="1">
      <c r="A20" s="1586"/>
      <c r="B20" s="1587"/>
      <c r="C20" s="1504" t="s">
        <v>118</v>
      </c>
      <c r="D20" s="1509">
        <v>27647</v>
      </c>
      <c r="E20" s="1510">
        <v>68.7</v>
      </c>
      <c r="F20" s="1509">
        <v>29871</v>
      </c>
      <c r="G20" s="1510">
        <v>70</v>
      </c>
      <c r="H20" s="1509">
        <v>30214</v>
      </c>
      <c r="I20" s="1510">
        <v>73.3</v>
      </c>
      <c r="J20" s="1509">
        <v>30857</v>
      </c>
      <c r="K20" s="1510">
        <v>76.599999999999994</v>
      </c>
      <c r="L20" s="1509">
        <v>26032</v>
      </c>
      <c r="M20" s="1510">
        <v>75.400000000000006</v>
      </c>
    </row>
    <row r="21" spans="1:13" ht="33" customHeight="1">
      <c r="A21" s="1592" t="s">
        <v>42</v>
      </c>
      <c r="B21" s="1593"/>
      <c r="C21" s="1501" t="s">
        <v>123</v>
      </c>
      <c r="D21" s="1509">
        <v>20443</v>
      </c>
      <c r="E21" s="1510">
        <v>2.5</v>
      </c>
      <c r="F21" s="1509">
        <v>20681</v>
      </c>
      <c r="G21" s="1510">
        <v>2.5</v>
      </c>
      <c r="H21" s="1509">
        <v>23420</v>
      </c>
      <c r="I21" s="1510">
        <v>7.7</v>
      </c>
      <c r="J21" s="1509">
        <f>J23-J22</f>
        <v>24297</v>
      </c>
      <c r="K21" s="1510">
        <v>8.1</v>
      </c>
      <c r="L21" s="1509">
        <v>26732</v>
      </c>
      <c r="M21" s="1510">
        <v>8.1</v>
      </c>
    </row>
    <row r="22" spans="1:13" ht="33" customHeight="1">
      <c r="A22" s="1575"/>
      <c r="B22" s="1576"/>
      <c r="C22" s="1501" t="s">
        <v>122</v>
      </c>
      <c r="D22" s="1509">
        <v>8654</v>
      </c>
      <c r="E22" s="1510">
        <v>3.8</v>
      </c>
      <c r="F22" s="1509">
        <v>9020</v>
      </c>
      <c r="G22" s="1510">
        <v>5</v>
      </c>
      <c r="H22" s="1509">
        <v>10420</v>
      </c>
      <c r="I22" s="1510">
        <v>11.7</v>
      </c>
      <c r="J22" s="1509">
        <v>11184</v>
      </c>
      <c r="K22" s="1510">
        <v>15.5</v>
      </c>
      <c r="L22" s="1509">
        <v>12285</v>
      </c>
      <c r="M22" s="1510">
        <v>15.5</v>
      </c>
    </row>
    <row r="23" spans="1:13" ht="33" customHeight="1">
      <c r="A23" s="1575"/>
      <c r="B23" s="1576"/>
      <c r="C23" s="1501" t="s">
        <v>1370</v>
      </c>
      <c r="D23" s="1509">
        <v>29097</v>
      </c>
      <c r="E23" s="1510">
        <v>2.9</v>
      </c>
      <c r="F23" s="1509">
        <v>29701</v>
      </c>
      <c r="G23" s="1510">
        <v>3.3</v>
      </c>
      <c r="H23" s="1509">
        <v>33840</v>
      </c>
      <c r="I23" s="1510">
        <v>8.9</v>
      </c>
      <c r="J23" s="1509">
        <v>35481</v>
      </c>
      <c r="K23" s="1510">
        <v>10.4</v>
      </c>
      <c r="L23" s="1509">
        <f>SUM(L21:L22)</f>
        <v>39017</v>
      </c>
      <c r="M23" s="1510">
        <v>10.4</v>
      </c>
    </row>
    <row r="24" spans="1:13" ht="33" customHeight="1">
      <c r="A24" s="1575"/>
      <c r="B24" s="1576"/>
      <c r="C24" s="1502" t="s">
        <v>121</v>
      </c>
      <c r="D24" s="1509">
        <v>41985</v>
      </c>
      <c r="E24" s="1510">
        <v>5.4</v>
      </c>
      <c r="F24" s="1509">
        <v>42638</v>
      </c>
      <c r="G24" s="1510">
        <v>5.3</v>
      </c>
      <c r="H24" s="1509">
        <v>45895</v>
      </c>
      <c r="I24" s="1510">
        <v>5.8</v>
      </c>
      <c r="J24" s="1509">
        <v>43395</v>
      </c>
      <c r="K24" s="1510">
        <v>4.9000000000000004</v>
      </c>
      <c r="L24" s="1509">
        <v>47733</v>
      </c>
      <c r="M24" s="1510">
        <v>4.9000000000000004</v>
      </c>
    </row>
    <row r="25" spans="1:13" ht="33" customHeight="1">
      <c r="A25" s="1588" t="s">
        <v>125</v>
      </c>
      <c r="B25" s="1589"/>
      <c r="C25" s="1503" t="s">
        <v>119</v>
      </c>
      <c r="D25" s="1509">
        <v>18308</v>
      </c>
      <c r="E25" s="1510">
        <v>3.7</v>
      </c>
      <c r="F25" s="1509">
        <v>19309</v>
      </c>
      <c r="G25" s="1510">
        <v>4.2</v>
      </c>
      <c r="H25" s="1509">
        <v>22155</v>
      </c>
      <c r="I25" s="1510">
        <v>5.0999999999999996</v>
      </c>
      <c r="J25" s="1509">
        <v>22467</v>
      </c>
      <c r="K25" s="1510">
        <v>6.4</v>
      </c>
      <c r="L25" s="1509">
        <v>24711</v>
      </c>
      <c r="M25" s="1510">
        <v>6.4</v>
      </c>
    </row>
    <row r="26" spans="1:13" ht="33" customHeight="1" thickBot="1">
      <c r="A26" s="1590"/>
      <c r="B26" s="1591"/>
      <c r="C26" s="1504" t="s">
        <v>118</v>
      </c>
      <c r="D26" s="1509">
        <v>19046</v>
      </c>
      <c r="E26" s="1510">
        <v>26.6</v>
      </c>
      <c r="F26" s="1509">
        <v>19978</v>
      </c>
      <c r="G26" s="1510">
        <v>29.9</v>
      </c>
      <c r="H26" s="1509">
        <v>22001</v>
      </c>
      <c r="I26" s="1510">
        <v>27</v>
      </c>
      <c r="J26" s="1509">
        <v>23925</v>
      </c>
      <c r="K26" s="1510">
        <v>32.6</v>
      </c>
      <c r="L26" s="1509">
        <v>26303</v>
      </c>
      <c r="M26" s="1510">
        <v>32.6</v>
      </c>
    </row>
    <row r="27" spans="1:13" ht="33" customHeight="1">
      <c r="A27" s="1594" t="s">
        <v>124</v>
      </c>
      <c r="B27" s="1595"/>
      <c r="C27" s="1501" t="s">
        <v>123</v>
      </c>
      <c r="D27" s="1509">
        <f>D9+D15+D21</f>
        <v>73254</v>
      </c>
      <c r="E27" s="1510">
        <v>25</v>
      </c>
      <c r="F27" s="1509">
        <f>F9+F15+F21</f>
        <v>75740</v>
      </c>
      <c r="G27" s="1510">
        <v>25.8</v>
      </c>
      <c r="H27" s="1509">
        <f>H9+H15+H21</f>
        <v>82375</v>
      </c>
      <c r="I27" s="1510">
        <v>28.4</v>
      </c>
      <c r="J27" s="1509">
        <v>88023</v>
      </c>
      <c r="K27" s="1510">
        <v>31.8</v>
      </c>
      <c r="L27" s="1509">
        <f t="shared" ref="L27:L32" si="0">L9+L15+L21</f>
        <v>94335</v>
      </c>
      <c r="M27" s="1510">
        <v>33</v>
      </c>
    </row>
    <row r="28" spans="1:13" ht="33" customHeight="1">
      <c r="A28" s="1575"/>
      <c r="B28" s="1576"/>
      <c r="C28" s="1501" t="s">
        <v>122</v>
      </c>
      <c r="D28" s="1509">
        <f>D22+D16+D10</f>
        <v>13502</v>
      </c>
      <c r="E28" s="1510">
        <v>31.3</v>
      </c>
      <c r="F28" s="1509">
        <f>F22+F16+F10</f>
        <v>13935</v>
      </c>
      <c r="G28" s="1510">
        <v>31.7</v>
      </c>
      <c r="H28" s="1509">
        <v>15699</v>
      </c>
      <c r="I28" s="1510">
        <v>35.299999999999997</v>
      </c>
      <c r="J28" s="1509">
        <f>J10+J16+J22</f>
        <v>16752</v>
      </c>
      <c r="K28" s="1510">
        <v>38.200000000000003</v>
      </c>
      <c r="L28" s="1509">
        <f t="shared" si="0"/>
        <v>18811</v>
      </c>
      <c r="M28" s="1510">
        <v>40.4</v>
      </c>
    </row>
    <row r="29" spans="1:13" ht="33" customHeight="1">
      <c r="A29" s="1575"/>
      <c r="B29" s="1576"/>
      <c r="C29" s="1501" t="s">
        <v>1370</v>
      </c>
      <c r="D29" s="1509">
        <f>D23+D17+D11</f>
        <v>86756</v>
      </c>
      <c r="E29" s="1510">
        <v>26</v>
      </c>
      <c r="F29" s="1509">
        <f>F23+F17+F11</f>
        <v>89675</v>
      </c>
      <c r="G29" s="1510">
        <v>26.7</v>
      </c>
      <c r="H29" s="1509">
        <f>H23+H17+H11</f>
        <v>98074</v>
      </c>
      <c r="I29" s="1510">
        <v>29.5</v>
      </c>
      <c r="J29" s="1509">
        <f>J23+J17+J11</f>
        <v>104775</v>
      </c>
      <c r="K29" s="1510">
        <v>32.799999999999997</v>
      </c>
      <c r="L29" s="1509">
        <f t="shared" si="0"/>
        <v>113146</v>
      </c>
      <c r="M29" s="1510">
        <v>34.200000000000003</v>
      </c>
    </row>
    <row r="30" spans="1:13" ht="33" customHeight="1">
      <c r="A30" s="1575"/>
      <c r="B30" s="1576"/>
      <c r="C30" s="1502" t="s">
        <v>121</v>
      </c>
      <c r="D30" s="1509">
        <f>SUM(D12,D18,D24)</f>
        <v>172483</v>
      </c>
      <c r="E30" s="1510">
        <v>38.299999999999997</v>
      </c>
      <c r="F30" s="1509">
        <f>SUM(F12,F18,F24)</f>
        <v>180821</v>
      </c>
      <c r="G30" s="1510">
        <v>36.5</v>
      </c>
      <c r="H30" s="1509">
        <f>SUM(H12,H18,H24)</f>
        <v>185693</v>
      </c>
      <c r="I30" s="1510">
        <v>36.700000000000003</v>
      </c>
      <c r="J30" s="1509">
        <f>SUM(J12,J18,J24)</f>
        <v>184565</v>
      </c>
      <c r="K30" s="1510">
        <v>38.299999999999997</v>
      </c>
      <c r="L30" s="1509">
        <f t="shared" si="0"/>
        <v>199013</v>
      </c>
      <c r="M30" s="1510">
        <v>40.200000000000003</v>
      </c>
    </row>
    <row r="31" spans="1:13" ht="15">
      <c r="A31" s="1575" t="s">
        <v>120</v>
      </c>
      <c r="B31" s="1576"/>
      <c r="C31" s="1503" t="s">
        <v>119</v>
      </c>
      <c r="D31" s="1509">
        <f>SUM(D13,D19,D25)</f>
        <v>23624</v>
      </c>
      <c r="E31" s="1510">
        <v>21</v>
      </c>
      <c r="F31" s="1509">
        <f>SUM(F13,F19,F25)</f>
        <v>25119</v>
      </c>
      <c r="G31" s="1510">
        <v>22</v>
      </c>
      <c r="H31" s="1509">
        <f>SUM(H13,H19,H25)</f>
        <v>28312</v>
      </c>
      <c r="I31" s="1510">
        <v>22.2</v>
      </c>
      <c r="J31" s="1509">
        <f>SUM(J13,J19,J25)</f>
        <v>29125</v>
      </c>
      <c r="K31" s="1510">
        <v>24.3</v>
      </c>
      <c r="L31" s="1509">
        <f t="shared" si="0"/>
        <v>31872</v>
      </c>
      <c r="M31" s="1510">
        <v>24.6</v>
      </c>
    </row>
    <row r="32" spans="1:13" ht="15">
      <c r="A32" s="1577"/>
      <c r="B32" s="1578"/>
      <c r="C32" s="1504" t="s">
        <v>118</v>
      </c>
      <c r="D32" s="1511">
        <f>SUM(D14,D20,D26)</f>
        <v>101773</v>
      </c>
      <c r="E32" s="1512">
        <v>74.3</v>
      </c>
      <c r="F32" s="1511">
        <f>SUM(F14,F20,F26)</f>
        <v>107323</v>
      </c>
      <c r="G32" s="1512">
        <v>74.400000000000006</v>
      </c>
      <c r="H32" s="1511">
        <f>SUM(H14,H20,H26)</f>
        <v>111861</v>
      </c>
      <c r="I32" s="1512">
        <v>74.7</v>
      </c>
      <c r="J32" s="1511">
        <f>SUM(J14,J20,J26)</f>
        <v>124312</v>
      </c>
      <c r="K32" s="1512">
        <v>78</v>
      </c>
      <c r="L32" s="1511">
        <f t="shared" si="0"/>
        <v>123619</v>
      </c>
      <c r="M32" s="1512">
        <v>77.8</v>
      </c>
    </row>
    <row r="33" spans="1:13" ht="13.8">
      <c r="A33" s="1579" t="s">
        <v>117</v>
      </c>
      <c r="B33" s="1579"/>
      <c r="C33" s="1495"/>
      <c r="D33" s="1495"/>
      <c r="E33" s="1495"/>
      <c r="F33" s="1495"/>
      <c r="G33" s="1495"/>
      <c r="H33" s="1495"/>
      <c r="I33" s="1495"/>
      <c r="J33" s="1495"/>
      <c r="K33" s="1495"/>
      <c r="L33" s="1495"/>
      <c r="M33" s="1505" t="s">
        <v>116</v>
      </c>
    </row>
    <row r="34" spans="1:13">
      <c r="A34" s="1506"/>
      <c r="B34" s="1506"/>
      <c r="C34" s="1506"/>
      <c r="D34" s="1506"/>
      <c r="E34" s="1506"/>
      <c r="F34" s="1506"/>
      <c r="G34" s="1506"/>
      <c r="H34" s="1506"/>
      <c r="I34" s="1506"/>
      <c r="J34" s="1506"/>
      <c r="K34" s="1506"/>
      <c r="L34" s="1506"/>
      <c r="M34" s="1506"/>
    </row>
    <row r="35" spans="1:13" ht="21.6">
      <c r="A35" s="1506"/>
      <c r="B35" s="1506"/>
      <c r="C35" s="1506"/>
      <c r="D35" s="1506"/>
      <c r="E35" s="1506"/>
      <c r="F35" s="1506"/>
      <c r="G35" s="1506"/>
      <c r="H35" s="1506"/>
      <c r="I35" s="1506"/>
      <c r="J35" s="436" t="s">
        <v>2033</v>
      </c>
      <c r="K35" s="1506"/>
      <c r="L35" s="1506"/>
      <c r="M35" s="1506"/>
    </row>
  </sheetData>
  <mergeCells count="16">
    <mergeCell ref="A7:B7"/>
    <mergeCell ref="A8:B8"/>
    <mergeCell ref="L7:M7"/>
    <mergeCell ref="D7:E7"/>
    <mergeCell ref="F7:G7"/>
    <mergeCell ref="H7:I7"/>
    <mergeCell ref="J7:K7"/>
    <mergeCell ref="A31:B32"/>
    <mergeCell ref="A33:B33"/>
    <mergeCell ref="A9:B12"/>
    <mergeCell ref="A13:B14"/>
    <mergeCell ref="A19:B20"/>
    <mergeCell ref="A25:B26"/>
    <mergeCell ref="A15:B18"/>
    <mergeCell ref="A21:B24"/>
    <mergeCell ref="A27:B30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50"/>
  <sheetViews>
    <sheetView rightToLeft="1" topLeftCell="A19" zoomScale="70" zoomScaleNormal="70" workbookViewId="0">
      <selection activeCell="R1" sqref="R1:AE1048576"/>
    </sheetView>
  </sheetViews>
  <sheetFormatPr defaultColWidth="7.69921875" defaultRowHeight="13.2"/>
  <cols>
    <col min="1" max="2" width="33.69921875" style="441" customWidth="1"/>
    <col min="3" max="18" width="9.69921875" style="441" customWidth="1"/>
    <col min="19" max="256" width="7.69921875" style="441"/>
    <col min="257" max="257" width="25.8984375" style="441" customWidth="1"/>
    <col min="258" max="258" width="18.3984375" style="441" customWidth="1"/>
    <col min="259" max="274" width="8.3984375" style="441" customWidth="1"/>
    <col min="275" max="512" width="7.69921875" style="441"/>
    <col min="513" max="513" width="25.8984375" style="441" customWidth="1"/>
    <col min="514" max="514" width="18.3984375" style="441" customWidth="1"/>
    <col min="515" max="530" width="8.3984375" style="441" customWidth="1"/>
    <col min="531" max="768" width="7.69921875" style="441"/>
    <col min="769" max="769" width="25.8984375" style="441" customWidth="1"/>
    <col min="770" max="770" width="18.3984375" style="441" customWidth="1"/>
    <col min="771" max="786" width="8.3984375" style="441" customWidth="1"/>
    <col min="787" max="1024" width="7.69921875" style="441"/>
    <col min="1025" max="1025" width="25.8984375" style="441" customWidth="1"/>
    <col min="1026" max="1026" width="18.3984375" style="441" customWidth="1"/>
    <col min="1027" max="1042" width="8.3984375" style="441" customWidth="1"/>
    <col min="1043" max="1280" width="7.69921875" style="441"/>
    <col min="1281" max="1281" width="25.8984375" style="441" customWidth="1"/>
    <col min="1282" max="1282" width="18.3984375" style="441" customWidth="1"/>
    <col min="1283" max="1298" width="8.3984375" style="441" customWidth="1"/>
    <col min="1299" max="1536" width="7.69921875" style="441"/>
    <col min="1537" max="1537" width="25.8984375" style="441" customWidth="1"/>
    <col min="1538" max="1538" width="18.3984375" style="441" customWidth="1"/>
    <col min="1539" max="1554" width="8.3984375" style="441" customWidth="1"/>
    <col min="1555" max="1792" width="7.69921875" style="441"/>
    <col min="1793" max="1793" width="25.8984375" style="441" customWidth="1"/>
    <col min="1794" max="1794" width="18.3984375" style="441" customWidth="1"/>
    <col min="1795" max="1810" width="8.3984375" style="441" customWidth="1"/>
    <col min="1811" max="2048" width="7.69921875" style="441"/>
    <col min="2049" max="2049" width="25.8984375" style="441" customWidth="1"/>
    <col min="2050" max="2050" width="18.3984375" style="441" customWidth="1"/>
    <col min="2051" max="2066" width="8.3984375" style="441" customWidth="1"/>
    <col min="2067" max="2304" width="7.69921875" style="441"/>
    <col min="2305" max="2305" width="25.8984375" style="441" customWidth="1"/>
    <col min="2306" max="2306" width="18.3984375" style="441" customWidth="1"/>
    <col min="2307" max="2322" width="8.3984375" style="441" customWidth="1"/>
    <col min="2323" max="2560" width="7.69921875" style="441"/>
    <col min="2561" max="2561" width="25.8984375" style="441" customWidth="1"/>
    <col min="2562" max="2562" width="18.3984375" style="441" customWidth="1"/>
    <col min="2563" max="2578" width="8.3984375" style="441" customWidth="1"/>
    <col min="2579" max="2816" width="7.69921875" style="441"/>
    <col min="2817" max="2817" width="25.8984375" style="441" customWidth="1"/>
    <col min="2818" max="2818" width="18.3984375" style="441" customWidth="1"/>
    <col min="2819" max="2834" width="8.3984375" style="441" customWidth="1"/>
    <col min="2835" max="3072" width="7.69921875" style="441"/>
    <col min="3073" max="3073" width="25.8984375" style="441" customWidth="1"/>
    <col min="3074" max="3074" width="18.3984375" style="441" customWidth="1"/>
    <col min="3075" max="3090" width="8.3984375" style="441" customWidth="1"/>
    <col min="3091" max="3328" width="7.69921875" style="441"/>
    <col min="3329" max="3329" width="25.8984375" style="441" customWidth="1"/>
    <col min="3330" max="3330" width="18.3984375" style="441" customWidth="1"/>
    <col min="3331" max="3346" width="8.3984375" style="441" customWidth="1"/>
    <col min="3347" max="3584" width="7.69921875" style="441"/>
    <col min="3585" max="3585" width="25.8984375" style="441" customWidth="1"/>
    <col min="3586" max="3586" width="18.3984375" style="441" customWidth="1"/>
    <col min="3587" max="3602" width="8.3984375" style="441" customWidth="1"/>
    <col min="3603" max="3840" width="7.69921875" style="441"/>
    <col min="3841" max="3841" width="25.8984375" style="441" customWidth="1"/>
    <col min="3842" max="3842" width="18.3984375" style="441" customWidth="1"/>
    <col min="3843" max="3858" width="8.3984375" style="441" customWidth="1"/>
    <col min="3859" max="4096" width="7.69921875" style="441"/>
    <col min="4097" max="4097" width="25.8984375" style="441" customWidth="1"/>
    <col min="4098" max="4098" width="18.3984375" style="441" customWidth="1"/>
    <col min="4099" max="4114" width="8.3984375" style="441" customWidth="1"/>
    <col min="4115" max="4352" width="7.69921875" style="441"/>
    <col min="4353" max="4353" width="25.8984375" style="441" customWidth="1"/>
    <col min="4354" max="4354" width="18.3984375" style="441" customWidth="1"/>
    <col min="4355" max="4370" width="8.3984375" style="441" customWidth="1"/>
    <col min="4371" max="4608" width="7.69921875" style="441"/>
    <col min="4609" max="4609" width="25.8984375" style="441" customWidth="1"/>
    <col min="4610" max="4610" width="18.3984375" style="441" customWidth="1"/>
    <col min="4611" max="4626" width="8.3984375" style="441" customWidth="1"/>
    <col min="4627" max="4864" width="7.69921875" style="441"/>
    <col min="4865" max="4865" width="25.8984375" style="441" customWidth="1"/>
    <col min="4866" max="4866" width="18.3984375" style="441" customWidth="1"/>
    <col min="4867" max="4882" width="8.3984375" style="441" customWidth="1"/>
    <col min="4883" max="5120" width="7.69921875" style="441"/>
    <col min="5121" max="5121" width="25.8984375" style="441" customWidth="1"/>
    <col min="5122" max="5122" width="18.3984375" style="441" customWidth="1"/>
    <col min="5123" max="5138" width="8.3984375" style="441" customWidth="1"/>
    <col min="5139" max="5376" width="7.69921875" style="441"/>
    <col min="5377" max="5377" width="25.8984375" style="441" customWidth="1"/>
    <col min="5378" max="5378" width="18.3984375" style="441" customWidth="1"/>
    <col min="5379" max="5394" width="8.3984375" style="441" customWidth="1"/>
    <col min="5395" max="5632" width="7.69921875" style="441"/>
    <col min="5633" max="5633" width="25.8984375" style="441" customWidth="1"/>
    <col min="5634" max="5634" width="18.3984375" style="441" customWidth="1"/>
    <col min="5635" max="5650" width="8.3984375" style="441" customWidth="1"/>
    <col min="5651" max="5888" width="7.69921875" style="441"/>
    <col min="5889" max="5889" width="25.8984375" style="441" customWidth="1"/>
    <col min="5890" max="5890" width="18.3984375" style="441" customWidth="1"/>
    <col min="5891" max="5906" width="8.3984375" style="441" customWidth="1"/>
    <col min="5907" max="6144" width="7.69921875" style="441"/>
    <col min="6145" max="6145" width="25.8984375" style="441" customWidth="1"/>
    <col min="6146" max="6146" width="18.3984375" style="441" customWidth="1"/>
    <col min="6147" max="6162" width="8.3984375" style="441" customWidth="1"/>
    <col min="6163" max="6400" width="7.69921875" style="441"/>
    <col min="6401" max="6401" width="25.8984375" style="441" customWidth="1"/>
    <col min="6402" max="6402" width="18.3984375" style="441" customWidth="1"/>
    <col min="6403" max="6418" width="8.3984375" style="441" customWidth="1"/>
    <col min="6419" max="6656" width="7.69921875" style="441"/>
    <col min="6657" max="6657" width="25.8984375" style="441" customWidth="1"/>
    <col min="6658" max="6658" width="18.3984375" style="441" customWidth="1"/>
    <col min="6659" max="6674" width="8.3984375" style="441" customWidth="1"/>
    <col min="6675" max="6912" width="7.69921875" style="441"/>
    <col min="6913" max="6913" width="25.8984375" style="441" customWidth="1"/>
    <col min="6914" max="6914" width="18.3984375" style="441" customWidth="1"/>
    <col min="6915" max="6930" width="8.3984375" style="441" customWidth="1"/>
    <col min="6931" max="7168" width="7.69921875" style="441"/>
    <col min="7169" max="7169" width="25.8984375" style="441" customWidth="1"/>
    <col min="7170" max="7170" width="18.3984375" style="441" customWidth="1"/>
    <col min="7171" max="7186" width="8.3984375" style="441" customWidth="1"/>
    <col min="7187" max="7424" width="7.69921875" style="441"/>
    <col min="7425" max="7425" width="25.8984375" style="441" customWidth="1"/>
    <col min="7426" max="7426" width="18.3984375" style="441" customWidth="1"/>
    <col min="7427" max="7442" width="8.3984375" style="441" customWidth="1"/>
    <col min="7443" max="7680" width="7.69921875" style="441"/>
    <col min="7681" max="7681" width="25.8984375" style="441" customWidth="1"/>
    <col min="7682" max="7682" width="18.3984375" style="441" customWidth="1"/>
    <col min="7683" max="7698" width="8.3984375" style="441" customWidth="1"/>
    <col min="7699" max="7936" width="7.69921875" style="441"/>
    <col min="7937" max="7937" width="25.8984375" style="441" customWidth="1"/>
    <col min="7938" max="7938" width="18.3984375" style="441" customWidth="1"/>
    <col min="7939" max="7954" width="8.3984375" style="441" customWidth="1"/>
    <col min="7955" max="8192" width="7.69921875" style="441"/>
    <col min="8193" max="8193" width="25.8984375" style="441" customWidth="1"/>
    <col min="8194" max="8194" width="18.3984375" style="441" customWidth="1"/>
    <col min="8195" max="8210" width="8.3984375" style="441" customWidth="1"/>
    <col min="8211" max="8448" width="7.69921875" style="441"/>
    <col min="8449" max="8449" width="25.8984375" style="441" customWidth="1"/>
    <col min="8450" max="8450" width="18.3984375" style="441" customWidth="1"/>
    <col min="8451" max="8466" width="8.3984375" style="441" customWidth="1"/>
    <col min="8467" max="8704" width="7.69921875" style="441"/>
    <col min="8705" max="8705" width="25.8984375" style="441" customWidth="1"/>
    <col min="8706" max="8706" width="18.3984375" style="441" customWidth="1"/>
    <col min="8707" max="8722" width="8.3984375" style="441" customWidth="1"/>
    <col min="8723" max="8960" width="7.69921875" style="441"/>
    <col min="8961" max="8961" width="25.8984375" style="441" customWidth="1"/>
    <col min="8962" max="8962" width="18.3984375" style="441" customWidth="1"/>
    <col min="8963" max="8978" width="8.3984375" style="441" customWidth="1"/>
    <col min="8979" max="9216" width="7.69921875" style="441"/>
    <col min="9217" max="9217" width="25.8984375" style="441" customWidth="1"/>
    <col min="9218" max="9218" width="18.3984375" style="441" customWidth="1"/>
    <col min="9219" max="9234" width="8.3984375" style="441" customWidth="1"/>
    <col min="9235" max="9472" width="7.69921875" style="441"/>
    <col min="9473" max="9473" width="25.8984375" style="441" customWidth="1"/>
    <col min="9474" max="9474" width="18.3984375" style="441" customWidth="1"/>
    <col min="9475" max="9490" width="8.3984375" style="441" customWidth="1"/>
    <col min="9491" max="9728" width="7.69921875" style="441"/>
    <col min="9729" max="9729" width="25.8984375" style="441" customWidth="1"/>
    <col min="9730" max="9730" width="18.3984375" style="441" customWidth="1"/>
    <col min="9731" max="9746" width="8.3984375" style="441" customWidth="1"/>
    <col min="9747" max="9984" width="7.69921875" style="441"/>
    <col min="9985" max="9985" width="25.8984375" style="441" customWidth="1"/>
    <col min="9986" max="9986" width="18.3984375" style="441" customWidth="1"/>
    <col min="9987" max="10002" width="8.3984375" style="441" customWidth="1"/>
    <col min="10003" max="10240" width="7.69921875" style="441"/>
    <col min="10241" max="10241" width="25.8984375" style="441" customWidth="1"/>
    <col min="10242" max="10242" width="18.3984375" style="441" customWidth="1"/>
    <col min="10243" max="10258" width="8.3984375" style="441" customWidth="1"/>
    <col min="10259" max="10496" width="7.69921875" style="441"/>
    <col min="10497" max="10497" width="25.8984375" style="441" customWidth="1"/>
    <col min="10498" max="10498" width="18.3984375" style="441" customWidth="1"/>
    <col min="10499" max="10514" width="8.3984375" style="441" customWidth="1"/>
    <col min="10515" max="10752" width="7.69921875" style="441"/>
    <col min="10753" max="10753" width="25.8984375" style="441" customWidth="1"/>
    <col min="10754" max="10754" width="18.3984375" style="441" customWidth="1"/>
    <col min="10755" max="10770" width="8.3984375" style="441" customWidth="1"/>
    <col min="10771" max="11008" width="7.69921875" style="441"/>
    <col min="11009" max="11009" width="25.8984375" style="441" customWidth="1"/>
    <col min="11010" max="11010" width="18.3984375" style="441" customWidth="1"/>
    <col min="11011" max="11026" width="8.3984375" style="441" customWidth="1"/>
    <col min="11027" max="11264" width="7.69921875" style="441"/>
    <col min="11265" max="11265" width="25.8984375" style="441" customWidth="1"/>
    <col min="11266" max="11266" width="18.3984375" style="441" customWidth="1"/>
    <col min="11267" max="11282" width="8.3984375" style="441" customWidth="1"/>
    <col min="11283" max="11520" width="7.69921875" style="441"/>
    <col min="11521" max="11521" width="25.8984375" style="441" customWidth="1"/>
    <col min="11522" max="11522" width="18.3984375" style="441" customWidth="1"/>
    <col min="11523" max="11538" width="8.3984375" style="441" customWidth="1"/>
    <col min="11539" max="11776" width="7.69921875" style="441"/>
    <col min="11777" max="11777" width="25.8984375" style="441" customWidth="1"/>
    <col min="11778" max="11778" width="18.3984375" style="441" customWidth="1"/>
    <col min="11779" max="11794" width="8.3984375" style="441" customWidth="1"/>
    <col min="11795" max="12032" width="7.69921875" style="441"/>
    <col min="12033" max="12033" width="25.8984375" style="441" customWidth="1"/>
    <col min="12034" max="12034" width="18.3984375" style="441" customWidth="1"/>
    <col min="12035" max="12050" width="8.3984375" style="441" customWidth="1"/>
    <col min="12051" max="12288" width="7.69921875" style="441"/>
    <col min="12289" max="12289" width="25.8984375" style="441" customWidth="1"/>
    <col min="12290" max="12290" width="18.3984375" style="441" customWidth="1"/>
    <col min="12291" max="12306" width="8.3984375" style="441" customWidth="1"/>
    <col min="12307" max="12544" width="7.69921875" style="441"/>
    <col min="12545" max="12545" width="25.8984375" style="441" customWidth="1"/>
    <col min="12546" max="12546" width="18.3984375" style="441" customWidth="1"/>
    <col min="12547" max="12562" width="8.3984375" style="441" customWidth="1"/>
    <col min="12563" max="12800" width="7.69921875" style="441"/>
    <col min="12801" max="12801" width="25.8984375" style="441" customWidth="1"/>
    <col min="12802" max="12802" width="18.3984375" style="441" customWidth="1"/>
    <col min="12803" max="12818" width="8.3984375" style="441" customWidth="1"/>
    <col min="12819" max="13056" width="7.69921875" style="441"/>
    <col min="13057" max="13057" width="25.8984375" style="441" customWidth="1"/>
    <col min="13058" max="13058" width="18.3984375" style="441" customWidth="1"/>
    <col min="13059" max="13074" width="8.3984375" style="441" customWidth="1"/>
    <col min="13075" max="13312" width="7.69921875" style="441"/>
    <col min="13313" max="13313" width="25.8984375" style="441" customWidth="1"/>
    <col min="13314" max="13314" width="18.3984375" style="441" customWidth="1"/>
    <col min="13315" max="13330" width="8.3984375" style="441" customWidth="1"/>
    <col min="13331" max="13568" width="7.69921875" style="441"/>
    <col min="13569" max="13569" width="25.8984375" style="441" customWidth="1"/>
    <col min="13570" max="13570" width="18.3984375" style="441" customWidth="1"/>
    <col min="13571" max="13586" width="8.3984375" style="441" customWidth="1"/>
    <col min="13587" max="13824" width="7.69921875" style="441"/>
    <col min="13825" max="13825" width="25.8984375" style="441" customWidth="1"/>
    <col min="13826" max="13826" width="18.3984375" style="441" customWidth="1"/>
    <col min="13827" max="13842" width="8.3984375" style="441" customWidth="1"/>
    <col min="13843" max="14080" width="7.69921875" style="441"/>
    <col min="14081" max="14081" width="25.8984375" style="441" customWidth="1"/>
    <col min="14082" max="14082" width="18.3984375" style="441" customWidth="1"/>
    <col min="14083" max="14098" width="8.3984375" style="441" customWidth="1"/>
    <col min="14099" max="14336" width="7.69921875" style="441"/>
    <col min="14337" max="14337" width="25.8984375" style="441" customWidth="1"/>
    <col min="14338" max="14338" width="18.3984375" style="441" customWidth="1"/>
    <col min="14339" max="14354" width="8.3984375" style="441" customWidth="1"/>
    <col min="14355" max="14592" width="7.69921875" style="441"/>
    <col min="14593" max="14593" width="25.8984375" style="441" customWidth="1"/>
    <col min="14594" max="14594" width="18.3984375" style="441" customWidth="1"/>
    <col min="14595" max="14610" width="8.3984375" style="441" customWidth="1"/>
    <col min="14611" max="14848" width="7.69921875" style="441"/>
    <col min="14849" max="14849" width="25.8984375" style="441" customWidth="1"/>
    <col min="14850" max="14850" width="18.3984375" style="441" customWidth="1"/>
    <col min="14851" max="14866" width="8.3984375" style="441" customWidth="1"/>
    <col min="14867" max="15104" width="7.69921875" style="441"/>
    <col min="15105" max="15105" width="25.8984375" style="441" customWidth="1"/>
    <col min="15106" max="15106" width="18.3984375" style="441" customWidth="1"/>
    <col min="15107" max="15122" width="8.3984375" style="441" customWidth="1"/>
    <col min="15123" max="15360" width="7.69921875" style="441"/>
    <col min="15361" max="15361" width="25.8984375" style="441" customWidth="1"/>
    <col min="15362" max="15362" width="18.3984375" style="441" customWidth="1"/>
    <col min="15363" max="15378" width="8.3984375" style="441" customWidth="1"/>
    <col min="15379" max="15616" width="7.69921875" style="441"/>
    <col min="15617" max="15617" width="25.8984375" style="441" customWidth="1"/>
    <col min="15618" max="15618" width="18.3984375" style="441" customWidth="1"/>
    <col min="15619" max="15634" width="8.3984375" style="441" customWidth="1"/>
    <col min="15635" max="15872" width="7.69921875" style="441"/>
    <col min="15873" max="15873" width="25.8984375" style="441" customWidth="1"/>
    <col min="15874" max="15874" width="18.3984375" style="441" customWidth="1"/>
    <col min="15875" max="15890" width="8.3984375" style="441" customWidth="1"/>
    <col min="15891" max="16128" width="7.69921875" style="441"/>
    <col min="16129" max="16129" width="25.8984375" style="441" customWidth="1"/>
    <col min="16130" max="16130" width="18.3984375" style="441" customWidth="1"/>
    <col min="16131" max="16146" width="8.3984375" style="441" customWidth="1"/>
    <col min="16147" max="16384" width="7.69921875" style="441"/>
  </cols>
  <sheetData>
    <row r="1" spans="1:18" ht="33" customHeight="1"/>
    <row r="2" spans="1:18" ht="33" customHeight="1"/>
    <row r="4" spans="1:18" ht="42.9" customHeight="1"/>
    <row r="5" spans="1:18" ht="50.4" customHeight="1">
      <c r="A5" s="399" t="s">
        <v>1373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</row>
    <row r="6" spans="1:18" ht="71.400000000000006" customHeight="1">
      <c r="A6" s="401" t="s">
        <v>1374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</row>
    <row r="7" spans="1:18" ht="24.6">
      <c r="A7" s="443" t="s">
        <v>219</v>
      </c>
      <c r="B7" s="444"/>
      <c r="C7" s="438"/>
      <c r="D7" s="438"/>
      <c r="E7" s="439"/>
      <c r="F7" s="445"/>
      <c r="G7" s="438"/>
      <c r="H7" s="438"/>
      <c r="I7" s="439"/>
      <c r="J7" s="445"/>
      <c r="K7" s="438"/>
      <c r="L7" s="438"/>
      <c r="M7" s="439"/>
      <c r="N7" s="445"/>
      <c r="O7" s="439"/>
      <c r="P7" s="439"/>
      <c r="Q7" s="439"/>
      <c r="R7" s="445" t="s">
        <v>218</v>
      </c>
    </row>
    <row r="8" spans="1:18" ht="31.2">
      <c r="A8" s="1602" t="s">
        <v>217</v>
      </c>
      <c r="B8" s="1603"/>
      <c r="C8" s="1608" t="s">
        <v>111</v>
      </c>
      <c r="D8" s="1609"/>
      <c r="E8" s="1610" t="s">
        <v>109</v>
      </c>
      <c r="F8" s="1611"/>
      <c r="G8" s="1599" t="s">
        <v>110</v>
      </c>
      <c r="H8" s="1600"/>
      <c r="I8" s="1612" t="s">
        <v>108</v>
      </c>
      <c r="J8" s="1613"/>
      <c r="K8" s="446" t="s">
        <v>42</v>
      </c>
      <c r="L8" s="447"/>
      <c r="M8" s="1601" t="s">
        <v>107</v>
      </c>
      <c r="N8" s="1614"/>
      <c r="O8" s="1599" t="s">
        <v>216</v>
      </c>
      <c r="P8" s="1600"/>
      <c r="Q8" s="1601" t="s">
        <v>215</v>
      </c>
      <c r="R8" s="1601"/>
    </row>
    <row r="9" spans="1:18" ht="41.4">
      <c r="A9" s="1604"/>
      <c r="B9" s="1605"/>
      <c r="C9" s="448" t="s">
        <v>214</v>
      </c>
      <c r="D9" s="448" t="s">
        <v>213</v>
      </c>
      <c r="E9" s="448" t="s">
        <v>212</v>
      </c>
      <c r="F9" s="448" t="s">
        <v>30</v>
      </c>
      <c r="G9" s="440" t="s">
        <v>214</v>
      </c>
      <c r="H9" s="440" t="s">
        <v>213</v>
      </c>
      <c r="I9" s="440" t="s">
        <v>212</v>
      </c>
      <c r="J9" s="440" t="s">
        <v>30</v>
      </c>
      <c r="K9" s="440" t="s">
        <v>214</v>
      </c>
      <c r="L9" s="440" t="s">
        <v>213</v>
      </c>
      <c r="M9" s="440" t="s">
        <v>212</v>
      </c>
      <c r="N9" s="440" t="s">
        <v>30</v>
      </c>
      <c r="O9" s="440" t="s">
        <v>214</v>
      </c>
      <c r="P9" s="440" t="s">
        <v>213</v>
      </c>
      <c r="Q9" s="440" t="s">
        <v>212</v>
      </c>
      <c r="R9" s="469" t="s">
        <v>30</v>
      </c>
    </row>
    <row r="10" spans="1:18" ht="62.4">
      <c r="A10" s="1606"/>
      <c r="B10" s="1607"/>
      <c r="C10" s="448" t="s">
        <v>211</v>
      </c>
      <c r="D10" s="448" t="s">
        <v>210</v>
      </c>
      <c r="E10" s="448" t="s">
        <v>209</v>
      </c>
      <c r="F10" s="448" t="s">
        <v>26</v>
      </c>
      <c r="G10" s="440" t="s">
        <v>211</v>
      </c>
      <c r="H10" s="440" t="s">
        <v>210</v>
      </c>
      <c r="I10" s="440" t="s">
        <v>209</v>
      </c>
      <c r="J10" s="440" t="s">
        <v>26</v>
      </c>
      <c r="K10" s="440" t="s">
        <v>211</v>
      </c>
      <c r="L10" s="440" t="s">
        <v>210</v>
      </c>
      <c r="M10" s="440" t="s">
        <v>209</v>
      </c>
      <c r="N10" s="440" t="s">
        <v>26</v>
      </c>
      <c r="O10" s="440" t="s">
        <v>211</v>
      </c>
      <c r="P10" s="440" t="s">
        <v>210</v>
      </c>
      <c r="Q10" s="440" t="s">
        <v>209</v>
      </c>
      <c r="R10" s="469" t="s">
        <v>26</v>
      </c>
    </row>
    <row r="11" spans="1:18" ht="15.6">
      <c r="A11" s="449" t="s">
        <v>208</v>
      </c>
      <c r="B11" s="458" t="s">
        <v>207</v>
      </c>
      <c r="C11" s="463">
        <v>6136</v>
      </c>
      <c r="D11" s="463">
        <v>8</v>
      </c>
      <c r="E11" s="463">
        <v>0</v>
      </c>
      <c r="F11" s="463">
        <f t="shared" ref="F11:F46" si="0">SUM(C11:E11)</f>
        <v>6144</v>
      </c>
      <c r="G11" s="463">
        <v>939</v>
      </c>
      <c r="H11" s="463">
        <v>48</v>
      </c>
      <c r="I11" s="463">
        <v>8</v>
      </c>
      <c r="J11" s="463">
        <f t="shared" ref="J11:J46" si="1">SUM(G11:I11)</f>
        <v>995</v>
      </c>
      <c r="K11" s="464">
        <v>5808</v>
      </c>
      <c r="L11" s="464">
        <v>0</v>
      </c>
      <c r="M11" s="464">
        <v>0</v>
      </c>
      <c r="N11" s="464">
        <f t="shared" ref="N11:N46" si="2">SUM(K11:M11)</f>
        <v>5808</v>
      </c>
      <c r="O11" s="463">
        <f t="shared" ref="O11:O46" si="3">C11+G11+K11</f>
        <v>12883</v>
      </c>
      <c r="P11" s="463">
        <f t="shared" ref="P11:P46" si="4">D11+H11+L11</f>
        <v>56</v>
      </c>
      <c r="Q11" s="463">
        <f t="shared" ref="Q11:Q46" si="5">E11+I11+M11</f>
        <v>8</v>
      </c>
      <c r="R11" s="463">
        <f t="shared" ref="R11:R46" si="6">SUM(O11:Q11)</f>
        <v>12947</v>
      </c>
    </row>
    <row r="12" spans="1:18" ht="15.6">
      <c r="A12" s="451" t="s">
        <v>206</v>
      </c>
      <c r="B12" s="459" t="s">
        <v>205</v>
      </c>
      <c r="C12" s="465">
        <v>3671</v>
      </c>
      <c r="D12" s="465">
        <v>770</v>
      </c>
      <c r="E12" s="465">
        <v>402</v>
      </c>
      <c r="F12" s="465">
        <f t="shared" si="0"/>
        <v>4843</v>
      </c>
      <c r="G12" s="465">
        <v>673</v>
      </c>
      <c r="H12" s="465">
        <v>388</v>
      </c>
      <c r="I12" s="465">
        <v>624</v>
      </c>
      <c r="J12" s="465">
        <f t="shared" si="1"/>
        <v>1685</v>
      </c>
      <c r="K12" s="466">
        <v>9653</v>
      </c>
      <c r="L12" s="466">
        <v>2139</v>
      </c>
      <c r="M12" s="466">
        <v>493</v>
      </c>
      <c r="N12" s="466">
        <f t="shared" si="2"/>
        <v>12285</v>
      </c>
      <c r="O12" s="465">
        <f t="shared" si="3"/>
        <v>13997</v>
      </c>
      <c r="P12" s="465">
        <f t="shared" si="4"/>
        <v>3297</v>
      </c>
      <c r="Q12" s="465">
        <f t="shared" si="5"/>
        <v>1519</v>
      </c>
      <c r="R12" s="465">
        <f t="shared" si="6"/>
        <v>18813</v>
      </c>
    </row>
    <row r="13" spans="1:18" ht="15.6">
      <c r="A13" s="451" t="s">
        <v>204</v>
      </c>
      <c r="B13" s="459" t="s">
        <v>203</v>
      </c>
      <c r="C13" s="465">
        <v>1745</v>
      </c>
      <c r="D13" s="465">
        <v>1154</v>
      </c>
      <c r="E13" s="465">
        <v>412</v>
      </c>
      <c r="F13" s="465">
        <f t="shared" si="0"/>
        <v>3311</v>
      </c>
      <c r="G13" s="465">
        <v>321</v>
      </c>
      <c r="H13" s="465">
        <v>283</v>
      </c>
      <c r="I13" s="465">
        <v>305</v>
      </c>
      <c r="J13" s="465">
        <f t="shared" si="1"/>
        <v>909</v>
      </c>
      <c r="K13" s="466">
        <v>351</v>
      </c>
      <c r="L13" s="466">
        <v>1516</v>
      </c>
      <c r="M13" s="466">
        <v>387</v>
      </c>
      <c r="N13" s="466">
        <f t="shared" si="2"/>
        <v>2254</v>
      </c>
      <c r="O13" s="465">
        <f t="shared" si="3"/>
        <v>2417</v>
      </c>
      <c r="P13" s="465">
        <f t="shared" si="4"/>
        <v>2953</v>
      </c>
      <c r="Q13" s="465">
        <f t="shared" si="5"/>
        <v>1104</v>
      </c>
      <c r="R13" s="465">
        <f t="shared" si="6"/>
        <v>6474</v>
      </c>
    </row>
    <row r="14" spans="1:18" ht="15.6">
      <c r="A14" s="451" t="s">
        <v>202</v>
      </c>
      <c r="B14" s="459" t="s">
        <v>201</v>
      </c>
      <c r="C14" s="465">
        <v>2053</v>
      </c>
      <c r="D14" s="465">
        <v>1081</v>
      </c>
      <c r="E14" s="465">
        <v>454</v>
      </c>
      <c r="F14" s="465">
        <f t="shared" si="0"/>
        <v>3588</v>
      </c>
      <c r="G14" s="465">
        <v>157</v>
      </c>
      <c r="H14" s="465">
        <v>296</v>
      </c>
      <c r="I14" s="465">
        <v>271</v>
      </c>
      <c r="J14" s="465">
        <f t="shared" si="1"/>
        <v>724</v>
      </c>
      <c r="K14" s="466">
        <v>99</v>
      </c>
      <c r="L14" s="466">
        <v>779</v>
      </c>
      <c r="M14" s="466">
        <v>336</v>
      </c>
      <c r="N14" s="466">
        <f t="shared" si="2"/>
        <v>1214</v>
      </c>
      <c r="O14" s="465">
        <f t="shared" si="3"/>
        <v>2309</v>
      </c>
      <c r="P14" s="465">
        <f t="shared" si="4"/>
        <v>2156</v>
      </c>
      <c r="Q14" s="465">
        <f t="shared" si="5"/>
        <v>1061</v>
      </c>
      <c r="R14" s="465">
        <f t="shared" si="6"/>
        <v>5526</v>
      </c>
    </row>
    <row r="15" spans="1:18" ht="15.6">
      <c r="A15" s="451" t="s">
        <v>200</v>
      </c>
      <c r="B15" s="459" t="s">
        <v>199</v>
      </c>
      <c r="C15" s="465">
        <v>385</v>
      </c>
      <c r="D15" s="465">
        <v>709</v>
      </c>
      <c r="E15" s="465">
        <v>243</v>
      </c>
      <c r="F15" s="465">
        <f t="shared" si="0"/>
        <v>1337</v>
      </c>
      <c r="G15" s="465">
        <v>81</v>
      </c>
      <c r="H15" s="465">
        <v>164</v>
      </c>
      <c r="I15" s="465">
        <v>176</v>
      </c>
      <c r="J15" s="465">
        <f t="shared" si="1"/>
        <v>421</v>
      </c>
      <c r="K15" s="466">
        <v>109</v>
      </c>
      <c r="L15" s="466">
        <v>670</v>
      </c>
      <c r="M15" s="466">
        <v>257</v>
      </c>
      <c r="N15" s="466">
        <f t="shared" si="2"/>
        <v>1036</v>
      </c>
      <c r="O15" s="465">
        <f t="shared" si="3"/>
        <v>575</v>
      </c>
      <c r="P15" s="465">
        <f t="shared" si="4"/>
        <v>1543</v>
      </c>
      <c r="Q15" s="465">
        <f t="shared" si="5"/>
        <v>676</v>
      </c>
      <c r="R15" s="465">
        <f t="shared" si="6"/>
        <v>2794</v>
      </c>
    </row>
    <row r="16" spans="1:18" ht="15.6">
      <c r="A16" s="451" t="s">
        <v>198</v>
      </c>
      <c r="B16" s="459" t="s">
        <v>197</v>
      </c>
      <c r="C16" s="465">
        <v>119</v>
      </c>
      <c r="D16" s="465">
        <v>296</v>
      </c>
      <c r="E16" s="465">
        <v>140</v>
      </c>
      <c r="F16" s="465">
        <f t="shared" si="0"/>
        <v>555</v>
      </c>
      <c r="G16" s="465">
        <v>31</v>
      </c>
      <c r="H16" s="465">
        <v>67</v>
      </c>
      <c r="I16" s="465">
        <v>121</v>
      </c>
      <c r="J16" s="465">
        <f t="shared" si="1"/>
        <v>219</v>
      </c>
      <c r="K16" s="466">
        <v>20</v>
      </c>
      <c r="L16" s="466">
        <v>309</v>
      </c>
      <c r="M16" s="466">
        <v>116</v>
      </c>
      <c r="N16" s="466">
        <f t="shared" si="2"/>
        <v>445</v>
      </c>
      <c r="O16" s="465">
        <f t="shared" si="3"/>
        <v>170</v>
      </c>
      <c r="P16" s="465">
        <f t="shared" si="4"/>
        <v>672</v>
      </c>
      <c r="Q16" s="465">
        <f t="shared" si="5"/>
        <v>377</v>
      </c>
      <c r="R16" s="465">
        <f t="shared" si="6"/>
        <v>1219</v>
      </c>
    </row>
    <row r="17" spans="1:18" ht="15.6">
      <c r="A17" s="451" t="s">
        <v>196</v>
      </c>
      <c r="B17" s="460" t="s">
        <v>195</v>
      </c>
      <c r="C17" s="465">
        <v>21</v>
      </c>
      <c r="D17" s="465">
        <v>99</v>
      </c>
      <c r="E17" s="465">
        <v>117</v>
      </c>
      <c r="F17" s="465">
        <f t="shared" si="0"/>
        <v>237</v>
      </c>
      <c r="G17" s="465">
        <v>15</v>
      </c>
      <c r="H17" s="465">
        <v>45</v>
      </c>
      <c r="I17" s="465">
        <v>62</v>
      </c>
      <c r="J17" s="465">
        <f t="shared" si="1"/>
        <v>122</v>
      </c>
      <c r="K17" s="466">
        <v>3</v>
      </c>
      <c r="L17" s="466">
        <v>35</v>
      </c>
      <c r="M17" s="466">
        <v>30</v>
      </c>
      <c r="N17" s="466">
        <f t="shared" si="2"/>
        <v>68</v>
      </c>
      <c r="O17" s="465">
        <f t="shared" si="3"/>
        <v>39</v>
      </c>
      <c r="P17" s="465">
        <f t="shared" si="4"/>
        <v>179</v>
      </c>
      <c r="Q17" s="465">
        <f t="shared" si="5"/>
        <v>209</v>
      </c>
      <c r="R17" s="465">
        <f t="shared" si="6"/>
        <v>427</v>
      </c>
    </row>
    <row r="18" spans="1:18" ht="15.6">
      <c r="A18" s="451" t="s">
        <v>194</v>
      </c>
      <c r="B18" s="459" t="s">
        <v>193</v>
      </c>
      <c r="C18" s="465">
        <v>107</v>
      </c>
      <c r="D18" s="465">
        <v>15</v>
      </c>
      <c r="E18" s="465">
        <v>163</v>
      </c>
      <c r="F18" s="465">
        <f t="shared" si="0"/>
        <v>285</v>
      </c>
      <c r="G18" s="465">
        <v>18</v>
      </c>
      <c r="H18" s="465">
        <v>45</v>
      </c>
      <c r="I18" s="465">
        <v>81</v>
      </c>
      <c r="J18" s="465">
        <f t="shared" si="1"/>
        <v>144</v>
      </c>
      <c r="K18" s="466">
        <v>8</v>
      </c>
      <c r="L18" s="466">
        <v>100</v>
      </c>
      <c r="M18" s="466">
        <v>56</v>
      </c>
      <c r="N18" s="466">
        <f t="shared" si="2"/>
        <v>164</v>
      </c>
      <c r="O18" s="465">
        <f t="shared" si="3"/>
        <v>133</v>
      </c>
      <c r="P18" s="465">
        <f t="shared" si="4"/>
        <v>160</v>
      </c>
      <c r="Q18" s="465">
        <f t="shared" si="5"/>
        <v>300</v>
      </c>
      <c r="R18" s="465">
        <f t="shared" si="6"/>
        <v>593</v>
      </c>
    </row>
    <row r="19" spans="1:18" ht="15.6">
      <c r="A19" s="451" t="s">
        <v>192</v>
      </c>
      <c r="B19" s="459" t="s">
        <v>191</v>
      </c>
      <c r="C19" s="465">
        <v>54</v>
      </c>
      <c r="D19" s="465">
        <v>97</v>
      </c>
      <c r="E19" s="465">
        <v>48</v>
      </c>
      <c r="F19" s="465">
        <f t="shared" si="0"/>
        <v>199</v>
      </c>
      <c r="G19" s="465">
        <v>17</v>
      </c>
      <c r="H19" s="465">
        <v>45</v>
      </c>
      <c r="I19" s="465">
        <v>68</v>
      </c>
      <c r="J19" s="465">
        <f t="shared" si="1"/>
        <v>130</v>
      </c>
      <c r="K19" s="466">
        <v>2</v>
      </c>
      <c r="L19" s="466">
        <v>115</v>
      </c>
      <c r="M19" s="466">
        <v>136</v>
      </c>
      <c r="N19" s="466">
        <f t="shared" si="2"/>
        <v>253</v>
      </c>
      <c r="O19" s="465">
        <f t="shared" si="3"/>
        <v>73</v>
      </c>
      <c r="P19" s="465">
        <f t="shared" si="4"/>
        <v>257</v>
      </c>
      <c r="Q19" s="465">
        <f t="shared" si="5"/>
        <v>252</v>
      </c>
      <c r="R19" s="465">
        <f t="shared" si="6"/>
        <v>582</v>
      </c>
    </row>
    <row r="20" spans="1:18" ht="15.6">
      <c r="A20" s="451" t="s">
        <v>190</v>
      </c>
      <c r="B20" s="459" t="s">
        <v>189</v>
      </c>
      <c r="C20" s="465">
        <v>159</v>
      </c>
      <c r="D20" s="465">
        <v>350</v>
      </c>
      <c r="E20" s="465">
        <v>160</v>
      </c>
      <c r="F20" s="465">
        <f t="shared" si="0"/>
        <v>669</v>
      </c>
      <c r="G20" s="465">
        <v>69</v>
      </c>
      <c r="H20" s="465">
        <v>114</v>
      </c>
      <c r="I20" s="465">
        <v>176</v>
      </c>
      <c r="J20" s="465">
        <f t="shared" si="1"/>
        <v>359</v>
      </c>
      <c r="K20" s="466">
        <v>50</v>
      </c>
      <c r="L20" s="466">
        <v>609</v>
      </c>
      <c r="M20" s="466">
        <v>167</v>
      </c>
      <c r="N20" s="466">
        <f t="shared" si="2"/>
        <v>826</v>
      </c>
      <c r="O20" s="465">
        <f t="shared" si="3"/>
        <v>278</v>
      </c>
      <c r="P20" s="465">
        <f t="shared" si="4"/>
        <v>1073</v>
      </c>
      <c r="Q20" s="465">
        <f t="shared" si="5"/>
        <v>503</v>
      </c>
      <c r="R20" s="465">
        <f t="shared" si="6"/>
        <v>1854</v>
      </c>
    </row>
    <row r="21" spans="1:18" ht="15.6">
      <c r="A21" s="451" t="s">
        <v>188</v>
      </c>
      <c r="B21" s="459" t="s">
        <v>187</v>
      </c>
      <c r="C21" s="465">
        <v>208</v>
      </c>
      <c r="D21" s="465">
        <v>410</v>
      </c>
      <c r="E21" s="465">
        <v>206</v>
      </c>
      <c r="F21" s="465">
        <f t="shared" si="0"/>
        <v>824</v>
      </c>
      <c r="G21" s="465">
        <v>53</v>
      </c>
      <c r="H21" s="465">
        <v>108</v>
      </c>
      <c r="I21" s="465">
        <v>176</v>
      </c>
      <c r="J21" s="465">
        <f t="shared" si="1"/>
        <v>337</v>
      </c>
      <c r="K21" s="466">
        <v>72</v>
      </c>
      <c r="L21" s="466">
        <v>645</v>
      </c>
      <c r="M21" s="466">
        <v>256</v>
      </c>
      <c r="N21" s="466">
        <f t="shared" si="2"/>
        <v>973</v>
      </c>
      <c r="O21" s="465">
        <f t="shared" si="3"/>
        <v>333</v>
      </c>
      <c r="P21" s="465">
        <f t="shared" si="4"/>
        <v>1163</v>
      </c>
      <c r="Q21" s="465">
        <f t="shared" si="5"/>
        <v>638</v>
      </c>
      <c r="R21" s="465">
        <f t="shared" si="6"/>
        <v>2134</v>
      </c>
    </row>
    <row r="22" spans="1:18" ht="15.6">
      <c r="A22" s="451" t="s">
        <v>186</v>
      </c>
      <c r="B22" s="459" t="s">
        <v>185</v>
      </c>
      <c r="C22" s="465">
        <v>1061</v>
      </c>
      <c r="D22" s="465">
        <v>1091</v>
      </c>
      <c r="E22" s="465">
        <v>437</v>
      </c>
      <c r="F22" s="465">
        <f t="shared" si="0"/>
        <v>2589</v>
      </c>
      <c r="G22" s="465">
        <v>187</v>
      </c>
      <c r="H22" s="465">
        <v>308</v>
      </c>
      <c r="I22" s="465">
        <v>293</v>
      </c>
      <c r="J22" s="465">
        <f t="shared" si="1"/>
        <v>788</v>
      </c>
      <c r="K22" s="466">
        <v>638</v>
      </c>
      <c r="L22" s="466">
        <v>1879</v>
      </c>
      <c r="M22" s="466">
        <v>557</v>
      </c>
      <c r="N22" s="466">
        <f t="shared" si="2"/>
        <v>3074</v>
      </c>
      <c r="O22" s="465">
        <f t="shared" si="3"/>
        <v>1886</v>
      </c>
      <c r="P22" s="465">
        <f t="shared" si="4"/>
        <v>3278</v>
      </c>
      <c r="Q22" s="465">
        <f t="shared" si="5"/>
        <v>1287</v>
      </c>
      <c r="R22" s="465">
        <f t="shared" si="6"/>
        <v>6451</v>
      </c>
    </row>
    <row r="23" spans="1:18" ht="15.6">
      <c r="A23" s="451" t="s">
        <v>184</v>
      </c>
      <c r="B23" s="459" t="s">
        <v>183</v>
      </c>
      <c r="C23" s="465">
        <v>230</v>
      </c>
      <c r="D23" s="465">
        <v>372</v>
      </c>
      <c r="E23" s="465">
        <v>210</v>
      </c>
      <c r="F23" s="465">
        <f t="shared" si="0"/>
        <v>812</v>
      </c>
      <c r="G23" s="465">
        <v>54</v>
      </c>
      <c r="H23" s="465">
        <v>297</v>
      </c>
      <c r="I23" s="465">
        <v>302</v>
      </c>
      <c r="J23" s="465">
        <f t="shared" si="1"/>
        <v>653</v>
      </c>
      <c r="K23" s="466">
        <v>53</v>
      </c>
      <c r="L23" s="466">
        <v>312</v>
      </c>
      <c r="M23" s="466">
        <v>173</v>
      </c>
      <c r="N23" s="466">
        <f t="shared" si="2"/>
        <v>538</v>
      </c>
      <c r="O23" s="465">
        <f t="shared" si="3"/>
        <v>337</v>
      </c>
      <c r="P23" s="465">
        <f t="shared" si="4"/>
        <v>981</v>
      </c>
      <c r="Q23" s="465">
        <f t="shared" si="5"/>
        <v>685</v>
      </c>
      <c r="R23" s="465">
        <f t="shared" si="6"/>
        <v>2003</v>
      </c>
    </row>
    <row r="24" spans="1:18" ht="15.6">
      <c r="A24" s="451" t="s">
        <v>182</v>
      </c>
      <c r="B24" s="459" t="s">
        <v>181</v>
      </c>
      <c r="C24" s="465">
        <v>52</v>
      </c>
      <c r="D24" s="465">
        <v>201</v>
      </c>
      <c r="E24" s="465">
        <v>62</v>
      </c>
      <c r="F24" s="465">
        <f t="shared" si="0"/>
        <v>315</v>
      </c>
      <c r="G24" s="465">
        <v>3</v>
      </c>
      <c r="H24" s="465">
        <v>13</v>
      </c>
      <c r="I24" s="465">
        <v>64</v>
      </c>
      <c r="J24" s="465">
        <f t="shared" si="1"/>
        <v>80</v>
      </c>
      <c r="K24" s="466">
        <v>11</v>
      </c>
      <c r="L24" s="466">
        <v>150</v>
      </c>
      <c r="M24" s="466">
        <v>52</v>
      </c>
      <c r="N24" s="466">
        <f t="shared" si="2"/>
        <v>213</v>
      </c>
      <c r="O24" s="465">
        <f t="shared" si="3"/>
        <v>66</v>
      </c>
      <c r="P24" s="465">
        <f t="shared" si="4"/>
        <v>364</v>
      </c>
      <c r="Q24" s="465">
        <f t="shared" si="5"/>
        <v>178</v>
      </c>
      <c r="R24" s="465">
        <f t="shared" si="6"/>
        <v>608</v>
      </c>
    </row>
    <row r="25" spans="1:18" ht="15.6">
      <c r="A25" s="451" t="s">
        <v>180</v>
      </c>
      <c r="B25" s="459" t="s">
        <v>179</v>
      </c>
      <c r="C25" s="465">
        <v>63</v>
      </c>
      <c r="D25" s="465">
        <v>240</v>
      </c>
      <c r="E25" s="465">
        <v>113</v>
      </c>
      <c r="F25" s="465">
        <f t="shared" si="0"/>
        <v>416</v>
      </c>
      <c r="G25" s="465">
        <v>51</v>
      </c>
      <c r="H25" s="465">
        <v>58</v>
      </c>
      <c r="I25" s="465">
        <v>116</v>
      </c>
      <c r="J25" s="465">
        <f t="shared" si="1"/>
        <v>225</v>
      </c>
      <c r="K25" s="466">
        <v>408</v>
      </c>
      <c r="L25" s="466">
        <v>1149</v>
      </c>
      <c r="M25" s="466">
        <v>271</v>
      </c>
      <c r="N25" s="466">
        <f t="shared" si="2"/>
        <v>1828</v>
      </c>
      <c r="O25" s="465">
        <f t="shared" si="3"/>
        <v>522</v>
      </c>
      <c r="P25" s="465">
        <f t="shared" si="4"/>
        <v>1447</v>
      </c>
      <c r="Q25" s="465">
        <f t="shared" si="5"/>
        <v>500</v>
      </c>
      <c r="R25" s="465">
        <f t="shared" si="6"/>
        <v>2469</v>
      </c>
    </row>
    <row r="26" spans="1:18" ht="15.6">
      <c r="A26" s="451" t="s">
        <v>178</v>
      </c>
      <c r="B26" s="459" t="s">
        <v>177</v>
      </c>
      <c r="C26" s="465">
        <v>51</v>
      </c>
      <c r="D26" s="465">
        <v>218</v>
      </c>
      <c r="E26" s="465">
        <v>64</v>
      </c>
      <c r="F26" s="465">
        <f t="shared" si="0"/>
        <v>333</v>
      </c>
      <c r="G26" s="465">
        <v>45</v>
      </c>
      <c r="H26" s="465">
        <v>37</v>
      </c>
      <c r="I26" s="465">
        <v>148</v>
      </c>
      <c r="J26" s="465">
        <f t="shared" si="1"/>
        <v>230</v>
      </c>
      <c r="K26" s="466">
        <v>17</v>
      </c>
      <c r="L26" s="466">
        <v>30</v>
      </c>
      <c r="M26" s="466">
        <v>68</v>
      </c>
      <c r="N26" s="466">
        <f t="shared" si="2"/>
        <v>115</v>
      </c>
      <c r="O26" s="465">
        <f t="shared" si="3"/>
        <v>113</v>
      </c>
      <c r="P26" s="465">
        <f t="shared" si="4"/>
        <v>285</v>
      </c>
      <c r="Q26" s="465">
        <f t="shared" si="5"/>
        <v>280</v>
      </c>
      <c r="R26" s="465">
        <f t="shared" si="6"/>
        <v>678</v>
      </c>
    </row>
    <row r="27" spans="1:18" ht="15.6">
      <c r="A27" s="451" t="s">
        <v>176</v>
      </c>
      <c r="B27" s="459" t="s">
        <v>175</v>
      </c>
      <c r="C27" s="465">
        <v>26</v>
      </c>
      <c r="D27" s="465">
        <v>208</v>
      </c>
      <c r="E27" s="465">
        <v>28</v>
      </c>
      <c r="F27" s="465">
        <f t="shared" si="0"/>
        <v>262</v>
      </c>
      <c r="G27" s="465">
        <v>171</v>
      </c>
      <c r="H27" s="465">
        <v>217</v>
      </c>
      <c r="I27" s="465">
        <v>126</v>
      </c>
      <c r="J27" s="465">
        <f t="shared" si="1"/>
        <v>514</v>
      </c>
      <c r="K27" s="466">
        <v>2</v>
      </c>
      <c r="L27" s="466">
        <v>4</v>
      </c>
      <c r="M27" s="466">
        <v>9</v>
      </c>
      <c r="N27" s="466">
        <f t="shared" si="2"/>
        <v>15</v>
      </c>
      <c r="O27" s="465">
        <f t="shared" si="3"/>
        <v>199</v>
      </c>
      <c r="P27" s="465">
        <f t="shared" si="4"/>
        <v>429</v>
      </c>
      <c r="Q27" s="465">
        <f t="shared" si="5"/>
        <v>163</v>
      </c>
      <c r="R27" s="465">
        <f t="shared" si="6"/>
        <v>791</v>
      </c>
    </row>
    <row r="28" spans="1:18" ht="15.6">
      <c r="A28" s="451" t="s">
        <v>174</v>
      </c>
      <c r="B28" s="459" t="s">
        <v>173</v>
      </c>
      <c r="C28" s="465">
        <v>6</v>
      </c>
      <c r="D28" s="465">
        <v>53</v>
      </c>
      <c r="E28" s="465">
        <v>45</v>
      </c>
      <c r="F28" s="465">
        <f t="shared" si="0"/>
        <v>104</v>
      </c>
      <c r="G28" s="465">
        <v>5</v>
      </c>
      <c r="H28" s="465">
        <v>21</v>
      </c>
      <c r="I28" s="465">
        <v>69</v>
      </c>
      <c r="J28" s="465">
        <f t="shared" si="1"/>
        <v>95</v>
      </c>
      <c r="K28" s="466">
        <v>2</v>
      </c>
      <c r="L28" s="466">
        <v>27</v>
      </c>
      <c r="M28" s="466">
        <v>22</v>
      </c>
      <c r="N28" s="466">
        <f t="shared" si="2"/>
        <v>51</v>
      </c>
      <c r="O28" s="465">
        <f t="shared" si="3"/>
        <v>13</v>
      </c>
      <c r="P28" s="465">
        <f t="shared" si="4"/>
        <v>101</v>
      </c>
      <c r="Q28" s="465">
        <f t="shared" si="5"/>
        <v>136</v>
      </c>
      <c r="R28" s="465">
        <f t="shared" si="6"/>
        <v>250</v>
      </c>
    </row>
    <row r="29" spans="1:18" ht="15.6">
      <c r="A29" s="451" t="s">
        <v>172</v>
      </c>
      <c r="B29" s="459" t="s">
        <v>171</v>
      </c>
      <c r="C29" s="465">
        <v>663</v>
      </c>
      <c r="D29" s="465">
        <v>727</v>
      </c>
      <c r="E29" s="465">
        <v>335</v>
      </c>
      <c r="F29" s="465">
        <f t="shared" si="0"/>
        <v>1725</v>
      </c>
      <c r="G29" s="465">
        <v>61</v>
      </c>
      <c r="H29" s="465">
        <v>222</v>
      </c>
      <c r="I29" s="465">
        <v>335</v>
      </c>
      <c r="J29" s="465">
        <f t="shared" si="1"/>
        <v>618</v>
      </c>
      <c r="K29" s="466">
        <v>107</v>
      </c>
      <c r="L29" s="466">
        <v>848</v>
      </c>
      <c r="M29" s="466">
        <v>76</v>
      </c>
      <c r="N29" s="466">
        <f t="shared" si="2"/>
        <v>1031</v>
      </c>
      <c r="O29" s="465">
        <f t="shared" si="3"/>
        <v>831</v>
      </c>
      <c r="P29" s="465">
        <f t="shared" si="4"/>
        <v>1797</v>
      </c>
      <c r="Q29" s="465">
        <f t="shared" si="5"/>
        <v>746</v>
      </c>
      <c r="R29" s="465">
        <f t="shared" si="6"/>
        <v>3374</v>
      </c>
    </row>
    <row r="30" spans="1:18" ht="15.6">
      <c r="A30" s="451" t="s">
        <v>170</v>
      </c>
      <c r="B30" s="459" t="s">
        <v>169</v>
      </c>
      <c r="C30" s="465">
        <v>36</v>
      </c>
      <c r="D30" s="465">
        <v>693</v>
      </c>
      <c r="E30" s="465">
        <v>308</v>
      </c>
      <c r="F30" s="465">
        <f t="shared" si="0"/>
        <v>1037</v>
      </c>
      <c r="G30" s="465">
        <v>37</v>
      </c>
      <c r="H30" s="465">
        <v>56</v>
      </c>
      <c r="I30" s="465">
        <v>162</v>
      </c>
      <c r="J30" s="465">
        <f t="shared" si="1"/>
        <v>255</v>
      </c>
      <c r="K30" s="466">
        <v>25</v>
      </c>
      <c r="L30" s="466">
        <v>321</v>
      </c>
      <c r="M30" s="466">
        <v>126</v>
      </c>
      <c r="N30" s="466">
        <f t="shared" si="2"/>
        <v>472</v>
      </c>
      <c r="O30" s="465">
        <f t="shared" si="3"/>
        <v>98</v>
      </c>
      <c r="P30" s="465">
        <f t="shared" si="4"/>
        <v>1070</v>
      </c>
      <c r="Q30" s="465">
        <f t="shared" si="5"/>
        <v>596</v>
      </c>
      <c r="R30" s="465">
        <f t="shared" si="6"/>
        <v>1764</v>
      </c>
    </row>
    <row r="31" spans="1:18" ht="15.6">
      <c r="A31" s="451" t="s">
        <v>168</v>
      </c>
      <c r="B31" s="459" t="s">
        <v>167</v>
      </c>
      <c r="C31" s="465">
        <v>371</v>
      </c>
      <c r="D31" s="465">
        <v>994</v>
      </c>
      <c r="E31" s="465">
        <v>419</v>
      </c>
      <c r="F31" s="465">
        <f t="shared" si="0"/>
        <v>1784</v>
      </c>
      <c r="G31" s="465">
        <v>51</v>
      </c>
      <c r="H31" s="465">
        <v>396</v>
      </c>
      <c r="I31" s="465">
        <v>420</v>
      </c>
      <c r="J31" s="465">
        <f t="shared" si="1"/>
        <v>867</v>
      </c>
      <c r="K31" s="466">
        <v>105</v>
      </c>
      <c r="L31" s="466">
        <v>619</v>
      </c>
      <c r="M31" s="466">
        <v>286</v>
      </c>
      <c r="N31" s="466">
        <f t="shared" si="2"/>
        <v>1010</v>
      </c>
      <c r="O31" s="465">
        <f t="shared" si="3"/>
        <v>527</v>
      </c>
      <c r="P31" s="465">
        <f t="shared" si="4"/>
        <v>2009</v>
      </c>
      <c r="Q31" s="465">
        <f t="shared" si="5"/>
        <v>1125</v>
      </c>
      <c r="R31" s="465">
        <f t="shared" si="6"/>
        <v>3661</v>
      </c>
    </row>
    <row r="32" spans="1:18" ht="15.6">
      <c r="A32" s="451" t="s">
        <v>166</v>
      </c>
      <c r="B32" s="459" t="s">
        <v>165</v>
      </c>
      <c r="C32" s="465">
        <v>77</v>
      </c>
      <c r="D32" s="465">
        <v>118</v>
      </c>
      <c r="E32" s="465">
        <v>47</v>
      </c>
      <c r="F32" s="465">
        <f t="shared" si="0"/>
        <v>242</v>
      </c>
      <c r="G32" s="465">
        <v>0</v>
      </c>
      <c r="H32" s="465">
        <v>15</v>
      </c>
      <c r="I32" s="465">
        <v>10</v>
      </c>
      <c r="J32" s="465">
        <f t="shared" si="1"/>
        <v>25</v>
      </c>
      <c r="K32" s="466">
        <v>4</v>
      </c>
      <c r="L32" s="466">
        <v>70</v>
      </c>
      <c r="M32" s="466">
        <v>18</v>
      </c>
      <c r="N32" s="466">
        <f t="shared" si="2"/>
        <v>92</v>
      </c>
      <c r="O32" s="465">
        <f t="shared" si="3"/>
        <v>81</v>
      </c>
      <c r="P32" s="465">
        <f t="shared" si="4"/>
        <v>203</v>
      </c>
      <c r="Q32" s="465">
        <f t="shared" si="5"/>
        <v>75</v>
      </c>
      <c r="R32" s="465">
        <f t="shared" si="6"/>
        <v>359</v>
      </c>
    </row>
    <row r="33" spans="1:18" ht="15.6">
      <c r="A33" s="451" t="s">
        <v>164</v>
      </c>
      <c r="B33" s="459" t="s">
        <v>163</v>
      </c>
      <c r="C33" s="465">
        <v>1744</v>
      </c>
      <c r="D33" s="465">
        <v>1602</v>
      </c>
      <c r="E33" s="465">
        <v>840</v>
      </c>
      <c r="F33" s="465">
        <f t="shared" si="0"/>
        <v>4186</v>
      </c>
      <c r="G33" s="465">
        <v>262</v>
      </c>
      <c r="H33" s="465">
        <v>479</v>
      </c>
      <c r="I33" s="465">
        <v>518</v>
      </c>
      <c r="J33" s="465">
        <f t="shared" si="1"/>
        <v>1259</v>
      </c>
      <c r="K33" s="466">
        <v>557</v>
      </c>
      <c r="L33" s="466">
        <v>1633</v>
      </c>
      <c r="M33" s="466">
        <v>530</v>
      </c>
      <c r="N33" s="466">
        <f t="shared" si="2"/>
        <v>2720</v>
      </c>
      <c r="O33" s="465">
        <f t="shared" si="3"/>
        <v>2563</v>
      </c>
      <c r="P33" s="465">
        <f t="shared" si="4"/>
        <v>3714</v>
      </c>
      <c r="Q33" s="465">
        <f t="shared" si="5"/>
        <v>1888</v>
      </c>
      <c r="R33" s="465">
        <f t="shared" si="6"/>
        <v>8165</v>
      </c>
    </row>
    <row r="34" spans="1:18" ht="15.6">
      <c r="A34" s="451" t="s">
        <v>162</v>
      </c>
      <c r="B34" s="459" t="s">
        <v>161</v>
      </c>
      <c r="C34" s="465">
        <v>304</v>
      </c>
      <c r="D34" s="465">
        <v>361</v>
      </c>
      <c r="E34" s="465">
        <v>174</v>
      </c>
      <c r="F34" s="465">
        <f t="shared" si="0"/>
        <v>839</v>
      </c>
      <c r="G34" s="465">
        <v>38</v>
      </c>
      <c r="H34" s="465">
        <v>52</v>
      </c>
      <c r="I34" s="465">
        <v>113</v>
      </c>
      <c r="J34" s="465">
        <f t="shared" si="1"/>
        <v>203</v>
      </c>
      <c r="K34" s="466">
        <v>12</v>
      </c>
      <c r="L34" s="466">
        <v>84</v>
      </c>
      <c r="M34" s="466">
        <v>69</v>
      </c>
      <c r="N34" s="466">
        <f t="shared" si="2"/>
        <v>165</v>
      </c>
      <c r="O34" s="465">
        <f t="shared" si="3"/>
        <v>354</v>
      </c>
      <c r="P34" s="465">
        <f t="shared" si="4"/>
        <v>497</v>
      </c>
      <c r="Q34" s="465">
        <f t="shared" si="5"/>
        <v>356</v>
      </c>
      <c r="R34" s="465">
        <f t="shared" si="6"/>
        <v>1207</v>
      </c>
    </row>
    <row r="35" spans="1:18" ht="15.6">
      <c r="A35" s="451" t="s">
        <v>160</v>
      </c>
      <c r="B35" s="459" t="s">
        <v>159</v>
      </c>
      <c r="C35" s="465">
        <v>18</v>
      </c>
      <c r="D35" s="465">
        <v>81</v>
      </c>
      <c r="E35" s="465">
        <v>34</v>
      </c>
      <c r="F35" s="465">
        <f t="shared" si="0"/>
        <v>133</v>
      </c>
      <c r="G35" s="465">
        <v>0</v>
      </c>
      <c r="H35" s="465">
        <v>0</v>
      </c>
      <c r="I35" s="465">
        <v>2</v>
      </c>
      <c r="J35" s="465">
        <f t="shared" si="1"/>
        <v>2</v>
      </c>
      <c r="K35" s="466">
        <v>0</v>
      </c>
      <c r="L35" s="466">
        <v>0</v>
      </c>
      <c r="M35" s="466">
        <v>0</v>
      </c>
      <c r="N35" s="466">
        <f t="shared" si="2"/>
        <v>0</v>
      </c>
      <c r="O35" s="465">
        <f t="shared" si="3"/>
        <v>18</v>
      </c>
      <c r="P35" s="465">
        <f t="shared" si="4"/>
        <v>81</v>
      </c>
      <c r="Q35" s="465">
        <f t="shared" si="5"/>
        <v>36</v>
      </c>
      <c r="R35" s="465">
        <f t="shared" si="6"/>
        <v>135</v>
      </c>
    </row>
    <row r="36" spans="1:18" ht="15.6">
      <c r="A36" s="451" t="s">
        <v>158</v>
      </c>
      <c r="B36" s="459" t="s">
        <v>157</v>
      </c>
      <c r="C36" s="465">
        <v>3955</v>
      </c>
      <c r="D36" s="465">
        <v>1531</v>
      </c>
      <c r="E36" s="465">
        <v>563</v>
      </c>
      <c r="F36" s="465">
        <f t="shared" si="0"/>
        <v>6049</v>
      </c>
      <c r="G36" s="465">
        <v>329</v>
      </c>
      <c r="H36" s="465">
        <v>590</v>
      </c>
      <c r="I36" s="465">
        <v>439</v>
      </c>
      <c r="J36" s="465">
        <f t="shared" si="1"/>
        <v>1358</v>
      </c>
      <c r="K36" s="466">
        <v>19</v>
      </c>
      <c r="L36" s="466">
        <v>105</v>
      </c>
      <c r="M36" s="466">
        <v>103</v>
      </c>
      <c r="N36" s="466">
        <f t="shared" si="2"/>
        <v>227</v>
      </c>
      <c r="O36" s="465">
        <f t="shared" si="3"/>
        <v>4303</v>
      </c>
      <c r="P36" s="465">
        <f t="shared" si="4"/>
        <v>2226</v>
      </c>
      <c r="Q36" s="465">
        <f t="shared" si="5"/>
        <v>1105</v>
      </c>
      <c r="R36" s="465">
        <f t="shared" si="6"/>
        <v>7634</v>
      </c>
    </row>
    <row r="37" spans="1:18" ht="15.6">
      <c r="A37" s="451" t="s">
        <v>156</v>
      </c>
      <c r="B37" s="459" t="s">
        <v>155</v>
      </c>
      <c r="C37" s="465">
        <v>2241</v>
      </c>
      <c r="D37" s="465">
        <v>333</v>
      </c>
      <c r="E37" s="465">
        <v>145</v>
      </c>
      <c r="F37" s="465">
        <f t="shared" si="0"/>
        <v>2719</v>
      </c>
      <c r="G37" s="465">
        <v>267</v>
      </c>
      <c r="H37" s="465">
        <v>542</v>
      </c>
      <c r="I37" s="465">
        <v>295</v>
      </c>
      <c r="J37" s="465">
        <f t="shared" si="1"/>
        <v>1104</v>
      </c>
      <c r="K37" s="466">
        <v>70</v>
      </c>
      <c r="L37" s="466">
        <v>147</v>
      </c>
      <c r="M37" s="466">
        <v>37</v>
      </c>
      <c r="N37" s="466">
        <f t="shared" si="2"/>
        <v>254</v>
      </c>
      <c r="O37" s="465">
        <f t="shared" si="3"/>
        <v>2578</v>
      </c>
      <c r="P37" s="465">
        <f t="shared" si="4"/>
        <v>1022</v>
      </c>
      <c r="Q37" s="465">
        <f t="shared" si="5"/>
        <v>477</v>
      </c>
      <c r="R37" s="465">
        <f t="shared" si="6"/>
        <v>4077</v>
      </c>
    </row>
    <row r="38" spans="1:18" ht="15.6">
      <c r="A38" s="451" t="s">
        <v>154</v>
      </c>
      <c r="B38" s="459" t="s">
        <v>153</v>
      </c>
      <c r="C38" s="465">
        <v>1082</v>
      </c>
      <c r="D38" s="465">
        <v>412</v>
      </c>
      <c r="E38" s="465">
        <v>166</v>
      </c>
      <c r="F38" s="465">
        <f t="shared" si="0"/>
        <v>1660</v>
      </c>
      <c r="G38" s="465">
        <v>51</v>
      </c>
      <c r="H38" s="465">
        <v>375</v>
      </c>
      <c r="I38" s="465">
        <v>205</v>
      </c>
      <c r="J38" s="465">
        <f t="shared" si="1"/>
        <v>631</v>
      </c>
      <c r="K38" s="466">
        <v>97</v>
      </c>
      <c r="L38" s="466">
        <v>143</v>
      </c>
      <c r="M38" s="466">
        <v>21</v>
      </c>
      <c r="N38" s="466">
        <f t="shared" si="2"/>
        <v>261</v>
      </c>
      <c r="O38" s="465">
        <f t="shared" si="3"/>
        <v>1230</v>
      </c>
      <c r="P38" s="465">
        <f t="shared" si="4"/>
        <v>930</v>
      </c>
      <c r="Q38" s="465">
        <f t="shared" si="5"/>
        <v>392</v>
      </c>
      <c r="R38" s="465">
        <f t="shared" si="6"/>
        <v>2552</v>
      </c>
    </row>
    <row r="39" spans="1:18" ht="15.6">
      <c r="A39" s="451" t="s">
        <v>152</v>
      </c>
      <c r="B39" s="459" t="s">
        <v>151</v>
      </c>
      <c r="C39" s="465">
        <v>311</v>
      </c>
      <c r="D39" s="465">
        <v>279</v>
      </c>
      <c r="E39" s="465">
        <v>95</v>
      </c>
      <c r="F39" s="465">
        <f t="shared" si="0"/>
        <v>685</v>
      </c>
      <c r="G39" s="465">
        <v>38</v>
      </c>
      <c r="H39" s="465">
        <v>152</v>
      </c>
      <c r="I39" s="465">
        <v>137</v>
      </c>
      <c r="J39" s="465">
        <f t="shared" si="1"/>
        <v>327</v>
      </c>
      <c r="K39" s="466">
        <v>11</v>
      </c>
      <c r="L39" s="466">
        <v>62</v>
      </c>
      <c r="M39" s="466">
        <v>43</v>
      </c>
      <c r="N39" s="466">
        <f t="shared" si="2"/>
        <v>116</v>
      </c>
      <c r="O39" s="465">
        <f t="shared" si="3"/>
        <v>360</v>
      </c>
      <c r="P39" s="465">
        <f t="shared" si="4"/>
        <v>493</v>
      </c>
      <c r="Q39" s="465">
        <f t="shared" si="5"/>
        <v>275</v>
      </c>
      <c r="R39" s="465">
        <f t="shared" si="6"/>
        <v>1128</v>
      </c>
    </row>
    <row r="40" spans="1:18" ht="15.6">
      <c r="A40" s="451" t="s">
        <v>150</v>
      </c>
      <c r="B40" s="459" t="s">
        <v>149</v>
      </c>
      <c r="C40" s="465">
        <v>80</v>
      </c>
      <c r="D40" s="465">
        <v>132</v>
      </c>
      <c r="E40" s="465">
        <v>86</v>
      </c>
      <c r="F40" s="465">
        <f t="shared" si="0"/>
        <v>298</v>
      </c>
      <c r="G40" s="465">
        <v>14</v>
      </c>
      <c r="H40" s="465">
        <v>30</v>
      </c>
      <c r="I40" s="465">
        <v>60</v>
      </c>
      <c r="J40" s="465">
        <f t="shared" si="1"/>
        <v>104</v>
      </c>
      <c r="K40" s="466">
        <v>0</v>
      </c>
      <c r="L40" s="466">
        <v>232</v>
      </c>
      <c r="M40" s="466">
        <v>33</v>
      </c>
      <c r="N40" s="466">
        <f t="shared" si="2"/>
        <v>265</v>
      </c>
      <c r="O40" s="465">
        <f t="shared" si="3"/>
        <v>94</v>
      </c>
      <c r="P40" s="465">
        <f t="shared" si="4"/>
        <v>394</v>
      </c>
      <c r="Q40" s="465">
        <f t="shared" si="5"/>
        <v>179</v>
      </c>
      <c r="R40" s="465">
        <f t="shared" si="6"/>
        <v>667</v>
      </c>
    </row>
    <row r="41" spans="1:18" ht="15.6">
      <c r="A41" s="451" t="s">
        <v>148</v>
      </c>
      <c r="B41" s="459" t="s">
        <v>147</v>
      </c>
      <c r="C41" s="465">
        <v>28</v>
      </c>
      <c r="D41" s="465">
        <v>17</v>
      </c>
      <c r="E41" s="465">
        <v>67</v>
      </c>
      <c r="F41" s="465">
        <f t="shared" si="0"/>
        <v>112</v>
      </c>
      <c r="G41" s="465">
        <v>14</v>
      </c>
      <c r="H41" s="465">
        <v>110</v>
      </c>
      <c r="I41" s="465">
        <v>102</v>
      </c>
      <c r="J41" s="465">
        <f t="shared" si="1"/>
        <v>226</v>
      </c>
      <c r="K41" s="466">
        <v>2</v>
      </c>
      <c r="L41" s="466">
        <v>20</v>
      </c>
      <c r="M41" s="466">
        <v>21</v>
      </c>
      <c r="N41" s="466">
        <f t="shared" si="2"/>
        <v>43</v>
      </c>
      <c r="O41" s="465">
        <f t="shared" si="3"/>
        <v>44</v>
      </c>
      <c r="P41" s="465">
        <f t="shared" si="4"/>
        <v>147</v>
      </c>
      <c r="Q41" s="465">
        <f t="shared" si="5"/>
        <v>190</v>
      </c>
      <c r="R41" s="465">
        <f t="shared" si="6"/>
        <v>381</v>
      </c>
    </row>
    <row r="42" spans="1:18" ht="15.6">
      <c r="A42" s="451" t="s">
        <v>146</v>
      </c>
      <c r="B42" s="459" t="s">
        <v>145</v>
      </c>
      <c r="C42" s="465">
        <v>28</v>
      </c>
      <c r="D42" s="465">
        <v>108</v>
      </c>
      <c r="E42" s="465">
        <v>72</v>
      </c>
      <c r="F42" s="465">
        <f t="shared" si="0"/>
        <v>208</v>
      </c>
      <c r="G42" s="465">
        <v>6</v>
      </c>
      <c r="H42" s="465">
        <v>36</v>
      </c>
      <c r="I42" s="465">
        <v>100</v>
      </c>
      <c r="J42" s="465">
        <f t="shared" si="1"/>
        <v>142</v>
      </c>
      <c r="K42" s="466">
        <v>2</v>
      </c>
      <c r="L42" s="466">
        <v>70</v>
      </c>
      <c r="M42" s="466">
        <v>94</v>
      </c>
      <c r="N42" s="466">
        <f t="shared" si="2"/>
        <v>166</v>
      </c>
      <c r="O42" s="465">
        <f t="shared" si="3"/>
        <v>36</v>
      </c>
      <c r="P42" s="465">
        <f t="shared" si="4"/>
        <v>214</v>
      </c>
      <c r="Q42" s="465">
        <f t="shared" si="5"/>
        <v>266</v>
      </c>
      <c r="R42" s="465">
        <f t="shared" si="6"/>
        <v>516</v>
      </c>
    </row>
    <row r="43" spans="1:18" ht="15.6">
      <c r="A43" s="451" t="s">
        <v>144</v>
      </c>
      <c r="B43" s="459" t="s">
        <v>143</v>
      </c>
      <c r="C43" s="465">
        <v>75</v>
      </c>
      <c r="D43" s="465">
        <v>91</v>
      </c>
      <c r="E43" s="465">
        <v>92</v>
      </c>
      <c r="F43" s="465">
        <f t="shared" si="0"/>
        <v>258</v>
      </c>
      <c r="G43" s="465">
        <v>6</v>
      </c>
      <c r="H43" s="465">
        <v>15</v>
      </c>
      <c r="I43" s="465">
        <v>95</v>
      </c>
      <c r="J43" s="465">
        <f t="shared" si="1"/>
        <v>116</v>
      </c>
      <c r="K43" s="466">
        <v>1</v>
      </c>
      <c r="L43" s="466">
        <v>12</v>
      </c>
      <c r="M43" s="466">
        <v>61</v>
      </c>
      <c r="N43" s="466">
        <f t="shared" si="2"/>
        <v>74</v>
      </c>
      <c r="O43" s="465">
        <f t="shared" si="3"/>
        <v>82</v>
      </c>
      <c r="P43" s="465">
        <f t="shared" si="4"/>
        <v>118</v>
      </c>
      <c r="Q43" s="465">
        <f t="shared" si="5"/>
        <v>248</v>
      </c>
      <c r="R43" s="465">
        <f t="shared" si="6"/>
        <v>448</v>
      </c>
    </row>
    <row r="44" spans="1:18" ht="15.6">
      <c r="A44" s="451" t="s">
        <v>142</v>
      </c>
      <c r="B44" s="459" t="s">
        <v>141</v>
      </c>
      <c r="C44" s="465">
        <v>30</v>
      </c>
      <c r="D44" s="465">
        <v>109</v>
      </c>
      <c r="E44" s="465">
        <v>109</v>
      </c>
      <c r="F44" s="465">
        <f t="shared" si="0"/>
        <v>248</v>
      </c>
      <c r="G44" s="465">
        <v>14</v>
      </c>
      <c r="H44" s="465">
        <v>103</v>
      </c>
      <c r="I44" s="465">
        <v>114</v>
      </c>
      <c r="J44" s="465">
        <f t="shared" si="1"/>
        <v>231</v>
      </c>
      <c r="K44" s="466">
        <v>3</v>
      </c>
      <c r="L44" s="466">
        <v>8</v>
      </c>
      <c r="M44" s="466">
        <v>13</v>
      </c>
      <c r="N44" s="466">
        <f t="shared" si="2"/>
        <v>24</v>
      </c>
      <c r="O44" s="465">
        <f t="shared" si="3"/>
        <v>47</v>
      </c>
      <c r="P44" s="465">
        <f t="shared" si="4"/>
        <v>220</v>
      </c>
      <c r="Q44" s="465">
        <f t="shared" si="5"/>
        <v>236</v>
      </c>
      <c r="R44" s="465">
        <f t="shared" si="6"/>
        <v>503</v>
      </c>
    </row>
    <row r="45" spans="1:18" ht="15.6">
      <c r="A45" s="451" t="s">
        <v>140</v>
      </c>
      <c r="B45" s="459" t="s">
        <v>139</v>
      </c>
      <c r="C45" s="465">
        <v>20</v>
      </c>
      <c r="D45" s="465">
        <v>80</v>
      </c>
      <c r="E45" s="465">
        <v>40</v>
      </c>
      <c r="F45" s="465">
        <f t="shared" si="0"/>
        <v>140</v>
      </c>
      <c r="G45" s="465">
        <v>3</v>
      </c>
      <c r="H45" s="465">
        <v>27</v>
      </c>
      <c r="I45" s="465">
        <v>39</v>
      </c>
      <c r="J45" s="465">
        <f t="shared" si="1"/>
        <v>69</v>
      </c>
      <c r="K45" s="466">
        <v>2</v>
      </c>
      <c r="L45" s="466">
        <v>11</v>
      </c>
      <c r="M45" s="466">
        <v>21</v>
      </c>
      <c r="N45" s="466">
        <f t="shared" si="2"/>
        <v>34</v>
      </c>
      <c r="O45" s="465">
        <f t="shared" si="3"/>
        <v>25</v>
      </c>
      <c r="P45" s="465">
        <f t="shared" si="4"/>
        <v>118</v>
      </c>
      <c r="Q45" s="465">
        <f t="shared" si="5"/>
        <v>100</v>
      </c>
      <c r="R45" s="465">
        <f t="shared" si="6"/>
        <v>243</v>
      </c>
    </row>
    <row r="46" spans="1:18" ht="15.6">
      <c r="A46" s="454" t="s">
        <v>138</v>
      </c>
      <c r="B46" s="461" t="s">
        <v>137</v>
      </c>
      <c r="C46" s="465">
        <v>4037</v>
      </c>
      <c r="D46" s="465">
        <v>573</v>
      </c>
      <c r="E46" s="465">
        <v>226</v>
      </c>
      <c r="F46" s="465">
        <f t="shared" si="0"/>
        <v>4836</v>
      </c>
      <c r="G46" s="465">
        <v>2912</v>
      </c>
      <c r="H46" s="465">
        <v>427</v>
      </c>
      <c r="I46" s="465">
        <v>641</v>
      </c>
      <c r="J46" s="465">
        <f t="shared" si="1"/>
        <v>3980</v>
      </c>
      <c r="K46" s="466">
        <v>119</v>
      </c>
      <c r="L46" s="466">
        <v>663</v>
      </c>
      <c r="M46" s="466">
        <v>121</v>
      </c>
      <c r="N46" s="466">
        <f t="shared" si="2"/>
        <v>903</v>
      </c>
      <c r="O46" s="465">
        <f t="shared" si="3"/>
        <v>7068</v>
      </c>
      <c r="P46" s="465">
        <f t="shared" si="4"/>
        <v>1663</v>
      </c>
      <c r="Q46" s="465">
        <f t="shared" si="5"/>
        <v>988</v>
      </c>
      <c r="R46" s="465">
        <f t="shared" si="6"/>
        <v>9719</v>
      </c>
    </row>
    <row r="47" spans="1:18" ht="15.6">
      <c r="A47" s="456" t="s">
        <v>30</v>
      </c>
      <c r="B47" s="462" t="s">
        <v>26</v>
      </c>
      <c r="C47" s="467">
        <f t="shared" ref="C47:R47" si="7">SUM(C11:C46)</f>
        <v>31247</v>
      </c>
      <c r="D47" s="467">
        <f t="shared" si="7"/>
        <v>15613</v>
      </c>
      <c r="E47" s="467">
        <f t="shared" si="7"/>
        <v>7122</v>
      </c>
      <c r="F47" s="467">
        <f t="shared" si="7"/>
        <v>53982</v>
      </c>
      <c r="G47" s="467">
        <f t="shared" si="7"/>
        <v>6993</v>
      </c>
      <c r="H47" s="467">
        <f t="shared" si="7"/>
        <v>6181</v>
      </c>
      <c r="I47" s="467">
        <f t="shared" si="7"/>
        <v>6973</v>
      </c>
      <c r="J47" s="467">
        <f t="shared" si="7"/>
        <v>20147</v>
      </c>
      <c r="K47" s="468">
        <f t="shared" si="7"/>
        <v>18442</v>
      </c>
      <c r="L47" s="468">
        <f t="shared" si="7"/>
        <v>15516</v>
      </c>
      <c r="M47" s="468">
        <f t="shared" si="7"/>
        <v>5059</v>
      </c>
      <c r="N47" s="468">
        <f t="shared" si="7"/>
        <v>39017</v>
      </c>
      <c r="O47" s="467">
        <f t="shared" si="7"/>
        <v>56682</v>
      </c>
      <c r="P47" s="467">
        <f t="shared" si="7"/>
        <v>37310</v>
      </c>
      <c r="Q47" s="467">
        <f t="shared" si="7"/>
        <v>19154</v>
      </c>
      <c r="R47" s="467">
        <f t="shared" si="7"/>
        <v>113146</v>
      </c>
    </row>
    <row r="48" spans="1:18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1:18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1:18" ht="20.399999999999999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366" t="s">
        <v>2033</v>
      </c>
      <c r="P50" s="78"/>
      <c r="Q50" s="78"/>
      <c r="R50" s="78"/>
    </row>
  </sheetData>
  <mergeCells count="8">
    <mergeCell ref="O8:P8"/>
    <mergeCell ref="Q8:R8"/>
    <mergeCell ref="A8:B10"/>
    <mergeCell ref="C8:D8"/>
    <mergeCell ref="E8:F8"/>
    <mergeCell ref="G8:H8"/>
    <mergeCell ref="I8:J8"/>
    <mergeCell ref="M8:N8"/>
  </mergeCells>
  <printOptions horizontalCentered="1" verticalCentered="1"/>
  <pageMargins left="0.7" right="0.7" top="0.75" bottom="0.75" header="0.3" footer="0.3"/>
  <pageSetup paperSize="9" scale="58" orientation="landscape" r:id="rId1"/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rightToLeft="1" zoomScale="70" zoomScaleNormal="70" zoomScaleSheetLayoutView="75" workbookViewId="0">
      <selection activeCell="N1" sqref="N1:S1048576"/>
    </sheetView>
  </sheetViews>
  <sheetFormatPr defaultColWidth="7.69921875" defaultRowHeight="19.8"/>
  <cols>
    <col min="1" max="2" width="15.69921875" style="473" customWidth="1"/>
    <col min="3" max="3" width="15.69921875" style="474" customWidth="1"/>
    <col min="4" max="14" width="15.69921875" style="473" customWidth="1"/>
    <col min="15" max="16" width="7.69921875" style="473" customWidth="1"/>
    <col min="17" max="17" width="12.3984375" style="475" customWidth="1"/>
    <col min="18" max="19" width="13.3984375" style="475" customWidth="1"/>
    <col min="20" max="20" width="15.59765625" style="475" customWidth="1"/>
    <col min="21" max="23" width="7.69921875" style="473" customWidth="1"/>
    <col min="24" max="257" width="7.69921875" style="473"/>
    <col min="258" max="258" width="10.3984375" style="473" customWidth="1"/>
    <col min="259" max="260" width="12.3984375" style="473" customWidth="1"/>
    <col min="261" max="271" width="10.19921875" style="473" customWidth="1"/>
    <col min="272" max="275" width="7.69921875" style="473" customWidth="1"/>
    <col min="276" max="513" width="7.69921875" style="473"/>
    <col min="514" max="514" width="10.3984375" style="473" customWidth="1"/>
    <col min="515" max="516" width="12.3984375" style="473" customWidth="1"/>
    <col min="517" max="527" width="10.19921875" style="473" customWidth="1"/>
    <col min="528" max="531" width="7.69921875" style="473" customWidth="1"/>
    <col min="532" max="769" width="7.69921875" style="473"/>
    <col min="770" max="770" width="10.3984375" style="473" customWidth="1"/>
    <col min="771" max="772" width="12.3984375" style="473" customWidth="1"/>
    <col min="773" max="783" width="10.19921875" style="473" customWidth="1"/>
    <col min="784" max="787" width="7.69921875" style="473" customWidth="1"/>
    <col min="788" max="1025" width="7.69921875" style="473"/>
    <col min="1026" max="1026" width="10.3984375" style="473" customWidth="1"/>
    <col min="1027" max="1028" width="12.3984375" style="473" customWidth="1"/>
    <col min="1029" max="1039" width="10.19921875" style="473" customWidth="1"/>
    <col min="1040" max="1043" width="7.69921875" style="473" customWidth="1"/>
    <col min="1044" max="1281" width="7.69921875" style="473"/>
    <col min="1282" max="1282" width="10.3984375" style="473" customWidth="1"/>
    <col min="1283" max="1284" width="12.3984375" style="473" customWidth="1"/>
    <col min="1285" max="1295" width="10.19921875" style="473" customWidth="1"/>
    <col min="1296" max="1299" width="7.69921875" style="473" customWidth="1"/>
    <col min="1300" max="1537" width="7.69921875" style="473"/>
    <col min="1538" max="1538" width="10.3984375" style="473" customWidth="1"/>
    <col min="1539" max="1540" width="12.3984375" style="473" customWidth="1"/>
    <col min="1541" max="1551" width="10.19921875" style="473" customWidth="1"/>
    <col min="1552" max="1555" width="7.69921875" style="473" customWidth="1"/>
    <col min="1556" max="1793" width="7.69921875" style="473"/>
    <col min="1794" max="1794" width="10.3984375" style="473" customWidth="1"/>
    <col min="1795" max="1796" width="12.3984375" style="473" customWidth="1"/>
    <col min="1797" max="1807" width="10.19921875" style="473" customWidth="1"/>
    <col min="1808" max="1811" width="7.69921875" style="473" customWidth="1"/>
    <col min="1812" max="2049" width="7.69921875" style="473"/>
    <col min="2050" max="2050" width="10.3984375" style="473" customWidth="1"/>
    <col min="2051" max="2052" width="12.3984375" style="473" customWidth="1"/>
    <col min="2053" max="2063" width="10.19921875" style="473" customWidth="1"/>
    <col min="2064" max="2067" width="7.69921875" style="473" customWidth="1"/>
    <col min="2068" max="2305" width="7.69921875" style="473"/>
    <col min="2306" max="2306" width="10.3984375" style="473" customWidth="1"/>
    <col min="2307" max="2308" width="12.3984375" style="473" customWidth="1"/>
    <col min="2309" max="2319" width="10.19921875" style="473" customWidth="1"/>
    <col min="2320" max="2323" width="7.69921875" style="473" customWidth="1"/>
    <col min="2324" max="2561" width="7.69921875" style="473"/>
    <col min="2562" max="2562" width="10.3984375" style="473" customWidth="1"/>
    <col min="2563" max="2564" width="12.3984375" style="473" customWidth="1"/>
    <col min="2565" max="2575" width="10.19921875" style="473" customWidth="1"/>
    <col min="2576" max="2579" width="7.69921875" style="473" customWidth="1"/>
    <col min="2580" max="2817" width="7.69921875" style="473"/>
    <col min="2818" max="2818" width="10.3984375" style="473" customWidth="1"/>
    <col min="2819" max="2820" width="12.3984375" style="473" customWidth="1"/>
    <col min="2821" max="2831" width="10.19921875" style="473" customWidth="1"/>
    <col min="2832" max="2835" width="7.69921875" style="473" customWidth="1"/>
    <col min="2836" max="3073" width="7.69921875" style="473"/>
    <col min="3074" max="3074" width="10.3984375" style="473" customWidth="1"/>
    <col min="3075" max="3076" width="12.3984375" style="473" customWidth="1"/>
    <col min="3077" max="3087" width="10.19921875" style="473" customWidth="1"/>
    <col min="3088" max="3091" width="7.69921875" style="473" customWidth="1"/>
    <col min="3092" max="3329" width="7.69921875" style="473"/>
    <col min="3330" max="3330" width="10.3984375" style="473" customWidth="1"/>
    <col min="3331" max="3332" width="12.3984375" style="473" customWidth="1"/>
    <col min="3333" max="3343" width="10.19921875" style="473" customWidth="1"/>
    <col min="3344" max="3347" width="7.69921875" style="473" customWidth="1"/>
    <col min="3348" max="3585" width="7.69921875" style="473"/>
    <col min="3586" max="3586" width="10.3984375" style="473" customWidth="1"/>
    <col min="3587" max="3588" width="12.3984375" style="473" customWidth="1"/>
    <col min="3589" max="3599" width="10.19921875" style="473" customWidth="1"/>
    <col min="3600" max="3603" width="7.69921875" style="473" customWidth="1"/>
    <col min="3604" max="3841" width="7.69921875" style="473"/>
    <col min="3842" max="3842" width="10.3984375" style="473" customWidth="1"/>
    <col min="3843" max="3844" width="12.3984375" style="473" customWidth="1"/>
    <col min="3845" max="3855" width="10.19921875" style="473" customWidth="1"/>
    <col min="3856" max="3859" width="7.69921875" style="473" customWidth="1"/>
    <col min="3860" max="4097" width="7.69921875" style="473"/>
    <col min="4098" max="4098" width="10.3984375" style="473" customWidth="1"/>
    <col min="4099" max="4100" width="12.3984375" style="473" customWidth="1"/>
    <col min="4101" max="4111" width="10.19921875" style="473" customWidth="1"/>
    <col min="4112" max="4115" width="7.69921875" style="473" customWidth="1"/>
    <col min="4116" max="4353" width="7.69921875" style="473"/>
    <col min="4354" max="4354" width="10.3984375" style="473" customWidth="1"/>
    <col min="4355" max="4356" width="12.3984375" style="473" customWidth="1"/>
    <col min="4357" max="4367" width="10.19921875" style="473" customWidth="1"/>
    <col min="4368" max="4371" width="7.69921875" style="473" customWidth="1"/>
    <col min="4372" max="4609" width="7.69921875" style="473"/>
    <col min="4610" max="4610" width="10.3984375" style="473" customWidth="1"/>
    <col min="4611" max="4612" width="12.3984375" style="473" customWidth="1"/>
    <col min="4613" max="4623" width="10.19921875" style="473" customWidth="1"/>
    <col min="4624" max="4627" width="7.69921875" style="473" customWidth="1"/>
    <col min="4628" max="4865" width="7.69921875" style="473"/>
    <col min="4866" max="4866" width="10.3984375" style="473" customWidth="1"/>
    <col min="4867" max="4868" width="12.3984375" style="473" customWidth="1"/>
    <col min="4869" max="4879" width="10.19921875" style="473" customWidth="1"/>
    <col min="4880" max="4883" width="7.69921875" style="473" customWidth="1"/>
    <col min="4884" max="5121" width="7.69921875" style="473"/>
    <col min="5122" max="5122" width="10.3984375" style="473" customWidth="1"/>
    <col min="5123" max="5124" width="12.3984375" style="473" customWidth="1"/>
    <col min="5125" max="5135" width="10.19921875" style="473" customWidth="1"/>
    <col min="5136" max="5139" width="7.69921875" style="473" customWidth="1"/>
    <col min="5140" max="5377" width="7.69921875" style="473"/>
    <col min="5378" max="5378" width="10.3984375" style="473" customWidth="1"/>
    <col min="5379" max="5380" width="12.3984375" style="473" customWidth="1"/>
    <col min="5381" max="5391" width="10.19921875" style="473" customWidth="1"/>
    <col min="5392" max="5395" width="7.69921875" style="473" customWidth="1"/>
    <col min="5396" max="5633" width="7.69921875" style="473"/>
    <col min="5634" max="5634" width="10.3984375" style="473" customWidth="1"/>
    <col min="5635" max="5636" width="12.3984375" style="473" customWidth="1"/>
    <col min="5637" max="5647" width="10.19921875" style="473" customWidth="1"/>
    <col min="5648" max="5651" width="7.69921875" style="473" customWidth="1"/>
    <col min="5652" max="5889" width="7.69921875" style="473"/>
    <col min="5890" max="5890" width="10.3984375" style="473" customWidth="1"/>
    <col min="5891" max="5892" width="12.3984375" style="473" customWidth="1"/>
    <col min="5893" max="5903" width="10.19921875" style="473" customWidth="1"/>
    <col min="5904" max="5907" width="7.69921875" style="473" customWidth="1"/>
    <col min="5908" max="6145" width="7.69921875" style="473"/>
    <col min="6146" max="6146" width="10.3984375" style="473" customWidth="1"/>
    <col min="6147" max="6148" width="12.3984375" style="473" customWidth="1"/>
    <col min="6149" max="6159" width="10.19921875" style="473" customWidth="1"/>
    <col min="6160" max="6163" width="7.69921875" style="473" customWidth="1"/>
    <col min="6164" max="6401" width="7.69921875" style="473"/>
    <col min="6402" max="6402" width="10.3984375" style="473" customWidth="1"/>
    <col min="6403" max="6404" width="12.3984375" style="473" customWidth="1"/>
    <col min="6405" max="6415" width="10.19921875" style="473" customWidth="1"/>
    <col min="6416" max="6419" width="7.69921875" style="473" customWidth="1"/>
    <col min="6420" max="6657" width="7.69921875" style="473"/>
    <col min="6658" max="6658" width="10.3984375" style="473" customWidth="1"/>
    <col min="6659" max="6660" width="12.3984375" style="473" customWidth="1"/>
    <col min="6661" max="6671" width="10.19921875" style="473" customWidth="1"/>
    <col min="6672" max="6675" width="7.69921875" style="473" customWidth="1"/>
    <col min="6676" max="6913" width="7.69921875" style="473"/>
    <col min="6914" max="6914" width="10.3984375" style="473" customWidth="1"/>
    <col min="6915" max="6916" width="12.3984375" style="473" customWidth="1"/>
    <col min="6917" max="6927" width="10.19921875" style="473" customWidth="1"/>
    <col min="6928" max="6931" width="7.69921875" style="473" customWidth="1"/>
    <col min="6932" max="7169" width="7.69921875" style="473"/>
    <col min="7170" max="7170" width="10.3984375" style="473" customWidth="1"/>
    <col min="7171" max="7172" width="12.3984375" style="473" customWidth="1"/>
    <col min="7173" max="7183" width="10.19921875" style="473" customWidth="1"/>
    <col min="7184" max="7187" width="7.69921875" style="473" customWidth="1"/>
    <col min="7188" max="7425" width="7.69921875" style="473"/>
    <col min="7426" max="7426" width="10.3984375" style="473" customWidth="1"/>
    <col min="7427" max="7428" width="12.3984375" style="473" customWidth="1"/>
    <col min="7429" max="7439" width="10.19921875" style="473" customWidth="1"/>
    <col min="7440" max="7443" width="7.69921875" style="473" customWidth="1"/>
    <col min="7444" max="7681" width="7.69921875" style="473"/>
    <col min="7682" max="7682" width="10.3984375" style="473" customWidth="1"/>
    <col min="7683" max="7684" width="12.3984375" style="473" customWidth="1"/>
    <col min="7685" max="7695" width="10.19921875" style="473" customWidth="1"/>
    <col min="7696" max="7699" width="7.69921875" style="473" customWidth="1"/>
    <col min="7700" max="7937" width="7.69921875" style="473"/>
    <col min="7938" max="7938" width="10.3984375" style="473" customWidth="1"/>
    <col min="7939" max="7940" width="12.3984375" style="473" customWidth="1"/>
    <col min="7941" max="7951" width="10.19921875" style="473" customWidth="1"/>
    <col min="7952" max="7955" width="7.69921875" style="473" customWidth="1"/>
    <col min="7956" max="8193" width="7.69921875" style="473"/>
    <col min="8194" max="8194" width="10.3984375" style="473" customWidth="1"/>
    <col min="8195" max="8196" width="12.3984375" style="473" customWidth="1"/>
    <col min="8197" max="8207" width="10.19921875" style="473" customWidth="1"/>
    <col min="8208" max="8211" width="7.69921875" style="473" customWidth="1"/>
    <col min="8212" max="8449" width="7.69921875" style="473"/>
    <col min="8450" max="8450" width="10.3984375" style="473" customWidth="1"/>
    <col min="8451" max="8452" width="12.3984375" style="473" customWidth="1"/>
    <col min="8453" max="8463" width="10.19921875" style="473" customWidth="1"/>
    <col min="8464" max="8467" width="7.69921875" style="473" customWidth="1"/>
    <col min="8468" max="8705" width="7.69921875" style="473"/>
    <col min="8706" max="8706" width="10.3984375" style="473" customWidth="1"/>
    <col min="8707" max="8708" width="12.3984375" style="473" customWidth="1"/>
    <col min="8709" max="8719" width="10.19921875" style="473" customWidth="1"/>
    <col min="8720" max="8723" width="7.69921875" style="473" customWidth="1"/>
    <col min="8724" max="8961" width="7.69921875" style="473"/>
    <col min="8962" max="8962" width="10.3984375" style="473" customWidth="1"/>
    <col min="8963" max="8964" width="12.3984375" style="473" customWidth="1"/>
    <col min="8965" max="8975" width="10.19921875" style="473" customWidth="1"/>
    <col min="8976" max="8979" width="7.69921875" style="473" customWidth="1"/>
    <col min="8980" max="9217" width="7.69921875" style="473"/>
    <col min="9218" max="9218" width="10.3984375" style="473" customWidth="1"/>
    <col min="9219" max="9220" width="12.3984375" style="473" customWidth="1"/>
    <col min="9221" max="9231" width="10.19921875" style="473" customWidth="1"/>
    <col min="9232" max="9235" width="7.69921875" style="473" customWidth="1"/>
    <col min="9236" max="9473" width="7.69921875" style="473"/>
    <col min="9474" max="9474" width="10.3984375" style="473" customWidth="1"/>
    <col min="9475" max="9476" width="12.3984375" style="473" customWidth="1"/>
    <col min="9477" max="9487" width="10.19921875" style="473" customWidth="1"/>
    <col min="9488" max="9491" width="7.69921875" style="473" customWidth="1"/>
    <col min="9492" max="9729" width="7.69921875" style="473"/>
    <col min="9730" max="9730" width="10.3984375" style="473" customWidth="1"/>
    <col min="9731" max="9732" width="12.3984375" style="473" customWidth="1"/>
    <col min="9733" max="9743" width="10.19921875" style="473" customWidth="1"/>
    <col min="9744" max="9747" width="7.69921875" style="473" customWidth="1"/>
    <col min="9748" max="9985" width="7.69921875" style="473"/>
    <col min="9986" max="9986" width="10.3984375" style="473" customWidth="1"/>
    <col min="9987" max="9988" width="12.3984375" style="473" customWidth="1"/>
    <col min="9989" max="9999" width="10.19921875" style="473" customWidth="1"/>
    <col min="10000" max="10003" width="7.69921875" style="473" customWidth="1"/>
    <col min="10004" max="10241" width="7.69921875" style="473"/>
    <col min="10242" max="10242" width="10.3984375" style="473" customWidth="1"/>
    <col min="10243" max="10244" width="12.3984375" style="473" customWidth="1"/>
    <col min="10245" max="10255" width="10.19921875" style="473" customWidth="1"/>
    <col min="10256" max="10259" width="7.69921875" style="473" customWidth="1"/>
    <col min="10260" max="10497" width="7.69921875" style="473"/>
    <col min="10498" max="10498" width="10.3984375" style="473" customWidth="1"/>
    <col min="10499" max="10500" width="12.3984375" style="473" customWidth="1"/>
    <col min="10501" max="10511" width="10.19921875" style="473" customWidth="1"/>
    <col min="10512" max="10515" width="7.69921875" style="473" customWidth="1"/>
    <col min="10516" max="10753" width="7.69921875" style="473"/>
    <col min="10754" max="10754" width="10.3984375" style="473" customWidth="1"/>
    <col min="10755" max="10756" width="12.3984375" style="473" customWidth="1"/>
    <col min="10757" max="10767" width="10.19921875" style="473" customWidth="1"/>
    <col min="10768" max="10771" width="7.69921875" style="473" customWidth="1"/>
    <col min="10772" max="11009" width="7.69921875" style="473"/>
    <col min="11010" max="11010" width="10.3984375" style="473" customWidth="1"/>
    <col min="11011" max="11012" width="12.3984375" style="473" customWidth="1"/>
    <col min="11013" max="11023" width="10.19921875" style="473" customWidth="1"/>
    <col min="11024" max="11027" width="7.69921875" style="473" customWidth="1"/>
    <col min="11028" max="11265" width="7.69921875" style="473"/>
    <col min="11266" max="11266" width="10.3984375" style="473" customWidth="1"/>
    <col min="11267" max="11268" width="12.3984375" style="473" customWidth="1"/>
    <col min="11269" max="11279" width="10.19921875" style="473" customWidth="1"/>
    <col min="11280" max="11283" width="7.69921875" style="473" customWidth="1"/>
    <col min="11284" max="11521" width="7.69921875" style="473"/>
    <col min="11522" max="11522" width="10.3984375" style="473" customWidth="1"/>
    <col min="11523" max="11524" width="12.3984375" style="473" customWidth="1"/>
    <col min="11525" max="11535" width="10.19921875" style="473" customWidth="1"/>
    <col min="11536" max="11539" width="7.69921875" style="473" customWidth="1"/>
    <col min="11540" max="11777" width="7.69921875" style="473"/>
    <col min="11778" max="11778" width="10.3984375" style="473" customWidth="1"/>
    <col min="11779" max="11780" width="12.3984375" style="473" customWidth="1"/>
    <col min="11781" max="11791" width="10.19921875" style="473" customWidth="1"/>
    <col min="11792" max="11795" width="7.69921875" style="473" customWidth="1"/>
    <col min="11796" max="12033" width="7.69921875" style="473"/>
    <col min="12034" max="12034" width="10.3984375" style="473" customWidth="1"/>
    <col min="12035" max="12036" width="12.3984375" style="473" customWidth="1"/>
    <col min="12037" max="12047" width="10.19921875" style="473" customWidth="1"/>
    <col min="12048" max="12051" width="7.69921875" style="473" customWidth="1"/>
    <col min="12052" max="12289" width="7.69921875" style="473"/>
    <col min="12290" max="12290" width="10.3984375" style="473" customWidth="1"/>
    <col min="12291" max="12292" width="12.3984375" style="473" customWidth="1"/>
    <col min="12293" max="12303" width="10.19921875" style="473" customWidth="1"/>
    <col min="12304" max="12307" width="7.69921875" style="473" customWidth="1"/>
    <col min="12308" max="12545" width="7.69921875" style="473"/>
    <col min="12546" max="12546" width="10.3984375" style="473" customWidth="1"/>
    <col min="12547" max="12548" width="12.3984375" style="473" customWidth="1"/>
    <col min="12549" max="12559" width="10.19921875" style="473" customWidth="1"/>
    <col min="12560" max="12563" width="7.69921875" style="473" customWidth="1"/>
    <col min="12564" max="12801" width="7.69921875" style="473"/>
    <col min="12802" max="12802" width="10.3984375" style="473" customWidth="1"/>
    <col min="12803" max="12804" width="12.3984375" style="473" customWidth="1"/>
    <col min="12805" max="12815" width="10.19921875" style="473" customWidth="1"/>
    <col min="12816" max="12819" width="7.69921875" style="473" customWidth="1"/>
    <col min="12820" max="13057" width="7.69921875" style="473"/>
    <col min="13058" max="13058" width="10.3984375" style="473" customWidth="1"/>
    <col min="13059" max="13060" width="12.3984375" style="473" customWidth="1"/>
    <col min="13061" max="13071" width="10.19921875" style="473" customWidth="1"/>
    <col min="13072" max="13075" width="7.69921875" style="473" customWidth="1"/>
    <col min="13076" max="13313" width="7.69921875" style="473"/>
    <col min="13314" max="13314" width="10.3984375" style="473" customWidth="1"/>
    <col min="13315" max="13316" width="12.3984375" style="473" customWidth="1"/>
    <col min="13317" max="13327" width="10.19921875" style="473" customWidth="1"/>
    <col min="13328" max="13331" width="7.69921875" style="473" customWidth="1"/>
    <col min="13332" max="13569" width="7.69921875" style="473"/>
    <col min="13570" max="13570" width="10.3984375" style="473" customWidth="1"/>
    <col min="13571" max="13572" width="12.3984375" style="473" customWidth="1"/>
    <col min="13573" max="13583" width="10.19921875" style="473" customWidth="1"/>
    <col min="13584" max="13587" width="7.69921875" style="473" customWidth="1"/>
    <col min="13588" max="13825" width="7.69921875" style="473"/>
    <col min="13826" max="13826" width="10.3984375" style="473" customWidth="1"/>
    <col min="13827" max="13828" width="12.3984375" style="473" customWidth="1"/>
    <col min="13829" max="13839" width="10.19921875" style="473" customWidth="1"/>
    <col min="13840" max="13843" width="7.69921875" style="473" customWidth="1"/>
    <col min="13844" max="14081" width="7.69921875" style="473"/>
    <col min="14082" max="14082" width="10.3984375" style="473" customWidth="1"/>
    <col min="14083" max="14084" width="12.3984375" style="473" customWidth="1"/>
    <col min="14085" max="14095" width="10.19921875" style="473" customWidth="1"/>
    <col min="14096" max="14099" width="7.69921875" style="473" customWidth="1"/>
    <col min="14100" max="14337" width="7.69921875" style="473"/>
    <col min="14338" max="14338" width="10.3984375" style="473" customWidth="1"/>
    <col min="14339" max="14340" width="12.3984375" style="473" customWidth="1"/>
    <col min="14341" max="14351" width="10.19921875" style="473" customWidth="1"/>
    <col min="14352" max="14355" width="7.69921875" style="473" customWidth="1"/>
    <col min="14356" max="14593" width="7.69921875" style="473"/>
    <col min="14594" max="14594" width="10.3984375" style="473" customWidth="1"/>
    <col min="14595" max="14596" width="12.3984375" style="473" customWidth="1"/>
    <col min="14597" max="14607" width="10.19921875" style="473" customWidth="1"/>
    <col min="14608" max="14611" width="7.69921875" style="473" customWidth="1"/>
    <col min="14612" max="14849" width="7.69921875" style="473"/>
    <col min="14850" max="14850" width="10.3984375" style="473" customWidth="1"/>
    <col min="14851" max="14852" width="12.3984375" style="473" customWidth="1"/>
    <col min="14853" max="14863" width="10.19921875" style="473" customWidth="1"/>
    <col min="14864" max="14867" width="7.69921875" style="473" customWidth="1"/>
    <col min="14868" max="15105" width="7.69921875" style="473"/>
    <col min="15106" max="15106" width="10.3984375" style="473" customWidth="1"/>
    <col min="15107" max="15108" width="12.3984375" style="473" customWidth="1"/>
    <col min="15109" max="15119" width="10.19921875" style="473" customWidth="1"/>
    <col min="15120" max="15123" width="7.69921875" style="473" customWidth="1"/>
    <col min="15124" max="15361" width="7.69921875" style="473"/>
    <col min="15362" max="15362" width="10.3984375" style="473" customWidth="1"/>
    <col min="15363" max="15364" width="12.3984375" style="473" customWidth="1"/>
    <col min="15365" max="15375" width="10.19921875" style="473" customWidth="1"/>
    <col min="15376" max="15379" width="7.69921875" style="473" customWidth="1"/>
    <col min="15380" max="15617" width="7.69921875" style="473"/>
    <col min="15618" max="15618" width="10.3984375" style="473" customWidth="1"/>
    <col min="15619" max="15620" width="12.3984375" style="473" customWidth="1"/>
    <col min="15621" max="15631" width="10.19921875" style="473" customWidth="1"/>
    <col min="15632" max="15635" width="7.69921875" style="473" customWidth="1"/>
    <col min="15636" max="15873" width="7.69921875" style="473"/>
    <col min="15874" max="15874" width="10.3984375" style="473" customWidth="1"/>
    <col min="15875" max="15876" width="12.3984375" style="473" customWidth="1"/>
    <col min="15877" max="15887" width="10.19921875" style="473" customWidth="1"/>
    <col min="15888" max="15891" width="7.69921875" style="473" customWidth="1"/>
    <col min="15892" max="16129" width="7.69921875" style="473"/>
    <col min="16130" max="16130" width="10.3984375" style="473" customWidth="1"/>
    <col min="16131" max="16132" width="12.3984375" style="473" customWidth="1"/>
    <col min="16133" max="16143" width="10.19921875" style="473" customWidth="1"/>
    <col min="16144" max="16147" width="7.69921875" style="473" customWidth="1"/>
    <col min="16148" max="16384" width="7.69921875" style="473"/>
  </cols>
  <sheetData>
    <row r="1" spans="1:20" ht="33" customHeight="1"/>
    <row r="2" spans="1:20" ht="33" customHeight="1"/>
    <row r="3" spans="1:20" ht="16.5" customHeight="1"/>
    <row r="4" spans="1:20" s="476" customFormat="1" ht="77.099999999999994" customHeight="1">
      <c r="P4" s="477"/>
      <c r="Q4" s="478"/>
      <c r="R4" s="478"/>
      <c r="S4" s="478"/>
      <c r="T4" s="478"/>
    </row>
    <row r="5" spans="1:20" s="476" customFormat="1" ht="77.099999999999994" customHeight="1">
      <c r="A5" s="484" t="s">
        <v>1392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</row>
    <row r="6" spans="1:20" s="477" customFormat="1" ht="33" customHeight="1">
      <c r="A6" s="485" t="s">
        <v>1393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</row>
    <row r="7" spans="1:20" s="477" customFormat="1" ht="33" customHeight="1">
      <c r="A7" s="486" t="s">
        <v>251</v>
      </c>
      <c r="B7" s="470"/>
      <c r="C7" s="487"/>
      <c r="D7" s="488" t="s">
        <v>38</v>
      </c>
      <c r="E7" s="488"/>
      <c r="F7" s="488"/>
      <c r="G7" s="488"/>
      <c r="H7" s="488"/>
      <c r="I7" s="470"/>
      <c r="J7" s="470"/>
      <c r="K7" s="470"/>
      <c r="L7" s="470"/>
      <c r="M7" s="471"/>
      <c r="N7" s="489" t="s">
        <v>250</v>
      </c>
    </row>
    <row r="8" spans="1:20" s="477" customFormat="1" ht="33" customHeight="1">
      <c r="A8" s="1615" t="s">
        <v>113</v>
      </c>
      <c r="B8" s="1616"/>
      <c r="C8" s="490" t="s">
        <v>249</v>
      </c>
      <c r="D8" s="472" t="s">
        <v>248</v>
      </c>
      <c r="E8" s="472" t="s">
        <v>247</v>
      </c>
      <c r="F8" s="472" t="s">
        <v>246</v>
      </c>
      <c r="G8" s="472" t="s">
        <v>1648</v>
      </c>
      <c r="H8" s="472" t="s">
        <v>245</v>
      </c>
      <c r="I8" s="472" t="s">
        <v>244</v>
      </c>
      <c r="J8" s="491" t="s">
        <v>243</v>
      </c>
      <c r="K8" s="472" t="s">
        <v>242</v>
      </c>
      <c r="L8" s="492" t="s">
        <v>241</v>
      </c>
      <c r="M8" s="472" t="s">
        <v>240</v>
      </c>
      <c r="N8" s="490" t="s">
        <v>239</v>
      </c>
    </row>
    <row r="9" spans="1:20" s="477" customFormat="1" ht="33" customHeight="1">
      <c r="A9" s="1617" t="s">
        <v>112</v>
      </c>
      <c r="B9" s="1618"/>
      <c r="C9" s="493" t="s">
        <v>238</v>
      </c>
      <c r="D9" s="496" t="s">
        <v>237</v>
      </c>
      <c r="E9" s="496" t="s">
        <v>236</v>
      </c>
      <c r="F9" s="496" t="s">
        <v>235</v>
      </c>
      <c r="G9" s="510" t="s">
        <v>1647</v>
      </c>
      <c r="H9" s="496" t="s">
        <v>234</v>
      </c>
      <c r="I9" s="494" t="s">
        <v>233</v>
      </c>
      <c r="J9" s="511" t="s">
        <v>232</v>
      </c>
      <c r="K9" s="496" t="s">
        <v>231</v>
      </c>
      <c r="L9" s="495" t="s">
        <v>230</v>
      </c>
      <c r="M9" s="496" t="s">
        <v>229</v>
      </c>
      <c r="N9" s="493" t="s">
        <v>228</v>
      </c>
    </row>
    <row r="10" spans="1:20" s="477" customFormat="1" ht="33" customHeight="1">
      <c r="A10" s="498" t="s">
        <v>103</v>
      </c>
      <c r="B10" s="499" t="s">
        <v>102</v>
      </c>
      <c r="C10" s="500">
        <v>415</v>
      </c>
      <c r="D10" s="501">
        <v>49</v>
      </c>
      <c r="E10" s="501">
        <v>1</v>
      </c>
      <c r="F10" s="501">
        <v>1</v>
      </c>
      <c r="G10" s="501">
        <v>1</v>
      </c>
      <c r="H10" s="501">
        <v>37</v>
      </c>
      <c r="I10" s="500">
        <v>3</v>
      </c>
      <c r="J10" s="500">
        <v>1</v>
      </c>
      <c r="K10" s="500">
        <v>1</v>
      </c>
      <c r="L10" s="500">
        <v>1</v>
      </c>
      <c r="M10" s="500">
        <v>146</v>
      </c>
      <c r="N10" s="500">
        <v>1</v>
      </c>
    </row>
    <row r="11" spans="1:20" s="477" customFormat="1" ht="33" customHeight="1">
      <c r="A11" s="502" t="s">
        <v>101</v>
      </c>
      <c r="B11" s="503" t="s">
        <v>227</v>
      </c>
      <c r="C11" s="504">
        <v>80</v>
      </c>
      <c r="D11" s="505">
        <v>10</v>
      </c>
      <c r="E11" s="505">
        <v>1</v>
      </c>
      <c r="F11" s="505">
        <v>1</v>
      </c>
      <c r="G11" s="505">
        <v>2</v>
      </c>
      <c r="H11" s="505">
        <v>8</v>
      </c>
      <c r="I11" s="504">
        <v>3</v>
      </c>
      <c r="J11" s="504">
        <v>1</v>
      </c>
      <c r="K11" s="504">
        <v>1</v>
      </c>
      <c r="L11" s="504">
        <v>0</v>
      </c>
      <c r="M11" s="504">
        <v>26</v>
      </c>
      <c r="N11" s="504">
        <v>1</v>
      </c>
    </row>
    <row r="12" spans="1:20" s="477" customFormat="1" ht="33" customHeight="1">
      <c r="A12" s="502" t="s">
        <v>99</v>
      </c>
      <c r="B12" s="503" t="s">
        <v>98</v>
      </c>
      <c r="C12" s="504">
        <v>95</v>
      </c>
      <c r="D12" s="505">
        <v>13</v>
      </c>
      <c r="E12" s="505">
        <v>0</v>
      </c>
      <c r="F12" s="505">
        <v>0</v>
      </c>
      <c r="G12" s="505">
        <v>1</v>
      </c>
      <c r="H12" s="505">
        <v>8</v>
      </c>
      <c r="I12" s="504">
        <v>3</v>
      </c>
      <c r="J12" s="504">
        <v>1</v>
      </c>
      <c r="K12" s="504">
        <v>1</v>
      </c>
      <c r="L12" s="504">
        <v>3</v>
      </c>
      <c r="M12" s="504">
        <v>55</v>
      </c>
      <c r="N12" s="504">
        <v>1</v>
      </c>
    </row>
    <row r="13" spans="1:20" s="477" customFormat="1" ht="33" customHeight="1">
      <c r="A13" s="502" t="s">
        <v>97</v>
      </c>
      <c r="B13" s="503" t="s">
        <v>226</v>
      </c>
      <c r="C13" s="504">
        <v>106</v>
      </c>
      <c r="D13" s="505">
        <v>16</v>
      </c>
      <c r="E13" s="505">
        <v>0</v>
      </c>
      <c r="F13" s="505">
        <v>0</v>
      </c>
      <c r="G13" s="505">
        <v>1</v>
      </c>
      <c r="H13" s="505">
        <v>10</v>
      </c>
      <c r="I13" s="504">
        <v>1</v>
      </c>
      <c r="J13" s="504">
        <v>0</v>
      </c>
      <c r="K13" s="504">
        <v>1</v>
      </c>
      <c r="L13" s="504">
        <v>1</v>
      </c>
      <c r="M13" s="504">
        <v>27</v>
      </c>
      <c r="N13" s="504">
        <v>1</v>
      </c>
    </row>
    <row r="14" spans="1:20" s="477" customFormat="1" ht="33" customHeight="1">
      <c r="A14" s="502" t="s">
        <v>95</v>
      </c>
      <c r="B14" s="503" t="s">
        <v>94</v>
      </c>
      <c r="C14" s="504">
        <v>149</v>
      </c>
      <c r="D14" s="505">
        <v>20</v>
      </c>
      <c r="E14" s="505">
        <v>1</v>
      </c>
      <c r="F14" s="505">
        <v>0</v>
      </c>
      <c r="G14" s="505">
        <v>1</v>
      </c>
      <c r="H14" s="505">
        <v>14</v>
      </c>
      <c r="I14" s="504">
        <v>3</v>
      </c>
      <c r="J14" s="504">
        <v>0</v>
      </c>
      <c r="K14" s="504">
        <v>1</v>
      </c>
      <c r="L14" s="504">
        <v>3</v>
      </c>
      <c r="M14" s="504">
        <v>38</v>
      </c>
      <c r="N14" s="504">
        <v>1</v>
      </c>
    </row>
    <row r="15" spans="1:20" s="477" customFormat="1" ht="33" customHeight="1">
      <c r="A15" s="502" t="s">
        <v>93</v>
      </c>
      <c r="B15" s="503" t="s">
        <v>92</v>
      </c>
      <c r="C15" s="504">
        <v>156</v>
      </c>
      <c r="D15" s="505">
        <v>19</v>
      </c>
      <c r="E15" s="505">
        <v>1</v>
      </c>
      <c r="F15" s="505">
        <v>1</v>
      </c>
      <c r="G15" s="505">
        <v>2</v>
      </c>
      <c r="H15" s="505">
        <v>19</v>
      </c>
      <c r="I15" s="504">
        <v>5</v>
      </c>
      <c r="J15" s="504">
        <v>0</v>
      </c>
      <c r="K15" s="504">
        <v>0</v>
      </c>
      <c r="L15" s="504">
        <v>1</v>
      </c>
      <c r="M15" s="504">
        <v>32</v>
      </c>
      <c r="N15" s="504">
        <v>1</v>
      </c>
    </row>
    <row r="16" spans="1:20" s="477" customFormat="1" ht="33" customHeight="1">
      <c r="A16" s="502" t="s">
        <v>91</v>
      </c>
      <c r="B16" s="503" t="s">
        <v>90</v>
      </c>
      <c r="C16" s="504">
        <v>137</v>
      </c>
      <c r="D16" s="505">
        <v>20</v>
      </c>
      <c r="E16" s="505">
        <v>1</v>
      </c>
      <c r="F16" s="505">
        <v>1</v>
      </c>
      <c r="G16" s="505">
        <v>1</v>
      </c>
      <c r="H16" s="505">
        <v>16</v>
      </c>
      <c r="I16" s="504">
        <v>1</v>
      </c>
      <c r="J16" s="504">
        <v>1</v>
      </c>
      <c r="K16" s="504">
        <v>1</v>
      </c>
      <c r="L16" s="504">
        <v>3</v>
      </c>
      <c r="M16" s="504">
        <v>48</v>
      </c>
      <c r="N16" s="504">
        <v>1</v>
      </c>
    </row>
    <row r="17" spans="1:26" s="477" customFormat="1" ht="33" customHeight="1">
      <c r="A17" s="502" t="s">
        <v>89</v>
      </c>
      <c r="B17" s="503" t="s">
        <v>225</v>
      </c>
      <c r="C17" s="504">
        <v>70</v>
      </c>
      <c r="D17" s="505">
        <v>10</v>
      </c>
      <c r="E17" s="505">
        <v>1</v>
      </c>
      <c r="F17" s="505">
        <v>0</v>
      </c>
      <c r="G17" s="505">
        <v>1</v>
      </c>
      <c r="H17" s="505">
        <v>6</v>
      </c>
      <c r="I17" s="504">
        <v>1</v>
      </c>
      <c r="J17" s="504">
        <v>0</v>
      </c>
      <c r="K17" s="504">
        <v>0</v>
      </c>
      <c r="L17" s="504">
        <v>1</v>
      </c>
      <c r="M17" s="504">
        <v>22</v>
      </c>
      <c r="N17" s="504">
        <v>1</v>
      </c>
    </row>
    <row r="18" spans="1:26" s="477" customFormat="1" ht="33" customHeight="1">
      <c r="A18" s="502" t="s">
        <v>87</v>
      </c>
      <c r="B18" s="503" t="s">
        <v>86</v>
      </c>
      <c r="C18" s="504">
        <v>37</v>
      </c>
      <c r="D18" s="505">
        <v>7</v>
      </c>
      <c r="E18" s="505">
        <v>0</v>
      </c>
      <c r="F18" s="505">
        <v>0</v>
      </c>
      <c r="G18" s="505">
        <v>1</v>
      </c>
      <c r="H18" s="505">
        <v>4</v>
      </c>
      <c r="I18" s="504">
        <v>1</v>
      </c>
      <c r="J18" s="504">
        <v>0</v>
      </c>
      <c r="K18" s="504">
        <v>1</v>
      </c>
      <c r="L18" s="504">
        <v>1</v>
      </c>
      <c r="M18" s="504">
        <v>12</v>
      </c>
      <c r="N18" s="504">
        <v>1</v>
      </c>
    </row>
    <row r="19" spans="1:26" s="477" customFormat="1" ht="33" customHeight="1">
      <c r="A19" s="502" t="s">
        <v>85</v>
      </c>
      <c r="B19" s="503" t="s">
        <v>84</v>
      </c>
      <c r="C19" s="505">
        <v>258</v>
      </c>
      <c r="D19" s="505">
        <v>20</v>
      </c>
      <c r="E19" s="505">
        <v>1</v>
      </c>
      <c r="F19" s="505">
        <v>0</v>
      </c>
      <c r="G19" s="505">
        <v>1</v>
      </c>
      <c r="H19" s="505">
        <v>18</v>
      </c>
      <c r="I19" s="504">
        <v>5</v>
      </c>
      <c r="J19" s="504">
        <v>1</v>
      </c>
      <c r="K19" s="504">
        <v>1</v>
      </c>
      <c r="L19" s="504">
        <v>0</v>
      </c>
      <c r="M19" s="504">
        <v>38</v>
      </c>
      <c r="N19" s="504">
        <v>1</v>
      </c>
    </row>
    <row r="20" spans="1:26" s="477" customFormat="1" ht="33" customHeight="1">
      <c r="A20" s="502" t="s">
        <v>224</v>
      </c>
      <c r="B20" s="503" t="s">
        <v>82</v>
      </c>
      <c r="C20" s="504">
        <v>76</v>
      </c>
      <c r="D20" s="505">
        <v>8</v>
      </c>
      <c r="E20" s="505">
        <v>0</v>
      </c>
      <c r="F20" s="505">
        <v>0</v>
      </c>
      <c r="G20" s="505">
        <v>1</v>
      </c>
      <c r="H20" s="505">
        <v>4</v>
      </c>
      <c r="I20" s="504">
        <v>1</v>
      </c>
      <c r="J20" s="504">
        <v>1</v>
      </c>
      <c r="K20" s="504">
        <v>0</v>
      </c>
      <c r="L20" s="504">
        <v>0</v>
      </c>
      <c r="M20" s="504">
        <v>13</v>
      </c>
      <c r="N20" s="504">
        <v>1</v>
      </c>
    </row>
    <row r="21" spans="1:26" s="477" customFormat="1" ht="33" customHeight="1">
      <c r="A21" s="502" t="s">
        <v>81</v>
      </c>
      <c r="B21" s="503" t="s">
        <v>80</v>
      </c>
      <c r="C21" s="504">
        <v>96</v>
      </c>
      <c r="D21" s="505">
        <v>12</v>
      </c>
      <c r="E21" s="505">
        <v>0</v>
      </c>
      <c r="F21" s="505">
        <v>0</v>
      </c>
      <c r="G21" s="505">
        <v>1</v>
      </c>
      <c r="H21" s="505">
        <v>8</v>
      </c>
      <c r="I21" s="504">
        <v>1</v>
      </c>
      <c r="J21" s="504">
        <v>0</v>
      </c>
      <c r="K21" s="504">
        <v>0</v>
      </c>
      <c r="L21" s="504">
        <v>3</v>
      </c>
      <c r="M21" s="504">
        <v>22</v>
      </c>
      <c r="N21" s="504">
        <v>1</v>
      </c>
    </row>
    <row r="22" spans="1:26" s="477" customFormat="1" ht="33" customHeight="1">
      <c r="A22" s="502" t="s">
        <v>79</v>
      </c>
      <c r="B22" s="503" t="s">
        <v>223</v>
      </c>
      <c r="C22" s="504">
        <v>109</v>
      </c>
      <c r="D22" s="505">
        <v>13</v>
      </c>
      <c r="E22" s="505">
        <v>1</v>
      </c>
      <c r="F22" s="505">
        <v>0</v>
      </c>
      <c r="G22" s="505">
        <v>1</v>
      </c>
      <c r="H22" s="505">
        <v>10</v>
      </c>
      <c r="I22" s="504">
        <v>1</v>
      </c>
      <c r="J22" s="504">
        <v>1</v>
      </c>
      <c r="K22" s="504">
        <v>1</v>
      </c>
      <c r="L22" s="504">
        <v>0</v>
      </c>
      <c r="M22" s="504">
        <v>21</v>
      </c>
      <c r="N22" s="504">
        <v>1</v>
      </c>
    </row>
    <row r="23" spans="1:26" s="477" customFormat="1" ht="33" customHeight="1">
      <c r="A23" s="502" t="s">
        <v>77</v>
      </c>
      <c r="B23" s="503" t="s">
        <v>76</v>
      </c>
      <c r="C23" s="504">
        <v>43</v>
      </c>
      <c r="D23" s="505">
        <v>10</v>
      </c>
      <c r="E23" s="505">
        <v>1</v>
      </c>
      <c r="F23" s="505">
        <v>0</v>
      </c>
      <c r="G23" s="505">
        <v>3</v>
      </c>
      <c r="H23" s="505">
        <v>6</v>
      </c>
      <c r="I23" s="504">
        <v>3</v>
      </c>
      <c r="J23" s="504">
        <v>1</v>
      </c>
      <c r="K23" s="504">
        <v>1</v>
      </c>
      <c r="L23" s="504">
        <v>1</v>
      </c>
      <c r="M23" s="504">
        <v>13</v>
      </c>
      <c r="N23" s="504">
        <v>1</v>
      </c>
    </row>
    <row r="24" spans="1:26" s="477" customFormat="1" ht="33" customHeight="1">
      <c r="A24" s="502" t="s">
        <v>75</v>
      </c>
      <c r="B24" s="503" t="s">
        <v>74</v>
      </c>
      <c r="C24" s="504">
        <v>168</v>
      </c>
      <c r="D24" s="505">
        <v>21</v>
      </c>
      <c r="E24" s="505">
        <v>0</v>
      </c>
      <c r="F24" s="505">
        <v>0</v>
      </c>
      <c r="G24" s="505">
        <v>2</v>
      </c>
      <c r="H24" s="505">
        <v>14</v>
      </c>
      <c r="I24" s="504">
        <v>1</v>
      </c>
      <c r="J24" s="504">
        <v>0</v>
      </c>
      <c r="K24" s="504">
        <v>0</v>
      </c>
      <c r="L24" s="504">
        <v>1</v>
      </c>
      <c r="M24" s="504">
        <v>38</v>
      </c>
      <c r="N24" s="504">
        <v>1</v>
      </c>
    </row>
    <row r="25" spans="1:26" s="477" customFormat="1" ht="33" customHeight="1">
      <c r="A25" s="502" t="s">
        <v>73</v>
      </c>
      <c r="B25" s="503" t="s">
        <v>72</v>
      </c>
      <c r="C25" s="504">
        <v>69</v>
      </c>
      <c r="D25" s="505">
        <v>10</v>
      </c>
      <c r="E25" s="505">
        <v>1</v>
      </c>
      <c r="F25" s="505">
        <v>0</v>
      </c>
      <c r="G25" s="505">
        <v>1</v>
      </c>
      <c r="H25" s="505">
        <v>7</v>
      </c>
      <c r="I25" s="504">
        <v>1</v>
      </c>
      <c r="J25" s="504">
        <v>1</v>
      </c>
      <c r="K25" s="504">
        <v>1</v>
      </c>
      <c r="L25" s="504">
        <v>2</v>
      </c>
      <c r="M25" s="504">
        <v>23</v>
      </c>
      <c r="N25" s="504">
        <v>1</v>
      </c>
    </row>
    <row r="26" spans="1:26" s="476" customFormat="1" ht="33" customHeight="1">
      <c r="A26" s="502" t="s">
        <v>71</v>
      </c>
      <c r="B26" s="503" t="s">
        <v>222</v>
      </c>
      <c r="C26" s="504">
        <v>94</v>
      </c>
      <c r="D26" s="505">
        <v>10</v>
      </c>
      <c r="E26" s="505">
        <v>0</v>
      </c>
      <c r="F26" s="505">
        <v>0</v>
      </c>
      <c r="G26" s="505">
        <v>1</v>
      </c>
      <c r="H26" s="505">
        <v>7</v>
      </c>
      <c r="I26" s="504">
        <v>2</v>
      </c>
      <c r="J26" s="504">
        <v>0</v>
      </c>
      <c r="K26" s="504">
        <v>1</v>
      </c>
      <c r="L26" s="504">
        <v>0</v>
      </c>
      <c r="M26" s="504">
        <v>13</v>
      </c>
      <c r="N26" s="504">
        <v>1</v>
      </c>
    </row>
    <row r="27" spans="1:26" s="479" customFormat="1" ht="23.4">
      <c r="A27" s="502" t="s">
        <v>69</v>
      </c>
      <c r="B27" s="503" t="s">
        <v>221</v>
      </c>
      <c r="C27" s="504">
        <v>41</v>
      </c>
      <c r="D27" s="505">
        <v>9</v>
      </c>
      <c r="E27" s="505">
        <v>0</v>
      </c>
      <c r="F27" s="505">
        <v>0</v>
      </c>
      <c r="G27" s="505">
        <v>1</v>
      </c>
      <c r="H27" s="505">
        <v>6</v>
      </c>
      <c r="I27" s="504">
        <v>2</v>
      </c>
      <c r="J27" s="504">
        <v>1</v>
      </c>
      <c r="K27" s="504">
        <v>0</v>
      </c>
      <c r="L27" s="504">
        <v>0</v>
      </c>
      <c r="M27" s="504">
        <v>14</v>
      </c>
      <c r="N27" s="504">
        <v>1</v>
      </c>
    </row>
    <row r="28" spans="1:26" s="479" customFormat="1" ht="125.25" customHeight="1">
      <c r="A28" s="502" t="s">
        <v>67</v>
      </c>
      <c r="B28" s="503" t="s">
        <v>66</v>
      </c>
      <c r="C28" s="504">
        <v>19</v>
      </c>
      <c r="D28" s="505">
        <v>4</v>
      </c>
      <c r="E28" s="505">
        <v>0</v>
      </c>
      <c r="F28" s="505">
        <v>0</v>
      </c>
      <c r="G28" s="505">
        <v>1</v>
      </c>
      <c r="H28" s="505">
        <v>2</v>
      </c>
      <c r="I28" s="504">
        <v>1</v>
      </c>
      <c r="J28" s="504">
        <v>1</v>
      </c>
      <c r="K28" s="504">
        <v>1</v>
      </c>
      <c r="L28" s="504">
        <v>1</v>
      </c>
      <c r="M28" s="504">
        <v>8</v>
      </c>
      <c r="N28" s="504">
        <v>1</v>
      </c>
    </row>
    <row r="29" spans="1:26" ht="23.4">
      <c r="A29" s="502" t="s">
        <v>65</v>
      </c>
      <c r="B29" s="503" t="s">
        <v>64</v>
      </c>
      <c r="C29" s="504">
        <v>43</v>
      </c>
      <c r="D29" s="505">
        <v>5</v>
      </c>
      <c r="E29" s="505">
        <v>0</v>
      </c>
      <c r="F29" s="505">
        <v>0</v>
      </c>
      <c r="G29" s="505">
        <v>1</v>
      </c>
      <c r="H29" s="505">
        <v>6</v>
      </c>
      <c r="I29" s="504">
        <v>1</v>
      </c>
      <c r="J29" s="504">
        <v>0</v>
      </c>
      <c r="K29" s="504">
        <v>0</v>
      </c>
      <c r="L29" s="504">
        <v>0</v>
      </c>
      <c r="M29" s="504">
        <v>8</v>
      </c>
      <c r="N29" s="504">
        <v>1</v>
      </c>
    </row>
    <row r="30" spans="1:26" ht="21.6">
      <c r="A30" s="506" t="s">
        <v>220</v>
      </c>
      <c r="B30" s="507" t="s">
        <v>26</v>
      </c>
      <c r="C30" s="508">
        <f t="shared" ref="C30:N30" si="0">SUM(C10:C29)</f>
        <v>2261</v>
      </c>
      <c r="D30" s="508">
        <f t="shared" si="0"/>
        <v>286</v>
      </c>
      <c r="E30" s="508">
        <f t="shared" si="0"/>
        <v>10</v>
      </c>
      <c r="F30" s="508">
        <f t="shared" si="0"/>
        <v>4</v>
      </c>
      <c r="G30" s="508">
        <f t="shared" si="0"/>
        <v>25</v>
      </c>
      <c r="H30" s="508">
        <f t="shared" si="0"/>
        <v>210</v>
      </c>
      <c r="I30" s="508">
        <f t="shared" si="0"/>
        <v>40</v>
      </c>
      <c r="J30" s="508">
        <f t="shared" si="0"/>
        <v>11</v>
      </c>
      <c r="K30" s="508">
        <f t="shared" si="0"/>
        <v>13</v>
      </c>
      <c r="L30" s="508">
        <f t="shared" si="0"/>
        <v>22</v>
      </c>
      <c r="M30" s="508">
        <f t="shared" si="0"/>
        <v>617</v>
      </c>
      <c r="N30" s="508">
        <f t="shared" si="0"/>
        <v>20</v>
      </c>
    </row>
    <row r="31" spans="1:26" ht="21">
      <c r="A31" s="79"/>
      <c r="B31" s="79"/>
      <c r="C31" s="49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480"/>
      <c r="Q31" s="482"/>
      <c r="R31" s="482"/>
      <c r="S31" s="482"/>
      <c r="T31" s="482"/>
      <c r="U31" s="480"/>
      <c r="V31" s="480"/>
      <c r="W31" s="480"/>
      <c r="X31" s="480"/>
      <c r="Y31" s="480"/>
      <c r="Z31" s="483"/>
    </row>
    <row r="32" spans="1:26">
      <c r="A32" s="79"/>
      <c r="B32" s="79"/>
      <c r="C32" s="497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24.6">
      <c r="A33" s="79"/>
      <c r="B33" s="79"/>
      <c r="C33" s="497"/>
      <c r="D33" s="79"/>
      <c r="E33" s="79"/>
      <c r="F33" s="79"/>
      <c r="G33" s="79"/>
      <c r="H33" s="79"/>
      <c r="I33" s="79"/>
      <c r="J33" s="79"/>
      <c r="K33" s="509" t="s">
        <v>2033</v>
      </c>
      <c r="L33" s="79"/>
      <c r="M33" s="79"/>
      <c r="N33" s="79"/>
    </row>
    <row r="34" spans="1:14">
      <c r="A34" s="480"/>
      <c r="B34" s="480"/>
      <c r="C34" s="481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</row>
    <row r="35" spans="1:14">
      <c r="A35" s="480"/>
      <c r="B35" s="480"/>
      <c r="C35" s="481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</row>
    <row r="36" spans="1:14">
      <c r="A36" s="480"/>
      <c r="B36" s="480"/>
      <c r="C36" s="481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</row>
    <row r="37" spans="1:14">
      <c r="A37" s="480"/>
      <c r="B37" s="480"/>
      <c r="C37" s="481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</row>
    <row r="38" spans="1:14">
      <c r="A38" s="480"/>
      <c r="B38" s="480"/>
      <c r="C38" s="481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0"/>
    </row>
    <row r="39" spans="1:14">
      <c r="A39" s="480"/>
      <c r="B39" s="480"/>
      <c r="C39" s="481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</row>
    <row r="40" spans="1:14">
      <c r="A40" s="480"/>
      <c r="B40" s="480"/>
      <c r="C40" s="481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</row>
    <row r="41" spans="1:14">
      <c r="A41" s="480"/>
      <c r="B41" s="480"/>
      <c r="C41" s="481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</row>
    <row r="42" spans="1:14">
      <c r="A42" s="480"/>
      <c r="B42" s="480"/>
      <c r="C42" s="481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</row>
    <row r="43" spans="1:14">
      <c r="A43" s="480"/>
      <c r="B43" s="480"/>
      <c r="C43" s="481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</row>
    <row r="44" spans="1:14">
      <c r="A44" s="480"/>
      <c r="B44" s="480"/>
      <c r="C44" s="481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</row>
    <row r="45" spans="1:14">
      <c r="A45" s="480"/>
      <c r="B45" s="480"/>
      <c r="C45" s="481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</row>
    <row r="46" spans="1:14">
      <c r="A46" s="480"/>
      <c r="B46" s="480"/>
      <c r="C46" s="481"/>
      <c r="D46" s="480"/>
      <c r="E46" s="480"/>
      <c r="F46" s="480"/>
      <c r="G46" s="480"/>
      <c r="H46" s="480"/>
      <c r="I46" s="480"/>
      <c r="J46" s="480"/>
      <c r="K46" s="480"/>
      <c r="L46" s="480"/>
      <c r="M46" s="480"/>
      <c r="N46" s="480"/>
    </row>
    <row r="47" spans="1:14">
      <c r="A47" s="480"/>
      <c r="B47" s="480"/>
      <c r="C47" s="481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</row>
    <row r="48" spans="1:14">
      <c r="A48" s="480"/>
      <c r="B48" s="480"/>
      <c r="C48" s="481"/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</row>
    <row r="49" spans="1:14">
      <c r="A49" s="480"/>
      <c r="B49" s="480"/>
      <c r="C49" s="481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</row>
    <row r="50" spans="1:14">
      <c r="A50" s="480"/>
      <c r="B50" s="480"/>
      <c r="C50" s="481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</row>
    <row r="51" spans="1:14">
      <c r="A51" s="480"/>
      <c r="B51" s="480"/>
      <c r="C51" s="481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</row>
    <row r="52" spans="1:14">
      <c r="A52" s="480"/>
      <c r="B52" s="480"/>
      <c r="C52" s="481"/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</row>
  </sheetData>
  <mergeCells count="2">
    <mergeCell ref="A8:B8"/>
    <mergeCell ref="A9:B9"/>
  </mergeCell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5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01"/>
  <sheetViews>
    <sheetView rightToLeft="1" zoomScale="40" zoomScaleNormal="40" zoomScaleSheetLayoutView="50" workbookViewId="0">
      <selection activeCell="M10" sqref="M10"/>
    </sheetView>
  </sheetViews>
  <sheetFormatPr defaultColWidth="13.69921875" defaultRowHeight="77.099999999999994" customHeight="1"/>
  <cols>
    <col min="1" max="16384" width="13.69921875" style="512"/>
  </cols>
  <sheetData>
    <row r="1" spans="1:23" ht="76.5" customHeight="1">
      <c r="O1" s="513"/>
      <c r="P1" s="513"/>
      <c r="Q1" s="513"/>
      <c r="R1" s="513"/>
      <c r="S1" s="513"/>
      <c r="T1" s="513"/>
      <c r="U1" s="513"/>
      <c r="V1" s="513"/>
      <c r="W1" s="513"/>
    </row>
    <row r="2" spans="1:23" ht="77.099999999999994" customHeight="1">
      <c r="O2" s="513"/>
      <c r="P2" s="513"/>
      <c r="Q2" s="513"/>
      <c r="R2" s="513"/>
      <c r="S2" s="513"/>
      <c r="T2" s="513"/>
      <c r="U2" s="513"/>
      <c r="V2" s="513"/>
      <c r="W2" s="513"/>
    </row>
    <row r="3" spans="1:23" s="514" customFormat="1" ht="88.5" customHeight="1">
      <c r="A3" s="515" t="s">
        <v>1379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23" s="514" customFormat="1" ht="77.099999999999994" customHeight="1">
      <c r="A4" s="517" t="s">
        <v>1380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23" s="514" customFormat="1" ht="77.099999999999994" customHeight="1">
      <c r="A5" s="518" t="s">
        <v>283</v>
      </c>
      <c r="B5" s="519"/>
      <c r="C5" s="519"/>
      <c r="D5" s="1619"/>
      <c r="E5" s="1619"/>
      <c r="F5" s="1619"/>
      <c r="G5" s="1619"/>
      <c r="H5" s="1619"/>
      <c r="I5" s="1619"/>
      <c r="J5" s="1619"/>
      <c r="K5" s="519"/>
      <c r="L5" s="519"/>
      <c r="M5" s="519"/>
      <c r="N5" s="520" t="s">
        <v>282</v>
      </c>
    </row>
    <row r="6" spans="1:23" s="514" customFormat="1" ht="77.099999999999994" customHeight="1">
      <c r="A6" s="521" t="s">
        <v>98</v>
      </c>
      <c r="B6" s="522"/>
      <c r="C6" s="523" t="s">
        <v>99</v>
      </c>
      <c r="D6" s="521" t="s">
        <v>227</v>
      </c>
      <c r="E6" s="522"/>
      <c r="F6" s="523" t="s">
        <v>101</v>
      </c>
      <c r="G6" s="521" t="s">
        <v>102</v>
      </c>
      <c r="H6" s="522"/>
      <c r="I6" s="523" t="s">
        <v>103</v>
      </c>
      <c r="J6" s="1620" t="s">
        <v>281</v>
      </c>
      <c r="K6" s="1621"/>
      <c r="L6" s="523" t="s">
        <v>280</v>
      </c>
      <c r="M6" s="522"/>
      <c r="N6" s="523" t="s">
        <v>269</v>
      </c>
    </row>
    <row r="7" spans="1:23" s="514" customFormat="1" ht="77.099999999999994" customHeight="1">
      <c r="A7" s="524" t="s">
        <v>30</v>
      </c>
      <c r="B7" s="524" t="s">
        <v>268</v>
      </c>
      <c r="C7" s="524" t="s">
        <v>267</v>
      </c>
      <c r="D7" s="524" t="s">
        <v>30</v>
      </c>
      <c r="E7" s="524" t="s">
        <v>268</v>
      </c>
      <c r="F7" s="524" t="s">
        <v>267</v>
      </c>
      <c r="G7" s="524" t="s">
        <v>30</v>
      </c>
      <c r="H7" s="524" t="s">
        <v>268</v>
      </c>
      <c r="I7" s="524" t="s">
        <v>267</v>
      </c>
      <c r="J7" s="524" t="s">
        <v>30</v>
      </c>
      <c r="K7" s="524" t="s">
        <v>268</v>
      </c>
      <c r="L7" s="524" t="s">
        <v>267</v>
      </c>
      <c r="M7" s="525"/>
      <c r="N7" s="526" t="s">
        <v>129</v>
      </c>
    </row>
    <row r="8" spans="1:23" s="514" customFormat="1" ht="77.099999999999994" customHeight="1">
      <c r="A8" s="524" t="s">
        <v>26</v>
      </c>
      <c r="B8" s="524" t="s">
        <v>266</v>
      </c>
      <c r="C8" s="524" t="s">
        <v>265</v>
      </c>
      <c r="D8" s="524" t="s">
        <v>26</v>
      </c>
      <c r="E8" s="524" t="s">
        <v>266</v>
      </c>
      <c r="F8" s="524" t="s">
        <v>265</v>
      </c>
      <c r="G8" s="524" t="s">
        <v>26</v>
      </c>
      <c r="H8" s="524" t="s">
        <v>266</v>
      </c>
      <c r="I8" s="524" t="s">
        <v>265</v>
      </c>
      <c r="J8" s="524" t="s">
        <v>26</v>
      </c>
      <c r="K8" s="524" t="s">
        <v>266</v>
      </c>
      <c r="L8" s="524" t="s">
        <v>265</v>
      </c>
      <c r="M8" s="527"/>
      <c r="N8" s="528"/>
    </row>
    <row r="9" spans="1:23" s="514" customFormat="1" ht="77.099999999999994" customHeight="1">
      <c r="A9" s="1">
        <v>2344</v>
      </c>
      <c r="B9" s="1">
        <v>704</v>
      </c>
      <c r="C9" s="1">
        <v>1640</v>
      </c>
      <c r="D9" s="1">
        <v>2601</v>
      </c>
      <c r="E9" s="1">
        <v>1155</v>
      </c>
      <c r="F9" s="1">
        <v>1446</v>
      </c>
      <c r="G9" s="1">
        <v>7503</v>
      </c>
      <c r="H9" s="1">
        <v>3875</v>
      </c>
      <c r="I9" s="1">
        <v>3628</v>
      </c>
      <c r="J9" s="1">
        <v>212</v>
      </c>
      <c r="K9" s="1">
        <v>144</v>
      </c>
      <c r="L9" s="1">
        <v>68</v>
      </c>
      <c r="M9" s="529" t="s">
        <v>257</v>
      </c>
      <c r="N9" s="530" t="s">
        <v>264</v>
      </c>
    </row>
    <row r="10" spans="1:23" s="514" customFormat="1" ht="77.099999999999994" customHeight="1">
      <c r="A10" s="1">
        <v>2000</v>
      </c>
      <c r="B10" s="1">
        <v>333</v>
      </c>
      <c r="C10" s="1">
        <v>1667</v>
      </c>
      <c r="D10" s="1">
        <v>1446</v>
      </c>
      <c r="E10" s="1">
        <v>459</v>
      </c>
      <c r="F10" s="1">
        <v>987</v>
      </c>
      <c r="G10" s="1">
        <v>4049</v>
      </c>
      <c r="H10" s="1">
        <v>2007</v>
      </c>
      <c r="I10" s="1">
        <v>2042</v>
      </c>
      <c r="J10" s="1">
        <v>65</v>
      </c>
      <c r="K10" s="1">
        <v>31</v>
      </c>
      <c r="L10" s="1">
        <v>34</v>
      </c>
      <c r="M10" s="531" t="s">
        <v>255</v>
      </c>
      <c r="N10" s="532"/>
    </row>
    <row r="11" spans="1:23" s="514" customFormat="1" ht="77.099999999999994" customHeight="1">
      <c r="A11" s="1">
        <v>4344</v>
      </c>
      <c r="B11" s="1">
        <v>1037</v>
      </c>
      <c r="C11" s="1">
        <v>3307</v>
      </c>
      <c r="D11" s="1">
        <v>4047</v>
      </c>
      <c r="E11" s="1">
        <v>1614</v>
      </c>
      <c r="F11" s="1">
        <v>2433</v>
      </c>
      <c r="G11" s="1">
        <v>11552</v>
      </c>
      <c r="H11" s="1">
        <v>5882</v>
      </c>
      <c r="I11" s="1">
        <v>5670</v>
      </c>
      <c r="J11" s="1">
        <v>277</v>
      </c>
      <c r="K11" s="1">
        <v>175</v>
      </c>
      <c r="L11" s="1">
        <v>102</v>
      </c>
      <c r="M11" s="533" t="s">
        <v>253</v>
      </c>
      <c r="N11" s="533" t="s">
        <v>263</v>
      </c>
    </row>
    <row r="12" spans="1:23" s="514" customFormat="1" ht="77.099999999999994" customHeight="1">
      <c r="A12" s="1">
        <v>1420</v>
      </c>
      <c r="B12" s="1">
        <v>128</v>
      </c>
      <c r="C12" s="1">
        <v>1292</v>
      </c>
      <c r="D12" s="1">
        <v>1851</v>
      </c>
      <c r="E12" s="1">
        <v>385</v>
      </c>
      <c r="F12" s="1">
        <v>1466</v>
      </c>
      <c r="G12" s="1">
        <v>6440</v>
      </c>
      <c r="H12" s="1">
        <v>847</v>
      </c>
      <c r="I12" s="1">
        <v>5593</v>
      </c>
      <c r="J12" s="1">
        <v>66</v>
      </c>
      <c r="K12" s="1">
        <v>4</v>
      </c>
      <c r="L12" s="1">
        <v>62</v>
      </c>
      <c r="M12" s="534" t="s">
        <v>279</v>
      </c>
      <c r="N12" s="530" t="s">
        <v>262</v>
      </c>
    </row>
    <row r="13" spans="1:23" s="514" customFormat="1" ht="77.099999999999994" customHeight="1">
      <c r="A13" s="1">
        <v>5843</v>
      </c>
      <c r="B13" s="1">
        <v>2494</v>
      </c>
      <c r="C13" s="1">
        <v>3349</v>
      </c>
      <c r="D13" s="1">
        <v>4850</v>
      </c>
      <c r="E13" s="1">
        <v>2811</v>
      </c>
      <c r="F13" s="1">
        <v>2039</v>
      </c>
      <c r="G13" s="1">
        <v>17406</v>
      </c>
      <c r="H13" s="1">
        <v>10830</v>
      </c>
      <c r="I13" s="1">
        <v>6576</v>
      </c>
      <c r="J13" s="1">
        <v>26</v>
      </c>
      <c r="K13" s="1">
        <v>0</v>
      </c>
      <c r="L13" s="1">
        <v>26</v>
      </c>
      <c r="M13" s="531" t="s">
        <v>255</v>
      </c>
      <c r="N13" s="532" t="s">
        <v>261</v>
      </c>
    </row>
    <row r="14" spans="1:23" s="514" customFormat="1" ht="77.099999999999994" customHeight="1">
      <c r="A14" s="1">
        <v>7263</v>
      </c>
      <c r="B14" s="1">
        <v>2622</v>
      </c>
      <c r="C14" s="1">
        <v>4641</v>
      </c>
      <c r="D14" s="1">
        <v>6701</v>
      </c>
      <c r="E14" s="1">
        <v>3196</v>
      </c>
      <c r="F14" s="1">
        <v>3505</v>
      </c>
      <c r="G14" s="1">
        <v>23846</v>
      </c>
      <c r="H14" s="1">
        <v>11677</v>
      </c>
      <c r="I14" s="1">
        <v>12169</v>
      </c>
      <c r="J14" s="1">
        <v>92</v>
      </c>
      <c r="K14" s="1">
        <v>4</v>
      </c>
      <c r="L14" s="1">
        <v>88</v>
      </c>
      <c r="M14" s="532" t="s">
        <v>253</v>
      </c>
      <c r="N14" s="533" t="s">
        <v>260</v>
      </c>
    </row>
    <row r="15" spans="1:23" s="514" customFormat="1" ht="77.099999999999994" customHeight="1">
      <c r="A15" s="1">
        <v>144</v>
      </c>
      <c r="B15" s="1">
        <v>0</v>
      </c>
      <c r="C15" s="1">
        <v>144</v>
      </c>
      <c r="D15" s="1">
        <v>163</v>
      </c>
      <c r="E15" s="1">
        <v>22</v>
      </c>
      <c r="F15" s="1">
        <v>141</v>
      </c>
      <c r="G15" s="1">
        <v>486</v>
      </c>
      <c r="H15" s="1">
        <v>33</v>
      </c>
      <c r="I15" s="1">
        <v>453</v>
      </c>
      <c r="J15" s="1">
        <v>85</v>
      </c>
      <c r="K15" s="1">
        <v>0</v>
      </c>
      <c r="L15" s="1">
        <v>85</v>
      </c>
      <c r="M15" s="529" t="s">
        <v>257</v>
      </c>
      <c r="N15" s="530" t="s">
        <v>259</v>
      </c>
    </row>
    <row r="16" spans="1:23" s="514" customFormat="1" ht="77.099999999999994" customHeight="1">
      <c r="A16" s="1">
        <v>123</v>
      </c>
      <c r="B16" s="1">
        <v>0</v>
      </c>
      <c r="C16" s="1">
        <v>123</v>
      </c>
      <c r="D16" s="1">
        <v>142</v>
      </c>
      <c r="E16" s="1">
        <v>19</v>
      </c>
      <c r="F16" s="1">
        <v>123</v>
      </c>
      <c r="G16" s="1">
        <v>603</v>
      </c>
      <c r="H16" s="1">
        <v>103</v>
      </c>
      <c r="I16" s="1">
        <v>500</v>
      </c>
      <c r="J16" s="1">
        <v>26</v>
      </c>
      <c r="K16" s="1">
        <v>0</v>
      </c>
      <c r="L16" s="1">
        <v>26</v>
      </c>
      <c r="M16" s="531" t="s">
        <v>255</v>
      </c>
      <c r="N16" s="532"/>
    </row>
    <row r="17" spans="1:14" s="514" customFormat="1" ht="77.099999999999994" customHeight="1">
      <c r="A17" s="1">
        <v>267</v>
      </c>
      <c r="B17" s="1">
        <v>0</v>
      </c>
      <c r="C17" s="1">
        <v>267</v>
      </c>
      <c r="D17" s="1">
        <v>305</v>
      </c>
      <c r="E17" s="1">
        <v>41</v>
      </c>
      <c r="F17" s="1">
        <v>264</v>
      </c>
      <c r="G17" s="1">
        <v>1089</v>
      </c>
      <c r="H17" s="1">
        <v>136</v>
      </c>
      <c r="I17" s="1">
        <v>953</v>
      </c>
      <c r="J17" s="1">
        <v>111</v>
      </c>
      <c r="K17" s="1">
        <v>0</v>
      </c>
      <c r="L17" s="1">
        <v>111</v>
      </c>
      <c r="M17" s="533" t="s">
        <v>253</v>
      </c>
      <c r="N17" s="533" t="s">
        <v>258</v>
      </c>
    </row>
    <row r="18" spans="1:14" s="514" customFormat="1" ht="77.099999999999994" customHeight="1">
      <c r="A18" s="1">
        <v>3869</v>
      </c>
      <c r="B18" s="1">
        <v>66</v>
      </c>
      <c r="C18" s="1">
        <v>3803</v>
      </c>
      <c r="D18" s="1">
        <v>3024</v>
      </c>
      <c r="E18" s="1">
        <v>248</v>
      </c>
      <c r="F18" s="1">
        <v>2776</v>
      </c>
      <c r="G18" s="1">
        <v>9827</v>
      </c>
      <c r="H18" s="1">
        <v>470</v>
      </c>
      <c r="I18" s="1">
        <v>9357</v>
      </c>
      <c r="J18" s="1">
        <v>423</v>
      </c>
      <c r="K18" s="1">
        <v>0</v>
      </c>
      <c r="L18" s="1">
        <v>423</v>
      </c>
      <c r="M18" s="529" t="s">
        <v>257</v>
      </c>
      <c r="N18" s="530" t="s">
        <v>256</v>
      </c>
    </row>
    <row r="19" spans="1:14" s="514" customFormat="1" ht="33" customHeight="1">
      <c r="A19" s="1">
        <v>1929</v>
      </c>
      <c r="B19" s="1">
        <v>62</v>
      </c>
      <c r="C19" s="1">
        <v>1867</v>
      </c>
      <c r="D19" s="1">
        <v>1503</v>
      </c>
      <c r="E19" s="1">
        <v>245</v>
      </c>
      <c r="F19" s="1">
        <v>1258</v>
      </c>
      <c r="G19" s="1">
        <v>4642</v>
      </c>
      <c r="H19" s="1">
        <v>723</v>
      </c>
      <c r="I19" s="1">
        <v>3919</v>
      </c>
      <c r="J19" s="1">
        <v>163</v>
      </c>
      <c r="K19" s="1">
        <v>0</v>
      </c>
      <c r="L19" s="1">
        <v>163</v>
      </c>
      <c r="M19" s="531" t="s">
        <v>255</v>
      </c>
      <c r="N19" s="532" t="s">
        <v>254</v>
      </c>
    </row>
    <row r="20" spans="1:14" s="514" customFormat="1" ht="33" customHeight="1">
      <c r="A20" s="1">
        <v>5798</v>
      </c>
      <c r="B20" s="1">
        <v>128</v>
      </c>
      <c r="C20" s="1">
        <v>5670</v>
      </c>
      <c r="D20" s="1">
        <v>4527</v>
      </c>
      <c r="E20" s="1">
        <v>493</v>
      </c>
      <c r="F20" s="1">
        <v>4034</v>
      </c>
      <c r="G20" s="1">
        <v>14469</v>
      </c>
      <c r="H20" s="1">
        <v>1193</v>
      </c>
      <c r="I20" s="1">
        <v>13276</v>
      </c>
      <c r="J20" s="1">
        <v>586</v>
      </c>
      <c r="K20" s="1">
        <v>0</v>
      </c>
      <c r="L20" s="1">
        <v>586</v>
      </c>
      <c r="M20" s="524" t="s">
        <v>253</v>
      </c>
      <c r="N20" s="533" t="s">
        <v>252</v>
      </c>
    </row>
    <row r="21" spans="1:14" s="514" customFormat="1" ht="77.099999999999994" customHeight="1">
      <c r="A21" s="1625" t="s">
        <v>278</v>
      </c>
      <c r="B21" s="1625"/>
      <c r="C21" s="1625"/>
      <c r="D21" s="1625"/>
      <c r="E21" s="1625"/>
      <c r="F21" s="1625"/>
      <c r="G21" s="1625"/>
      <c r="H21" s="1625"/>
      <c r="I21" s="519"/>
      <c r="J21" s="1622" t="s">
        <v>277</v>
      </c>
      <c r="K21" s="1622"/>
      <c r="L21" s="1622"/>
      <c r="M21" s="1622"/>
      <c r="N21" s="1622"/>
    </row>
    <row r="22" spans="1:14" s="514" customFormat="1" ht="77.099999999999994" customHeight="1">
      <c r="A22" s="1623" t="s">
        <v>276</v>
      </c>
      <c r="B22" s="1623"/>
      <c r="C22" s="1623"/>
      <c r="D22" s="519"/>
      <c r="E22" s="519"/>
      <c r="F22" s="519"/>
      <c r="G22" s="519"/>
      <c r="H22" s="519"/>
      <c r="I22" s="519"/>
      <c r="J22" s="519"/>
      <c r="K22" s="535"/>
      <c r="L22" s="1624" t="s">
        <v>275</v>
      </c>
      <c r="M22" s="1624"/>
      <c r="N22" s="1624"/>
    </row>
    <row r="23" spans="1:14" s="514" customFormat="1" ht="77.099999999999994" customHeight="1">
      <c r="A23" s="536" t="s">
        <v>274</v>
      </c>
      <c r="B23" s="519"/>
      <c r="C23" s="519"/>
      <c r="D23" s="519"/>
      <c r="E23" s="519"/>
      <c r="F23" s="519" t="s">
        <v>38</v>
      </c>
      <c r="G23" s="519"/>
      <c r="H23" s="519"/>
      <c r="I23" s="519"/>
      <c r="J23" s="519"/>
      <c r="K23" s="535"/>
      <c r="L23" s="535"/>
      <c r="M23" s="519"/>
      <c r="N23" s="520" t="s">
        <v>273</v>
      </c>
    </row>
    <row r="24" spans="1:14" s="514" customFormat="1" ht="77.099999999999994" customHeight="1">
      <c r="A24" s="537" t="s">
        <v>90</v>
      </c>
      <c r="B24" s="538"/>
      <c r="C24" s="523" t="s">
        <v>91</v>
      </c>
      <c r="D24" s="521" t="s">
        <v>92</v>
      </c>
      <c r="E24" s="522"/>
      <c r="F24" s="523" t="s">
        <v>93</v>
      </c>
      <c r="G24" s="521" t="s">
        <v>94</v>
      </c>
      <c r="H24" s="522"/>
      <c r="I24" s="523" t="s">
        <v>95</v>
      </c>
      <c r="J24" s="521" t="s">
        <v>226</v>
      </c>
      <c r="K24" s="522"/>
      <c r="L24" s="539" t="s">
        <v>97</v>
      </c>
      <c r="M24" s="522"/>
      <c r="N24" s="523" t="s">
        <v>269</v>
      </c>
    </row>
    <row r="25" spans="1:14" s="514" customFormat="1" ht="77.099999999999994" customHeight="1">
      <c r="A25" s="524" t="s">
        <v>30</v>
      </c>
      <c r="B25" s="524" t="s">
        <v>268</v>
      </c>
      <c r="C25" s="524" t="s">
        <v>267</v>
      </c>
      <c r="D25" s="524" t="s">
        <v>30</v>
      </c>
      <c r="E25" s="524" t="s">
        <v>268</v>
      </c>
      <c r="F25" s="524" t="s">
        <v>267</v>
      </c>
      <c r="G25" s="524" t="s">
        <v>30</v>
      </c>
      <c r="H25" s="524" t="s">
        <v>268</v>
      </c>
      <c r="I25" s="524" t="s">
        <v>267</v>
      </c>
      <c r="J25" s="524" t="s">
        <v>30</v>
      </c>
      <c r="K25" s="524" t="s">
        <v>268</v>
      </c>
      <c r="L25" s="524" t="s">
        <v>267</v>
      </c>
      <c r="M25" s="525"/>
      <c r="N25" s="526" t="s">
        <v>129</v>
      </c>
    </row>
    <row r="26" spans="1:14" s="514" customFormat="1" ht="77.099999999999994" customHeight="1">
      <c r="A26" s="524" t="s">
        <v>26</v>
      </c>
      <c r="B26" s="524" t="s">
        <v>266</v>
      </c>
      <c r="C26" s="524" t="s">
        <v>265</v>
      </c>
      <c r="D26" s="524" t="s">
        <v>26</v>
      </c>
      <c r="E26" s="524" t="s">
        <v>266</v>
      </c>
      <c r="F26" s="524" t="s">
        <v>265</v>
      </c>
      <c r="G26" s="524" t="s">
        <v>26</v>
      </c>
      <c r="H26" s="524" t="s">
        <v>266</v>
      </c>
      <c r="I26" s="524" t="s">
        <v>265</v>
      </c>
      <c r="J26" s="524" t="s">
        <v>26</v>
      </c>
      <c r="K26" s="524" t="s">
        <v>266</v>
      </c>
      <c r="L26" s="524" t="s">
        <v>265</v>
      </c>
      <c r="M26" s="527"/>
      <c r="N26" s="528"/>
    </row>
    <row r="27" spans="1:14" s="514" customFormat="1" ht="77.099999999999994" customHeight="1">
      <c r="A27" s="1">
        <v>2548</v>
      </c>
      <c r="B27" s="1">
        <v>1012</v>
      </c>
      <c r="C27" s="1">
        <v>1536</v>
      </c>
      <c r="D27" s="1">
        <v>2214</v>
      </c>
      <c r="E27" s="1">
        <v>1603</v>
      </c>
      <c r="F27" s="1">
        <v>611</v>
      </c>
      <c r="G27" s="1">
        <v>2434</v>
      </c>
      <c r="H27" s="1">
        <v>1377</v>
      </c>
      <c r="I27" s="1">
        <v>1057</v>
      </c>
      <c r="J27" s="1">
        <v>1753</v>
      </c>
      <c r="K27" s="1">
        <v>1149</v>
      </c>
      <c r="L27" s="1">
        <v>604</v>
      </c>
      <c r="M27" s="529" t="s">
        <v>257</v>
      </c>
      <c r="N27" s="530" t="s">
        <v>264</v>
      </c>
    </row>
    <row r="28" spans="1:14" s="514" customFormat="1" ht="77.099999999999994" customHeight="1">
      <c r="A28" s="1">
        <v>2194</v>
      </c>
      <c r="B28" s="1">
        <v>405</v>
      </c>
      <c r="C28" s="1">
        <v>1789</v>
      </c>
      <c r="D28" s="1">
        <v>933</v>
      </c>
      <c r="E28" s="1">
        <v>720</v>
      </c>
      <c r="F28" s="1">
        <v>213</v>
      </c>
      <c r="G28" s="1">
        <v>1277</v>
      </c>
      <c r="H28" s="1">
        <v>652</v>
      </c>
      <c r="I28" s="1">
        <v>625</v>
      </c>
      <c r="J28" s="1">
        <v>721</v>
      </c>
      <c r="K28" s="1">
        <v>522</v>
      </c>
      <c r="L28" s="1">
        <v>199</v>
      </c>
      <c r="M28" s="531" t="s">
        <v>255</v>
      </c>
      <c r="N28" s="532"/>
    </row>
    <row r="29" spans="1:14" s="514" customFormat="1" ht="77.099999999999994" customHeight="1">
      <c r="A29" s="1">
        <v>4742</v>
      </c>
      <c r="B29" s="1">
        <v>1417</v>
      </c>
      <c r="C29" s="1">
        <v>3325</v>
      </c>
      <c r="D29" s="1">
        <v>3147</v>
      </c>
      <c r="E29" s="1">
        <v>2323</v>
      </c>
      <c r="F29" s="1">
        <v>824</v>
      </c>
      <c r="G29" s="1">
        <v>3711</v>
      </c>
      <c r="H29" s="1">
        <v>2029</v>
      </c>
      <c r="I29" s="1">
        <v>1682</v>
      </c>
      <c r="J29" s="1">
        <v>2474</v>
      </c>
      <c r="K29" s="1">
        <v>1671</v>
      </c>
      <c r="L29" s="1">
        <v>803</v>
      </c>
      <c r="M29" s="524" t="s">
        <v>253</v>
      </c>
      <c r="N29" s="533" t="s">
        <v>263</v>
      </c>
    </row>
    <row r="30" spans="1:14" s="514" customFormat="1" ht="77.099999999999994" customHeight="1">
      <c r="A30" s="1">
        <v>1156</v>
      </c>
      <c r="B30" s="1">
        <v>230</v>
      </c>
      <c r="C30" s="1">
        <v>926</v>
      </c>
      <c r="D30" s="1">
        <v>1789</v>
      </c>
      <c r="E30" s="1">
        <v>43</v>
      </c>
      <c r="F30" s="1">
        <v>1746</v>
      </c>
      <c r="G30" s="1">
        <v>2125</v>
      </c>
      <c r="H30" s="1">
        <v>30</v>
      </c>
      <c r="I30" s="1">
        <v>2095</v>
      </c>
      <c r="J30" s="1">
        <v>1561</v>
      </c>
      <c r="K30" s="1">
        <v>75</v>
      </c>
      <c r="L30" s="1">
        <v>1486</v>
      </c>
      <c r="M30" s="529" t="s">
        <v>257</v>
      </c>
      <c r="N30" s="530" t="s">
        <v>262</v>
      </c>
    </row>
    <row r="31" spans="1:14" s="514" customFormat="1" ht="77.099999999999994" customHeight="1">
      <c r="A31" s="1">
        <v>7310</v>
      </c>
      <c r="B31" s="1">
        <v>2251</v>
      </c>
      <c r="C31" s="1">
        <v>5059</v>
      </c>
      <c r="D31" s="1">
        <v>5115</v>
      </c>
      <c r="E31" s="1">
        <v>3675</v>
      </c>
      <c r="F31" s="1">
        <v>1440</v>
      </c>
      <c r="G31" s="1">
        <v>5562</v>
      </c>
      <c r="H31" s="1">
        <v>2230</v>
      </c>
      <c r="I31" s="1">
        <v>3332</v>
      </c>
      <c r="J31" s="1">
        <v>3774</v>
      </c>
      <c r="K31" s="1">
        <v>2541</v>
      </c>
      <c r="L31" s="1">
        <v>1233</v>
      </c>
      <c r="M31" s="531" t="s">
        <v>255</v>
      </c>
      <c r="N31" s="532" t="s">
        <v>261</v>
      </c>
    </row>
    <row r="32" spans="1:14" s="514" customFormat="1" ht="77.099999999999994" customHeight="1">
      <c r="A32" s="1">
        <v>8466</v>
      </c>
      <c r="B32" s="1">
        <v>2481</v>
      </c>
      <c r="C32" s="1">
        <v>5985</v>
      </c>
      <c r="D32" s="1">
        <v>6904</v>
      </c>
      <c r="E32" s="1">
        <v>3718</v>
      </c>
      <c r="F32" s="1">
        <v>3186</v>
      </c>
      <c r="G32" s="1">
        <v>7687</v>
      </c>
      <c r="H32" s="1">
        <v>2260</v>
      </c>
      <c r="I32" s="1">
        <v>5427</v>
      </c>
      <c r="J32" s="1">
        <v>5335</v>
      </c>
      <c r="K32" s="1">
        <v>2616</v>
      </c>
      <c r="L32" s="1">
        <v>2719</v>
      </c>
      <c r="M32" s="524" t="s">
        <v>253</v>
      </c>
      <c r="N32" s="533" t="s">
        <v>260</v>
      </c>
    </row>
    <row r="33" spans="1:14" s="514" customFormat="1" ht="77.099999999999994" customHeight="1">
      <c r="A33" s="1">
        <v>146</v>
      </c>
      <c r="B33" s="1">
        <v>13</v>
      </c>
      <c r="C33" s="1">
        <v>133</v>
      </c>
      <c r="D33" s="1">
        <v>191</v>
      </c>
      <c r="E33" s="1">
        <v>4</v>
      </c>
      <c r="F33" s="1">
        <v>187</v>
      </c>
      <c r="G33" s="1">
        <v>168</v>
      </c>
      <c r="H33" s="1">
        <v>1</v>
      </c>
      <c r="I33" s="1">
        <v>167</v>
      </c>
      <c r="J33" s="1">
        <v>139</v>
      </c>
      <c r="K33" s="1">
        <v>0</v>
      </c>
      <c r="L33" s="1">
        <v>139</v>
      </c>
      <c r="M33" s="529" t="s">
        <v>257</v>
      </c>
      <c r="N33" s="530" t="s">
        <v>259</v>
      </c>
    </row>
    <row r="34" spans="1:14" s="514" customFormat="1" ht="77.099999999999994" customHeight="1">
      <c r="A34" s="1">
        <v>164</v>
      </c>
      <c r="B34" s="1">
        <v>11</v>
      </c>
      <c r="C34" s="1">
        <v>153</v>
      </c>
      <c r="D34" s="1">
        <v>48</v>
      </c>
      <c r="E34" s="1">
        <v>15</v>
      </c>
      <c r="F34" s="1">
        <v>33</v>
      </c>
      <c r="G34" s="1">
        <v>73</v>
      </c>
      <c r="H34" s="1">
        <v>7</v>
      </c>
      <c r="I34" s="1">
        <v>66</v>
      </c>
      <c r="J34" s="1">
        <v>41</v>
      </c>
      <c r="K34" s="1">
        <v>0</v>
      </c>
      <c r="L34" s="1">
        <v>41</v>
      </c>
      <c r="M34" s="531" t="s">
        <v>255</v>
      </c>
      <c r="N34" s="532"/>
    </row>
    <row r="35" spans="1:14" s="514" customFormat="1" ht="77.099999999999994" customHeight="1">
      <c r="A35" s="1">
        <v>310</v>
      </c>
      <c r="B35" s="1">
        <v>24</v>
      </c>
      <c r="C35" s="1">
        <v>286</v>
      </c>
      <c r="D35" s="1">
        <v>239</v>
      </c>
      <c r="E35" s="1">
        <v>19</v>
      </c>
      <c r="F35" s="1">
        <v>220</v>
      </c>
      <c r="G35" s="1">
        <v>241</v>
      </c>
      <c r="H35" s="1">
        <v>8</v>
      </c>
      <c r="I35" s="1">
        <v>233</v>
      </c>
      <c r="J35" s="1">
        <v>180</v>
      </c>
      <c r="K35" s="1">
        <v>0</v>
      </c>
      <c r="L35" s="1">
        <v>180</v>
      </c>
      <c r="M35" s="524" t="s">
        <v>253</v>
      </c>
      <c r="N35" s="533" t="s">
        <v>258</v>
      </c>
    </row>
    <row r="36" spans="1:14" s="514" customFormat="1" ht="77.099999999999994" customHeight="1">
      <c r="A36" s="1">
        <v>2918</v>
      </c>
      <c r="B36" s="1">
        <v>145</v>
      </c>
      <c r="C36" s="1">
        <v>2773</v>
      </c>
      <c r="D36" s="1">
        <v>4441</v>
      </c>
      <c r="E36" s="1">
        <v>41</v>
      </c>
      <c r="F36" s="1">
        <v>4400</v>
      </c>
      <c r="G36" s="1">
        <v>4203</v>
      </c>
      <c r="H36" s="1">
        <v>49</v>
      </c>
      <c r="I36" s="1">
        <v>4154</v>
      </c>
      <c r="J36" s="1">
        <v>2356</v>
      </c>
      <c r="K36" s="1">
        <v>30</v>
      </c>
      <c r="L36" s="1">
        <v>2326</v>
      </c>
      <c r="M36" s="529" t="s">
        <v>257</v>
      </c>
      <c r="N36" s="530" t="s">
        <v>256</v>
      </c>
    </row>
    <row r="37" spans="1:14" s="514" customFormat="1" ht="77.099999999999994" customHeight="1">
      <c r="A37" s="1">
        <v>2592</v>
      </c>
      <c r="B37" s="1">
        <v>135</v>
      </c>
      <c r="C37" s="1">
        <v>2457</v>
      </c>
      <c r="D37" s="1">
        <v>698</v>
      </c>
      <c r="E37" s="1">
        <v>156</v>
      </c>
      <c r="F37" s="1">
        <v>542</v>
      </c>
      <c r="G37" s="1">
        <v>1140</v>
      </c>
      <c r="H37" s="1">
        <v>62</v>
      </c>
      <c r="I37" s="1">
        <v>1078</v>
      </c>
      <c r="J37" s="1">
        <v>727</v>
      </c>
      <c r="K37" s="1">
        <v>49</v>
      </c>
      <c r="L37" s="1">
        <v>678</v>
      </c>
      <c r="M37" s="531" t="s">
        <v>255</v>
      </c>
      <c r="N37" s="532" t="s">
        <v>254</v>
      </c>
    </row>
    <row r="38" spans="1:14" s="514" customFormat="1" ht="77.099999999999994" customHeight="1">
      <c r="A38" s="1">
        <v>5510</v>
      </c>
      <c r="B38" s="1">
        <v>280</v>
      </c>
      <c r="C38" s="1">
        <v>5230</v>
      </c>
      <c r="D38" s="1">
        <v>5139</v>
      </c>
      <c r="E38" s="1">
        <v>197</v>
      </c>
      <c r="F38" s="1">
        <v>4942</v>
      </c>
      <c r="G38" s="1">
        <v>5343</v>
      </c>
      <c r="H38" s="1">
        <v>111</v>
      </c>
      <c r="I38" s="1">
        <v>5232</v>
      </c>
      <c r="J38" s="1">
        <v>3083</v>
      </c>
      <c r="K38" s="1">
        <v>79</v>
      </c>
      <c r="L38" s="1">
        <v>3004</v>
      </c>
      <c r="M38" s="524" t="s">
        <v>253</v>
      </c>
      <c r="N38" s="533" t="s">
        <v>252</v>
      </c>
    </row>
    <row r="39" spans="1:14" s="514" customFormat="1" ht="77.099999999999994" customHeight="1">
      <c r="A39" s="536" t="s">
        <v>271</v>
      </c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20" t="s">
        <v>273</v>
      </c>
    </row>
    <row r="40" spans="1:14" s="514" customFormat="1" ht="77.099999999999994" customHeight="1">
      <c r="A40" s="537" t="s">
        <v>82</v>
      </c>
      <c r="B40" s="538"/>
      <c r="C40" s="523" t="s">
        <v>224</v>
      </c>
      <c r="D40" s="521" t="s">
        <v>84</v>
      </c>
      <c r="E40" s="522"/>
      <c r="F40" s="523" t="s">
        <v>85</v>
      </c>
      <c r="G40" s="521" t="s">
        <v>86</v>
      </c>
      <c r="H40" s="522"/>
      <c r="I40" s="523" t="s">
        <v>87</v>
      </c>
      <c r="J40" s="521" t="s">
        <v>225</v>
      </c>
      <c r="K40" s="522"/>
      <c r="L40" s="523" t="s">
        <v>89</v>
      </c>
      <c r="M40" s="522"/>
      <c r="N40" s="523" t="s">
        <v>269</v>
      </c>
    </row>
    <row r="41" spans="1:14" s="514" customFormat="1" ht="77.099999999999994" customHeight="1">
      <c r="A41" s="524" t="s">
        <v>30</v>
      </c>
      <c r="B41" s="524" t="s">
        <v>268</v>
      </c>
      <c r="C41" s="524" t="s">
        <v>267</v>
      </c>
      <c r="D41" s="524" t="s">
        <v>30</v>
      </c>
      <c r="E41" s="524" t="s">
        <v>268</v>
      </c>
      <c r="F41" s="524" t="s">
        <v>267</v>
      </c>
      <c r="G41" s="524" t="s">
        <v>30</v>
      </c>
      <c r="H41" s="524" t="s">
        <v>268</v>
      </c>
      <c r="I41" s="524" t="s">
        <v>267</v>
      </c>
      <c r="J41" s="524" t="s">
        <v>30</v>
      </c>
      <c r="K41" s="524" t="s">
        <v>268</v>
      </c>
      <c r="L41" s="524" t="s">
        <v>267</v>
      </c>
      <c r="M41" s="525"/>
      <c r="N41" s="526" t="s">
        <v>129</v>
      </c>
    </row>
    <row r="42" spans="1:14" s="514" customFormat="1" ht="77.099999999999994" customHeight="1">
      <c r="A42" s="524" t="s">
        <v>26</v>
      </c>
      <c r="B42" s="524" t="s">
        <v>266</v>
      </c>
      <c r="C42" s="524" t="s">
        <v>265</v>
      </c>
      <c r="D42" s="524" t="s">
        <v>26</v>
      </c>
      <c r="E42" s="524" t="s">
        <v>266</v>
      </c>
      <c r="F42" s="524" t="s">
        <v>265</v>
      </c>
      <c r="G42" s="524" t="s">
        <v>26</v>
      </c>
      <c r="H42" s="524" t="s">
        <v>266</v>
      </c>
      <c r="I42" s="524" t="s">
        <v>265</v>
      </c>
      <c r="J42" s="524" t="s">
        <v>26</v>
      </c>
      <c r="K42" s="524" t="s">
        <v>266</v>
      </c>
      <c r="L42" s="524" t="s">
        <v>265</v>
      </c>
      <c r="M42" s="527"/>
      <c r="N42" s="528"/>
    </row>
    <row r="43" spans="1:14" s="514" customFormat="1" ht="77.099999999999994" customHeight="1">
      <c r="A43" s="1">
        <v>730</v>
      </c>
      <c r="B43" s="1">
        <v>590</v>
      </c>
      <c r="C43" s="1">
        <v>140</v>
      </c>
      <c r="D43" s="1">
        <v>2317</v>
      </c>
      <c r="E43" s="1">
        <v>1307</v>
      </c>
      <c r="F43" s="1">
        <v>1010</v>
      </c>
      <c r="G43" s="1">
        <v>655</v>
      </c>
      <c r="H43" s="1">
        <v>504</v>
      </c>
      <c r="I43" s="1">
        <v>151</v>
      </c>
      <c r="J43" s="1">
        <v>1415</v>
      </c>
      <c r="K43" s="1">
        <v>517</v>
      </c>
      <c r="L43" s="1">
        <v>898</v>
      </c>
      <c r="M43" s="529" t="s">
        <v>257</v>
      </c>
      <c r="N43" s="530" t="s">
        <v>264</v>
      </c>
    </row>
    <row r="44" spans="1:14" s="514" customFormat="1" ht="77.099999999999994" customHeight="1">
      <c r="A44" s="1">
        <v>241</v>
      </c>
      <c r="B44" s="1">
        <v>224</v>
      </c>
      <c r="C44" s="1">
        <v>17</v>
      </c>
      <c r="D44" s="1">
        <v>767</v>
      </c>
      <c r="E44" s="1">
        <v>526</v>
      </c>
      <c r="F44" s="1">
        <v>241</v>
      </c>
      <c r="G44" s="1">
        <v>236</v>
      </c>
      <c r="H44" s="1">
        <v>210</v>
      </c>
      <c r="I44" s="1">
        <v>26</v>
      </c>
      <c r="J44" s="1">
        <v>637</v>
      </c>
      <c r="K44" s="1">
        <v>251</v>
      </c>
      <c r="L44" s="1">
        <v>386</v>
      </c>
      <c r="M44" s="531" t="s">
        <v>255</v>
      </c>
      <c r="N44" s="532"/>
    </row>
    <row r="45" spans="1:14" s="514" customFormat="1" ht="77.099999999999994" customHeight="1">
      <c r="A45" s="1">
        <v>971</v>
      </c>
      <c r="B45" s="1">
        <v>814</v>
      </c>
      <c r="C45" s="1">
        <v>157</v>
      </c>
      <c r="D45" s="1">
        <v>3084</v>
      </c>
      <c r="E45" s="1">
        <v>1833</v>
      </c>
      <c r="F45" s="1">
        <v>1251</v>
      </c>
      <c r="G45" s="1">
        <v>891</v>
      </c>
      <c r="H45" s="1">
        <v>714</v>
      </c>
      <c r="I45" s="1">
        <v>177</v>
      </c>
      <c r="J45" s="1">
        <v>2052</v>
      </c>
      <c r="K45" s="1">
        <v>768</v>
      </c>
      <c r="L45" s="1">
        <v>1284</v>
      </c>
      <c r="M45" s="533" t="s">
        <v>253</v>
      </c>
      <c r="N45" s="533" t="s">
        <v>263</v>
      </c>
    </row>
    <row r="46" spans="1:14" s="514" customFormat="1" ht="77.099999999999994" customHeight="1">
      <c r="A46" s="1">
        <v>259</v>
      </c>
      <c r="B46" s="1">
        <v>10</v>
      </c>
      <c r="C46" s="1">
        <v>249</v>
      </c>
      <c r="D46" s="1">
        <v>1207</v>
      </c>
      <c r="E46" s="1">
        <v>13</v>
      </c>
      <c r="F46" s="1">
        <v>1194</v>
      </c>
      <c r="G46" s="1">
        <v>954</v>
      </c>
      <c r="H46" s="1">
        <v>18</v>
      </c>
      <c r="I46" s="1">
        <v>936</v>
      </c>
      <c r="J46" s="1">
        <v>789</v>
      </c>
      <c r="K46" s="1">
        <v>21</v>
      </c>
      <c r="L46" s="1">
        <v>768</v>
      </c>
      <c r="M46" s="529" t="s">
        <v>257</v>
      </c>
      <c r="N46" s="530" t="s">
        <v>262</v>
      </c>
    </row>
    <row r="47" spans="1:14" s="514" customFormat="1" ht="77.099999999999994" customHeight="1">
      <c r="A47" s="1">
        <v>1331</v>
      </c>
      <c r="B47" s="1">
        <v>819</v>
      </c>
      <c r="C47" s="1">
        <v>512</v>
      </c>
      <c r="D47" s="1">
        <v>4251</v>
      </c>
      <c r="E47" s="1">
        <v>2038</v>
      </c>
      <c r="F47" s="1">
        <v>2213</v>
      </c>
      <c r="G47" s="1">
        <v>1824</v>
      </c>
      <c r="H47" s="1">
        <v>808</v>
      </c>
      <c r="I47" s="1">
        <v>1016</v>
      </c>
      <c r="J47" s="1">
        <v>3393</v>
      </c>
      <c r="K47" s="1">
        <v>1509</v>
      </c>
      <c r="L47" s="1">
        <v>1884</v>
      </c>
      <c r="M47" s="531" t="s">
        <v>255</v>
      </c>
      <c r="N47" s="532" t="s">
        <v>261</v>
      </c>
    </row>
    <row r="48" spans="1:14" s="514" customFormat="1" ht="77.099999999999994" customHeight="1">
      <c r="A48" s="1">
        <v>1590</v>
      </c>
      <c r="B48" s="1">
        <v>829</v>
      </c>
      <c r="C48" s="1">
        <v>761</v>
      </c>
      <c r="D48" s="1">
        <v>5458</v>
      </c>
      <c r="E48" s="1">
        <v>2051</v>
      </c>
      <c r="F48" s="1">
        <v>3407</v>
      </c>
      <c r="G48" s="1">
        <v>2778</v>
      </c>
      <c r="H48" s="1">
        <v>826</v>
      </c>
      <c r="I48" s="1">
        <v>1952</v>
      </c>
      <c r="J48" s="1">
        <v>4182</v>
      </c>
      <c r="K48" s="1">
        <v>1530</v>
      </c>
      <c r="L48" s="1">
        <v>2652</v>
      </c>
      <c r="M48" s="524" t="s">
        <v>253</v>
      </c>
      <c r="N48" s="533" t="s">
        <v>260</v>
      </c>
    </row>
    <row r="49" spans="1:14" s="514" customFormat="1" ht="77.099999999999994" customHeight="1">
      <c r="A49" s="1">
        <v>42</v>
      </c>
      <c r="B49" s="1">
        <v>2</v>
      </c>
      <c r="C49" s="1">
        <v>40</v>
      </c>
      <c r="D49" s="1">
        <v>206</v>
      </c>
      <c r="E49" s="1">
        <v>0</v>
      </c>
      <c r="F49" s="1">
        <v>206</v>
      </c>
      <c r="G49" s="1">
        <v>51</v>
      </c>
      <c r="H49" s="1">
        <v>0</v>
      </c>
      <c r="I49" s="1">
        <v>51</v>
      </c>
      <c r="J49" s="1">
        <v>78</v>
      </c>
      <c r="K49" s="1">
        <v>1</v>
      </c>
      <c r="L49" s="1">
        <v>77</v>
      </c>
      <c r="M49" s="529" t="s">
        <v>257</v>
      </c>
      <c r="N49" s="530" t="s">
        <v>259</v>
      </c>
    </row>
    <row r="50" spans="1:14" s="514" customFormat="1" ht="77.099999999999994" customHeight="1">
      <c r="A50" s="1">
        <v>12</v>
      </c>
      <c r="B50" s="1">
        <v>4</v>
      </c>
      <c r="C50" s="1">
        <v>8</v>
      </c>
      <c r="D50" s="1">
        <v>69</v>
      </c>
      <c r="E50" s="1">
        <v>7</v>
      </c>
      <c r="F50" s="1">
        <v>62</v>
      </c>
      <c r="G50" s="1">
        <v>26</v>
      </c>
      <c r="H50" s="1">
        <v>1</v>
      </c>
      <c r="I50" s="1">
        <v>25</v>
      </c>
      <c r="J50" s="1">
        <v>40</v>
      </c>
      <c r="K50" s="1">
        <v>1</v>
      </c>
      <c r="L50" s="1">
        <v>39</v>
      </c>
      <c r="M50" s="531" t="s">
        <v>255</v>
      </c>
      <c r="N50" s="532"/>
    </row>
    <row r="51" spans="1:14" s="514" customFormat="1" ht="77.099999999999994" customHeight="1">
      <c r="A51" s="1">
        <v>54</v>
      </c>
      <c r="B51" s="1">
        <v>6</v>
      </c>
      <c r="C51" s="1">
        <v>48</v>
      </c>
      <c r="D51" s="1">
        <v>275</v>
      </c>
      <c r="E51" s="1">
        <v>7</v>
      </c>
      <c r="F51" s="1">
        <v>268</v>
      </c>
      <c r="G51" s="1">
        <v>77</v>
      </c>
      <c r="H51" s="1">
        <v>1</v>
      </c>
      <c r="I51" s="1">
        <v>76</v>
      </c>
      <c r="J51" s="1">
        <v>118</v>
      </c>
      <c r="K51" s="1">
        <v>2</v>
      </c>
      <c r="L51" s="1">
        <v>116</v>
      </c>
      <c r="M51" s="524" t="s">
        <v>253</v>
      </c>
      <c r="N51" s="533" t="s">
        <v>258</v>
      </c>
    </row>
    <row r="52" spans="1:14" s="514" customFormat="1" ht="77.099999999999994" customHeight="1">
      <c r="A52" s="1">
        <v>789</v>
      </c>
      <c r="B52" s="1">
        <v>7</v>
      </c>
      <c r="C52" s="1">
        <v>782</v>
      </c>
      <c r="D52" s="1">
        <v>3216</v>
      </c>
      <c r="E52" s="1">
        <v>13</v>
      </c>
      <c r="F52" s="1">
        <v>3203</v>
      </c>
      <c r="G52" s="1">
        <v>1172</v>
      </c>
      <c r="H52" s="1">
        <v>5</v>
      </c>
      <c r="I52" s="1">
        <v>1167</v>
      </c>
      <c r="J52" s="1">
        <v>1670</v>
      </c>
      <c r="K52" s="1">
        <v>34</v>
      </c>
      <c r="L52" s="1">
        <v>1636</v>
      </c>
      <c r="M52" s="529" t="s">
        <v>257</v>
      </c>
      <c r="N52" s="530" t="s">
        <v>256</v>
      </c>
    </row>
    <row r="53" spans="1:14" s="514" customFormat="1" ht="77.099999999999994" customHeight="1">
      <c r="A53" s="1">
        <v>166</v>
      </c>
      <c r="B53" s="1">
        <v>48</v>
      </c>
      <c r="C53" s="1">
        <v>118</v>
      </c>
      <c r="D53" s="1">
        <v>729</v>
      </c>
      <c r="E53" s="1">
        <v>69</v>
      </c>
      <c r="F53" s="1">
        <v>660</v>
      </c>
      <c r="G53" s="1">
        <v>402</v>
      </c>
      <c r="H53" s="1">
        <v>13</v>
      </c>
      <c r="I53" s="1">
        <v>389</v>
      </c>
      <c r="J53" s="1">
        <v>768</v>
      </c>
      <c r="K53" s="1">
        <v>41</v>
      </c>
      <c r="L53" s="1">
        <v>727</v>
      </c>
      <c r="M53" s="531" t="s">
        <v>255</v>
      </c>
      <c r="N53" s="532" t="s">
        <v>254</v>
      </c>
    </row>
    <row r="54" spans="1:14" s="514" customFormat="1" ht="77.099999999999994" customHeight="1">
      <c r="A54" s="1">
        <v>955</v>
      </c>
      <c r="B54" s="1">
        <v>55</v>
      </c>
      <c r="C54" s="1">
        <v>900</v>
      </c>
      <c r="D54" s="1">
        <v>3945</v>
      </c>
      <c r="E54" s="1">
        <v>82</v>
      </c>
      <c r="F54" s="1">
        <v>3863</v>
      </c>
      <c r="G54" s="1">
        <v>1574</v>
      </c>
      <c r="H54" s="1">
        <v>18</v>
      </c>
      <c r="I54" s="1">
        <v>1556</v>
      </c>
      <c r="J54" s="1">
        <v>2438</v>
      </c>
      <c r="K54" s="1">
        <v>75</v>
      </c>
      <c r="L54" s="1">
        <v>2363</v>
      </c>
      <c r="M54" s="524" t="s">
        <v>253</v>
      </c>
      <c r="N54" s="533" t="s">
        <v>252</v>
      </c>
    </row>
    <row r="55" spans="1:14" s="514" customFormat="1" ht="77.099999999999994" customHeight="1">
      <c r="A55" s="536" t="s">
        <v>271</v>
      </c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20" t="s">
        <v>273</v>
      </c>
    </row>
    <row r="56" spans="1:14" s="514" customFormat="1" ht="77.099999999999994" customHeight="1">
      <c r="A56" s="537" t="s">
        <v>74</v>
      </c>
      <c r="B56" s="538"/>
      <c r="C56" s="523" t="s">
        <v>75</v>
      </c>
      <c r="D56" s="521" t="s">
        <v>76</v>
      </c>
      <c r="E56" s="522"/>
      <c r="F56" s="523" t="s">
        <v>77</v>
      </c>
      <c r="G56" s="521" t="s">
        <v>223</v>
      </c>
      <c r="H56" s="522"/>
      <c r="I56" s="523" t="s">
        <v>79</v>
      </c>
      <c r="J56" s="521" t="s">
        <v>80</v>
      </c>
      <c r="K56" s="522"/>
      <c r="L56" s="523" t="s">
        <v>81</v>
      </c>
      <c r="M56" s="522"/>
      <c r="N56" s="523" t="s">
        <v>269</v>
      </c>
    </row>
    <row r="57" spans="1:14" s="514" customFormat="1" ht="77.099999999999994" customHeight="1">
      <c r="A57" s="524" t="s">
        <v>30</v>
      </c>
      <c r="B57" s="524" t="s">
        <v>268</v>
      </c>
      <c r="C57" s="524" t="s">
        <v>267</v>
      </c>
      <c r="D57" s="524" t="s">
        <v>30</v>
      </c>
      <c r="E57" s="524" t="s">
        <v>268</v>
      </c>
      <c r="F57" s="524" t="s">
        <v>267</v>
      </c>
      <c r="G57" s="524" t="s">
        <v>30</v>
      </c>
      <c r="H57" s="524" t="s">
        <v>268</v>
      </c>
      <c r="I57" s="524" t="s">
        <v>267</v>
      </c>
      <c r="J57" s="524" t="s">
        <v>30</v>
      </c>
      <c r="K57" s="524" t="s">
        <v>268</v>
      </c>
      <c r="L57" s="524" t="s">
        <v>267</v>
      </c>
      <c r="M57" s="525"/>
      <c r="N57" s="526" t="s">
        <v>129</v>
      </c>
    </row>
    <row r="58" spans="1:14" s="514" customFormat="1" ht="77.099999999999994" customHeight="1">
      <c r="A58" s="524" t="s">
        <v>26</v>
      </c>
      <c r="B58" s="524" t="s">
        <v>266</v>
      </c>
      <c r="C58" s="524" t="s">
        <v>265</v>
      </c>
      <c r="D58" s="524" t="s">
        <v>26</v>
      </c>
      <c r="E58" s="524" t="s">
        <v>266</v>
      </c>
      <c r="F58" s="524" t="s">
        <v>265</v>
      </c>
      <c r="G58" s="524" t="s">
        <v>26</v>
      </c>
      <c r="H58" s="524" t="s">
        <v>266</v>
      </c>
      <c r="I58" s="524" t="s">
        <v>265</v>
      </c>
      <c r="J58" s="524" t="s">
        <v>26</v>
      </c>
      <c r="K58" s="524" t="s">
        <v>266</v>
      </c>
      <c r="L58" s="524" t="s">
        <v>265</v>
      </c>
      <c r="M58" s="527"/>
      <c r="N58" s="528"/>
    </row>
    <row r="59" spans="1:14" s="514" customFormat="1" ht="77.099999999999994" customHeight="1">
      <c r="A59" s="1">
        <v>1945</v>
      </c>
      <c r="B59" s="1">
        <v>1263</v>
      </c>
      <c r="C59" s="1">
        <v>682</v>
      </c>
      <c r="D59" s="1">
        <v>884</v>
      </c>
      <c r="E59" s="1">
        <v>765</v>
      </c>
      <c r="F59" s="1">
        <v>119</v>
      </c>
      <c r="G59" s="1">
        <v>1157</v>
      </c>
      <c r="H59" s="1">
        <v>911</v>
      </c>
      <c r="I59" s="1">
        <v>246</v>
      </c>
      <c r="J59" s="1">
        <v>1249</v>
      </c>
      <c r="K59" s="1">
        <v>976</v>
      </c>
      <c r="L59" s="1">
        <v>273</v>
      </c>
      <c r="M59" s="529" t="s">
        <v>257</v>
      </c>
      <c r="N59" s="530" t="s">
        <v>264</v>
      </c>
    </row>
    <row r="60" spans="1:14" s="514" customFormat="1" ht="77.099999999999994" customHeight="1">
      <c r="A60" s="1">
        <v>758</v>
      </c>
      <c r="B60" s="1">
        <v>558</v>
      </c>
      <c r="C60" s="1">
        <v>200</v>
      </c>
      <c r="D60" s="1">
        <v>387</v>
      </c>
      <c r="E60" s="1">
        <v>306</v>
      </c>
      <c r="F60" s="1">
        <v>81</v>
      </c>
      <c r="G60" s="1">
        <v>517</v>
      </c>
      <c r="H60" s="1">
        <v>400</v>
      </c>
      <c r="I60" s="1">
        <v>117</v>
      </c>
      <c r="J60" s="1">
        <v>577</v>
      </c>
      <c r="K60" s="1">
        <v>445</v>
      </c>
      <c r="L60" s="1">
        <v>132</v>
      </c>
      <c r="M60" s="531" t="s">
        <v>255</v>
      </c>
      <c r="N60" s="532"/>
    </row>
    <row r="61" spans="1:14" s="514" customFormat="1" ht="77.099999999999994" customHeight="1">
      <c r="A61" s="1">
        <v>2703</v>
      </c>
      <c r="B61" s="1">
        <v>1821</v>
      </c>
      <c r="C61" s="1">
        <v>882</v>
      </c>
      <c r="D61" s="1">
        <v>1271</v>
      </c>
      <c r="E61" s="1">
        <v>1071</v>
      </c>
      <c r="F61" s="1">
        <v>200</v>
      </c>
      <c r="G61" s="1">
        <v>1674</v>
      </c>
      <c r="H61" s="1">
        <v>1311</v>
      </c>
      <c r="I61" s="1">
        <v>363</v>
      </c>
      <c r="J61" s="1">
        <v>1826</v>
      </c>
      <c r="K61" s="1">
        <v>1421</v>
      </c>
      <c r="L61" s="1">
        <v>405</v>
      </c>
      <c r="M61" s="524" t="s">
        <v>253</v>
      </c>
      <c r="N61" s="533" t="s">
        <v>263</v>
      </c>
    </row>
    <row r="62" spans="1:14" s="514" customFormat="1" ht="77.099999999999994" customHeight="1">
      <c r="A62" s="1">
        <v>1174</v>
      </c>
      <c r="B62" s="1">
        <v>11</v>
      </c>
      <c r="C62" s="1">
        <v>1163</v>
      </c>
      <c r="D62" s="1">
        <v>597</v>
      </c>
      <c r="E62" s="1">
        <v>7</v>
      </c>
      <c r="F62" s="1">
        <v>590</v>
      </c>
      <c r="G62" s="1">
        <v>890</v>
      </c>
      <c r="H62" s="1">
        <v>3</v>
      </c>
      <c r="I62" s="1">
        <v>887</v>
      </c>
      <c r="J62" s="1">
        <v>1037</v>
      </c>
      <c r="K62" s="1">
        <v>16</v>
      </c>
      <c r="L62" s="1">
        <v>1021</v>
      </c>
      <c r="M62" s="529" t="s">
        <v>257</v>
      </c>
      <c r="N62" s="530" t="s">
        <v>262</v>
      </c>
    </row>
    <row r="63" spans="1:14" s="514" customFormat="1" ht="77.099999999999994" customHeight="1">
      <c r="A63" s="1">
        <v>4182</v>
      </c>
      <c r="B63" s="1">
        <v>1286</v>
      </c>
      <c r="C63" s="1">
        <v>2896</v>
      </c>
      <c r="D63" s="1">
        <v>2328</v>
      </c>
      <c r="E63" s="1">
        <v>746</v>
      </c>
      <c r="F63" s="1">
        <v>1582</v>
      </c>
      <c r="G63" s="1">
        <v>2662</v>
      </c>
      <c r="H63" s="1">
        <v>1321</v>
      </c>
      <c r="I63" s="1">
        <v>1341</v>
      </c>
      <c r="J63" s="1">
        <v>2864</v>
      </c>
      <c r="K63" s="1">
        <v>1221</v>
      </c>
      <c r="L63" s="1">
        <v>1643</v>
      </c>
      <c r="M63" s="531" t="s">
        <v>255</v>
      </c>
      <c r="N63" s="532" t="s">
        <v>261</v>
      </c>
    </row>
    <row r="64" spans="1:14" s="514" customFormat="1" ht="77.099999999999994" customHeight="1">
      <c r="A64" s="1">
        <v>5356</v>
      </c>
      <c r="B64" s="1">
        <v>1297</v>
      </c>
      <c r="C64" s="1">
        <v>4059</v>
      </c>
      <c r="D64" s="1">
        <v>2925</v>
      </c>
      <c r="E64" s="1">
        <v>753</v>
      </c>
      <c r="F64" s="1">
        <v>2172</v>
      </c>
      <c r="G64" s="1">
        <v>3552</v>
      </c>
      <c r="H64" s="1">
        <v>1324</v>
      </c>
      <c r="I64" s="1">
        <v>2228</v>
      </c>
      <c r="J64" s="1">
        <v>3901</v>
      </c>
      <c r="K64" s="1">
        <v>1237</v>
      </c>
      <c r="L64" s="1">
        <v>2664</v>
      </c>
      <c r="M64" s="524" t="s">
        <v>253</v>
      </c>
      <c r="N64" s="533" t="s">
        <v>260</v>
      </c>
    </row>
    <row r="65" spans="1:14" s="514" customFormat="1" ht="77.099999999999994" customHeight="1">
      <c r="A65" s="1">
        <v>161</v>
      </c>
      <c r="B65" s="1">
        <v>0</v>
      </c>
      <c r="C65" s="1">
        <v>161</v>
      </c>
      <c r="D65" s="1">
        <v>64</v>
      </c>
      <c r="E65" s="1">
        <v>3</v>
      </c>
      <c r="F65" s="1">
        <v>61</v>
      </c>
      <c r="G65" s="1">
        <v>80</v>
      </c>
      <c r="H65" s="1">
        <v>1</v>
      </c>
      <c r="I65" s="1">
        <v>79</v>
      </c>
      <c r="J65" s="1">
        <v>88</v>
      </c>
      <c r="K65" s="1">
        <v>0</v>
      </c>
      <c r="L65" s="1">
        <v>88</v>
      </c>
      <c r="M65" s="529" t="s">
        <v>257</v>
      </c>
      <c r="N65" s="530" t="s">
        <v>259</v>
      </c>
    </row>
    <row r="66" spans="1:14" s="514" customFormat="1" ht="77.099999999999994" customHeight="1">
      <c r="A66" s="1">
        <v>34</v>
      </c>
      <c r="B66" s="1">
        <v>1</v>
      </c>
      <c r="C66" s="1">
        <v>33</v>
      </c>
      <c r="D66" s="1">
        <v>32</v>
      </c>
      <c r="E66" s="1">
        <v>4</v>
      </c>
      <c r="F66" s="1">
        <v>28</v>
      </c>
      <c r="G66" s="1">
        <v>18</v>
      </c>
      <c r="H66" s="1">
        <v>0</v>
      </c>
      <c r="I66" s="1">
        <v>18</v>
      </c>
      <c r="J66" s="1">
        <v>50</v>
      </c>
      <c r="K66" s="1">
        <v>6</v>
      </c>
      <c r="L66" s="1">
        <v>44</v>
      </c>
      <c r="M66" s="531" t="s">
        <v>255</v>
      </c>
      <c r="N66" s="532"/>
    </row>
    <row r="67" spans="1:14" s="514" customFormat="1" ht="77.099999999999994" customHeight="1">
      <c r="A67" s="1">
        <v>195</v>
      </c>
      <c r="B67" s="1">
        <v>1</v>
      </c>
      <c r="C67" s="1">
        <v>194</v>
      </c>
      <c r="D67" s="1">
        <v>96</v>
      </c>
      <c r="E67" s="1">
        <v>7</v>
      </c>
      <c r="F67" s="1">
        <v>89</v>
      </c>
      <c r="G67" s="1">
        <v>98</v>
      </c>
      <c r="H67" s="1">
        <v>1</v>
      </c>
      <c r="I67" s="1">
        <v>97</v>
      </c>
      <c r="J67" s="1">
        <v>138</v>
      </c>
      <c r="K67" s="1">
        <v>6</v>
      </c>
      <c r="L67" s="1">
        <v>132</v>
      </c>
      <c r="M67" s="524" t="s">
        <v>253</v>
      </c>
      <c r="N67" s="533" t="s">
        <v>258</v>
      </c>
    </row>
    <row r="68" spans="1:14" s="514" customFormat="1" ht="77.099999999999994" customHeight="1">
      <c r="A68" s="1">
        <v>3626</v>
      </c>
      <c r="B68" s="1">
        <v>26</v>
      </c>
      <c r="C68" s="1">
        <v>3600</v>
      </c>
      <c r="D68" s="1">
        <v>893</v>
      </c>
      <c r="E68" s="1">
        <v>26</v>
      </c>
      <c r="F68" s="1">
        <v>867</v>
      </c>
      <c r="G68" s="1">
        <v>1835</v>
      </c>
      <c r="H68" s="1">
        <v>23</v>
      </c>
      <c r="I68" s="1">
        <v>1812</v>
      </c>
      <c r="J68" s="1">
        <v>1614</v>
      </c>
      <c r="K68" s="1">
        <v>19</v>
      </c>
      <c r="L68" s="1">
        <v>1595</v>
      </c>
      <c r="M68" s="529" t="s">
        <v>257</v>
      </c>
      <c r="N68" s="530" t="s">
        <v>256</v>
      </c>
    </row>
    <row r="69" spans="1:14" s="514" customFormat="1" ht="77.099999999999994" customHeight="1">
      <c r="A69" s="1">
        <v>839</v>
      </c>
      <c r="B69" s="1">
        <v>58</v>
      </c>
      <c r="C69" s="1">
        <v>781</v>
      </c>
      <c r="D69" s="1">
        <v>458</v>
      </c>
      <c r="E69" s="1">
        <v>82</v>
      </c>
      <c r="F69" s="1">
        <v>376</v>
      </c>
      <c r="G69" s="1">
        <v>425</v>
      </c>
      <c r="H69" s="1">
        <v>58</v>
      </c>
      <c r="I69" s="1">
        <v>367</v>
      </c>
      <c r="J69" s="1">
        <v>638</v>
      </c>
      <c r="K69" s="1">
        <v>30</v>
      </c>
      <c r="L69" s="1">
        <v>608</v>
      </c>
      <c r="M69" s="531" t="s">
        <v>255</v>
      </c>
      <c r="N69" s="532" t="s">
        <v>254</v>
      </c>
    </row>
    <row r="70" spans="1:14" s="514" customFormat="1" ht="77.099999999999994" customHeight="1">
      <c r="A70" s="1">
        <v>4465</v>
      </c>
      <c r="B70" s="1">
        <v>84</v>
      </c>
      <c r="C70" s="1">
        <v>4381</v>
      </c>
      <c r="D70" s="1">
        <v>1351</v>
      </c>
      <c r="E70" s="1">
        <v>108</v>
      </c>
      <c r="F70" s="1">
        <v>1243</v>
      </c>
      <c r="G70" s="1">
        <v>2260</v>
      </c>
      <c r="H70" s="1">
        <v>81</v>
      </c>
      <c r="I70" s="1">
        <v>2179</v>
      </c>
      <c r="J70" s="1">
        <v>2252</v>
      </c>
      <c r="K70" s="1">
        <v>49</v>
      </c>
      <c r="L70" s="1">
        <v>2203</v>
      </c>
      <c r="M70" s="524" t="s">
        <v>253</v>
      </c>
      <c r="N70" s="533" t="s">
        <v>252</v>
      </c>
    </row>
    <row r="71" spans="1:14" s="514" customFormat="1" ht="77.099999999999994" customHeight="1">
      <c r="A71" s="536" t="s">
        <v>271</v>
      </c>
      <c r="B71" s="519"/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20" t="s">
        <v>272</v>
      </c>
    </row>
    <row r="72" spans="1:14" s="514" customFormat="1" ht="77.099999999999994" customHeight="1">
      <c r="A72" s="537" t="s">
        <v>66</v>
      </c>
      <c r="B72" s="538"/>
      <c r="C72" s="523" t="s">
        <v>67</v>
      </c>
      <c r="D72" s="521" t="s">
        <v>68</v>
      </c>
      <c r="E72" s="522"/>
      <c r="F72" s="523" t="s">
        <v>69</v>
      </c>
      <c r="G72" s="521" t="s">
        <v>70</v>
      </c>
      <c r="H72" s="522"/>
      <c r="I72" s="523" t="s">
        <v>71</v>
      </c>
      <c r="J72" s="521" t="s">
        <v>72</v>
      </c>
      <c r="K72" s="522"/>
      <c r="L72" s="523" t="s">
        <v>73</v>
      </c>
      <c r="M72" s="522"/>
      <c r="N72" s="523" t="s">
        <v>269</v>
      </c>
    </row>
    <row r="73" spans="1:14" s="514" customFormat="1" ht="77.099999999999994" customHeight="1">
      <c r="A73" s="524" t="s">
        <v>30</v>
      </c>
      <c r="B73" s="524" t="s">
        <v>268</v>
      </c>
      <c r="C73" s="524" t="s">
        <v>267</v>
      </c>
      <c r="D73" s="524" t="s">
        <v>30</v>
      </c>
      <c r="E73" s="524" t="s">
        <v>268</v>
      </c>
      <c r="F73" s="524" t="s">
        <v>267</v>
      </c>
      <c r="G73" s="524" t="s">
        <v>30</v>
      </c>
      <c r="H73" s="524" t="s">
        <v>268</v>
      </c>
      <c r="I73" s="524" t="s">
        <v>267</v>
      </c>
      <c r="J73" s="524" t="s">
        <v>30</v>
      </c>
      <c r="K73" s="524" t="s">
        <v>268</v>
      </c>
      <c r="L73" s="524" t="s">
        <v>267</v>
      </c>
      <c r="M73" s="525"/>
      <c r="N73" s="526" t="s">
        <v>129</v>
      </c>
    </row>
    <row r="74" spans="1:14" s="514" customFormat="1" ht="77.099999999999994" customHeight="1">
      <c r="A74" s="524" t="s">
        <v>26</v>
      </c>
      <c r="B74" s="524" t="s">
        <v>266</v>
      </c>
      <c r="C74" s="524" t="s">
        <v>265</v>
      </c>
      <c r="D74" s="524" t="s">
        <v>26</v>
      </c>
      <c r="E74" s="524" t="s">
        <v>266</v>
      </c>
      <c r="F74" s="524" t="s">
        <v>265</v>
      </c>
      <c r="G74" s="524" t="s">
        <v>26</v>
      </c>
      <c r="H74" s="524" t="s">
        <v>266</v>
      </c>
      <c r="I74" s="524" t="s">
        <v>265</v>
      </c>
      <c r="J74" s="524" t="s">
        <v>26</v>
      </c>
      <c r="K74" s="524" t="s">
        <v>266</v>
      </c>
      <c r="L74" s="524" t="s">
        <v>265</v>
      </c>
      <c r="M74" s="527"/>
      <c r="N74" s="528"/>
    </row>
    <row r="75" spans="1:14" s="514" customFormat="1" ht="77.099999999999994" customHeight="1">
      <c r="A75" s="1">
        <v>348</v>
      </c>
      <c r="B75" s="1">
        <v>265</v>
      </c>
      <c r="C75" s="1">
        <v>83</v>
      </c>
      <c r="D75" s="1">
        <v>850</v>
      </c>
      <c r="E75" s="1">
        <v>698</v>
      </c>
      <c r="F75" s="1">
        <v>152</v>
      </c>
      <c r="G75" s="1">
        <v>998</v>
      </c>
      <c r="H75" s="1">
        <v>726</v>
      </c>
      <c r="I75" s="1">
        <v>272</v>
      </c>
      <c r="J75" s="1">
        <v>1199</v>
      </c>
      <c r="K75" s="1">
        <v>985</v>
      </c>
      <c r="L75" s="1">
        <v>214</v>
      </c>
      <c r="M75" s="529" t="s">
        <v>257</v>
      </c>
      <c r="N75" s="530" t="s">
        <v>264</v>
      </c>
    </row>
    <row r="76" spans="1:14" s="514" customFormat="1" ht="77.099999999999994" customHeight="1">
      <c r="A76" s="1">
        <v>107</v>
      </c>
      <c r="B76" s="1">
        <v>86</v>
      </c>
      <c r="C76" s="1">
        <v>21</v>
      </c>
      <c r="D76" s="1">
        <v>314</v>
      </c>
      <c r="E76" s="1">
        <v>274</v>
      </c>
      <c r="F76" s="1">
        <v>40</v>
      </c>
      <c r="G76" s="1">
        <v>354</v>
      </c>
      <c r="H76" s="1">
        <v>291</v>
      </c>
      <c r="I76" s="1">
        <v>63</v>
      </c>
      <c r="J76" s="1">
        <v>375</v>
      </c>
      <c r="K76" s="1">
        <v>331</v>
      </c>
      <c r="L76" s="1">
        <v>44</v>
      </c>
      <c r="M76" s="531" t="s">
        <v>255</v>
      </c>
      <c r="N76" s="532"/>
    </row>
    <row r="77" spans="1:14" s="514" customFormat="1" ht="77.099999999999994" customHeight="1">
      <c r="A77" s="1">
        <v>455</v>
      </c>
      <c r="B77" s="1">
        <v>351</v>
      </c>
      <c r="C77" s="1">
        <v>104</v>
      </c>
      <c r="D77" s="1">
        <v>1164</v>
      </c>
      <c r="E77" s="1">
        <v>972</v>
      </c>
      <c r="F77" s="1">
        <v>192</v>
      </c>
      <c r="G77" s="1">
        <v>1352</v>
      </c>
      <c r="H77" s="1">
        <v>1017</v>
      </c>
      <c r="I77" s="1">
        <v>335</v>
      </c>
      <c r="J77" s="1">
        <v>1574</v>
      </c>
      <c r="K77" s="1">
        <v>1316</v>
      </c>
      <c r="L77" s="1">
        <v>258</v>
      </c>
      <c r="M77" s="524" t="s">
        <v>253</v>
      </c>
      <c r="N77" s="533" t="s">
        <v>263</v>
      </c>
    </row>
    <row r="78" spans="1:14" s="514" customFormat="1" ht="77.099999999999994" customHeight="1">
      <c r="A78" s="1">
        <v>558</v>
      </c>
      <c r="B78" s="1">
        <v>3</v>
      </c>
      <c r="C78" s="1">
        <v>555</v>
      </c>
      <c r="D78" s="1">
        <v>1007</v>
      </c>
      <c r="E78" s="1">
        <v>3</v>
      </c>
      <c r="F78" s="1">
        <v>1004</v>
      </c>
      <c r="G78" s="1">
        <v>584</v>
      </c>
      <c r="H78" s="1">
        <v>14</v>
      </c>
      <c r="I78" s="1">
        <v>570</v>
      </c>
      <c r="J78" s="1">
        <v>991</v>
      </c>
      <c r="K78" s="1">
        <v>19</v>
      </c>
      <c r="L78" s="1">
        <v>972</v>
      </c>
      <c r="M78" s="529" t="s">
        <v>257</v>
      </c>
      <c r="N78" s="530" t="s">
        <v>262</v>
      </c>
    </row>
    <row r="79" spans="1:14" s="514" customFormat="1" ht="77.099999999999994" customHeight="1">
      <c r="A79" s="1">
        <v>679</v>
      </c>
      <c r="B79" s="1">
        <v>268</v>
      </c>
      <c r="C79" s="1">
        <v>411</v>
      </c>
      <c r="D79" s="1">
        <v>2401</v>
      </c>
      <c r="E79" s="1">
        <v>863</v>
      </c>
      <c r="F79" s="1">
        <v>1538</v>
      </c>
      <c r="G79" s="1">
        <v>1677</v>
      </c>
      <c r="H79" s="1">
        <v>1352</v>
      </c>
      <c r="I79" s="1">
        <v>325</v>
      </c>
      <c r="J79" s="1">
        <v>2190</v>
      </c>
      <c r="K79" s="1">
        <v>1756</v>
      </c>
      <c r="L79" s="1">
        <v>434</v>
      </c>
      <c r="M79" s="531" t="s">
        <v>255</v>
      </c>
      <c r="N79" s="532" t="s">
        <v>261</v>
      </c>
    </row>
    <row r="80" spans="1:14" s="514" customFormat="1" ht="77.099999999999994" customHeight="1">
      <c r="A80" s="1">
        <v>1237</v>
      </c>
      <c r="B80" s="1">
        <v>271</v>
      </c>
      <c r="C80" s="1">
        <v>966</v>
      </c>
      <c r="D80" s="1">
        <v>3408</v>
      </c>
      <c r="E80" s="1">
        <v>866</v>
      </c>
      <c r="F80" s="1">
        <v>2542</v>
      </c>
      <c r="G80" s="1">
        <v>2261</v>
      </c>
      <c r="H80" s="1">
        <v>1366</v>
      </c>
      <c r="I80" s="1">
        <v>895</v>
      </c>
      <c r="J80" s="1">
        <v>3181</v>
      </c>
      <c r="K80" s="1">
        <v>1775</v>
      </c>
      <c r="L80" s="1">
        <v>1406</v>
      </c>
      <c r="M80" s="524" t="s">
        <v>253</v>
      </c>
      <c r="N80" s="533" t="s">
        <v>260</v>
      </c>
    </row>
    <row r="81" spans="1:14" s="514" customFormat="1" ht="77.099999999999994" customHeight="1">
      <c r="A81" s="1">
        <v>29</v>
      </c>
      <c r="B81" s="1">
        <v>1</v>
      </c>
      <c r="C81" s="1">
        <v>28</v>
      </c>
      <c r="D81" s="1">
        <v>67</v>
      </c>
      <c r="E81" s="1">
        <v>0</v>
      </c>
      <c r="F81" s="1">
        <v>67</v>
      </c>
      <c r="G81" s="1">
        <v>61</v>
      </c>
      <c r="H81" s="1">
        <v>5</v>
      </c>
      <c r="I81" s="1">
        <v>56</v>
      </c>
      <c r="J81" s="1">
        <v>139</v>
      </c>
      <c r="K81" s="1">
        <v>4</v>
      </c>
      <c r="L81" s="1">
        <v>135</v>
      </c>
      <c r="M81" s="529" t="s">
        <v>257</v>
      </c>
      <c r="N81" s="530" t="s">
        <v>259</v>
      </c>
    </row>
    <row r="82" spans="1:14" s="514" customFormat="1" ht="77.099999999999994" customHeight="1">
      <c r="A82" s="1">
        <v>9</v>
      </c>
      <c r="B82" s="1">
        <v>0</v>
      </c>
      <c r="C82" s="1">
        <v>9</v>
      </c>
      <c r="D82" s="1">
        <v>30</v>
      </c>
      <c r="E82" s="1">
        <v>2</v>
      </c>
      <c r="F82" s="1">
        <v>28</v>
      </c>
      <c r="G82" s="1">
        <v>31</v>
      </c>
      <c r="H82" s="1">
        <v>12</v>
      </c>
      <c r="I82" s="1">
        <v>19</v>
      </c>
      <c r="J82" s="1">
        <v>18</v>
      </c>
      <c r="K82" s="1">
        <v>3</v>
      </c>
      <c r="L82" s="1">
        <v>15</v>
      </c>
      <c r="M82" s="531" t="s">
        <v>255</v>
      </c>
      <c r="N82" s="532"/>
    </row>
    <row r="83" spans="1:14" s="514" customFormat="1" ht="77.099999999999994" customHeight="1">
      <c r="A83" s="1">
        <v>38</v>
      </c>
      <c r="B83" s="1">
        <v>1</v>
      </c>
      <c r="C83" s="1">
        <v>37</v>
      </c>
      <c r="D83" s="1">
        <v>97</v>
      </c>
      <c r="E83" s="1">
        <v>2</v>
      </c>
      <c r="F83" s="1">
        <v>95</v>
      </c>
      <c r="G83" s="1">
        <v>92</v>
      </c>
      <c r="H83" s="1">
        <v>17</v>
      </c>
      <c r="I83" s="1">
        <v>75</v>
      </c>
      <c r="J83" s="1">
        <v>157</v>
      </c>
      <c r="K83" s="1">
        <v>7</v>
      </c>
      <c r="L83" s="1">
        <v>150</v>
      </c>
      <c r="M83" s="524" t="s">
        <v>253</v>
      </c>
      <c r="N83" s="533" t="s">
        <v>258</v>
      </c>
    </row>
    <row r="84" spans="1:14" s="514" customFormat="1" ht="77.099999999999994" customHeight="1">
      <c r="A84" s="1">
        <v>588</v>
      </c>
      <c r="B84" s="1">
        <v>5</v>
      </c>
      <c r="C84" s="1">
        <v>583</v>
      </c>
      <c r="D84" s="1">
        <v>1133</v>
      </c>
      <c r="E84" s="1">
        <v>10</v>
      </c>
      <c r="F84" s="1">
        <v>1123</v>
      </c>
      <c r="G84" s="1">
        <v>1249</v>
      </c>
      <c r="H84" s="1">
        <v>13</v>
      </c>
      <c r="I84" s="1">
        <v>1236</v>
      </c>
      <c r="J84" s="1">
        <v>2630</v>
      </c>
      <c r="K84" s="1">
        <v>24</v>
      </c>
      <c r="L84" s="1">
        <v>2606</v>
      </c>
      <c r="M84" s="529" t="s">
        <v>257</v>
      </c>
      <c r="N84" s="530" t="s">
        <v>256</v>
      </c>
    </row>
    <row r="85" spans="1:14" ht="77.099999999999994" customHeight="1">
      <c r="A85" s="1">
        <v>119</v>
      </c>
      <c r="B85" s="1">
        <v>12</v>
      </c>
      <c r="C85" s="1">
        <v>107</v>
      </c>
      <c r="D85" s="1">
        <v>389</v>
      </c>
      <c r="E85" s="1">
        <v>53</v>
      </c>
      <c r="F85" s="1">
        <v>336</v>
      </c>
      <c r="G85" s="1">
        <v>278</v>
      </c>
      <c r="H85" s="1">
        <v>78</v>
      </c>
      <c r="I85" s="1">
        <v>200</v>
      </c>
      <c r="J85" s="1">
        <v>323</v>
      </c>
      <c r="K85" s="1">
        <v>96</v>
      </c>
      <c r="L85" s="1">
        <v>227</v>
      </c>
      <c r="M85" s="531" t="s">
        <v>255</v>
      </c>
      <c r="N85" s="532" t="s">
        <v>254</v>
      </c>
    </row>
    <row r="86" spans="1:14" ht="77.099999999999994" customHeight="1">
      <c r="A86" s="1">
        <v>707</v>
      </c>
      <c r="B86" s="1">
        <v>17</v>
      </c>
      <c r="C86" s="1">
        <v>690</v>
      </c>
      <c r="D86" s="1">
        <v>1522</v>
      </c>
      <c r="E86" s="1">
        <v>63</v>
      </c>
      <c r="F86" s="1">
        <v>1459</v>
      </c>
      <c r="G86" s="1">
        <v>1527</v>
      </c>
      <c r="H86" s="1">
        <v>91</v>
      </c>
      <c r="I86" s="1">
        <v>1436</v>
      </c>
      <c r="J86" s="1">
        <v>2953</v>
      </c>
      <c r="K86" s="1">
        <v>120</v>
      </c>
      <c r="L86" s="1">
        <v>2833</v>
      </c>
      <c r="M86" s="524" t="s">
        <v>253</v>
      </c>
      <c r="N86" s="533" t="s">
        <v>252</v>
      </c>
    </row>
    <row r="87" spans="1:14" ht="77.099999999999994" customHeight="1">
      <c r="A87" s="521" t="s">
        <v>26</v>
      </c>
      <c r="B87" s="522"/>
      <c r="C87" s="523" t="s">
        <v>270</v>
      </c>
      <c r="D87" s="540" t="s">
        <v>64</v>
      </c>
      <c r="E87" s="522"/>
      <c r="F87" s="523" t="s">
        <v>65</v>
      </c>
      <c r="G87" s="522"/>
      <c r="H87" s="523" t="s">
        <v>269</v>
      </c>
      <c r="I87" s="541"/>
      <c r="J87" s="541"/>
      <c r="K87" s="541"/>
      <c r="L87" s="541"/>
      <c r="M87" s="541"/>
      <c r="N87" s="541"/>
    </row>
    <row r="88" spans="1:14" ht="77.099999999999994" customHeight="1">
      <c r="A88" s="524" t="s">
        <v>30</v>
      </c>
      <c r="B88" s="524" t="s">
        <v>268</v>
      </c>
      <c r="C88" s="524" t="s">
        <v>267</v>
      </c>
      <c r="D88" s="524" t="s">
        <v>30</v>
      </c>
      <c r="E88" s="524" t="s">
        <v>268</v>
      </c>
      <c r="F88" s="524" t="s">
        <v>267</v>
      </c>
      <c r="G88" s="525"/>
      <c r="H88" s="526" t="s">
        <v>129</v>
      </c>
      <c r="I88" s="541"/>
      <c r="J88" s="541"/>
      <c r="K88" s="541"/>
      <c r="L88" s="541"/>
      <c r="M88" s="541"/>
      <c r="N88" s="541"/>
    </row>
    <row r="89" spans="1:14" ht="77.099999999999994" customHeight="1">
      <c r="A89" s="524" t="s">
        <v>26</v>
      </c>
      <c r="B89" s="524" t="s">
        <v>266</v>
      </c>
      <c r="C89" s="524" t="s">
        <v>265</v>
      </c>
      <c r="D89" s="524" t="s">
        <v>26</v>
      </c>
      <c r="E89" s="524" t="s">
        <v>266</v>
      </c>
      <c r="F89" s="524" t="s">
        <v>265</v>
      </c>
      <c r="G89" s="527"/>
      <c r="H89" s="528"/>
      <c r="I89" s="541"/>
      <c r="J89" s="541"/>
      <c r="K89" s="541"/>
      <c r="L89" s="541"/>
      <c r="M89" s="541"/>
      <c r="N89" s="541"/>
    </row>
    <row r="90" spans="1:14" ht="77.099999999999994" customHeight="1">
      <c r="A90" s="542">
        <v>35824</v>
      </c>
      <c r="B90" s="542">
        <v>20885</v>
      </c>
      <c r="C90" s="542">
        <v>14939</v>
      </c>
      <c r="D90" s="1">
        <v>468</v>
      </c>
      <c r="E90" s="1">
        <v>359</v>
      </c>
      <c r="F90" s="1">
        <v>109</v>
      </c>
      <c r="G90" s="529" t="s">
        <v>257</v>
      </c>
      <c r="H90" s="530" t="s">
        <v>264</v>
      </c>
      <c r="I90" s="541"/>
      <c r="J90" s="543"/>
      <c r="K90" s="541"/>
      <c r="L90" s="543"/>
      <c r="M90" s="541"/>
      <c r="N90" s="543"/>
    </row>
    <row r="91" spans="1:14" ht="77.099999999999994" customHeight="1">
      <c r="A91" s="542">
        <v>18158</v>
      </c>
      <c r="B91" s="542">
        <v>9212</v>
      </c>
      <c r="C91" s="542">
        <v>8946</v>
      </c>
      <c r="D91" s="1">
        <v>203</v>
      </c>
      <c r="E91" s="1">
        <v>181</v>
      </c>
      <c r="F91" s="1">
        <v>22</v>
      </c>
      <c r="G91" s="531" t="s">
        <v>255</v>
      </c>
      <c r="H91" s="532"/>
      <c r="I91" s="541"/>
      <c r="J91" s="541"/>
      <c r="K91" s="541"/>
      <c r="L91" s="541"/>
      <c r="M91" s="541"/>
      <c r="N91" s="541"/>
    </row>
    <row r="92" spans="1:14" ht="77.099999999999994" customHeight="1">
      <c r="A92" s="542">
        <v>53982</v>
      </c>
      <c r="B92" s="542">
        <v>30097</v>
      </c>
      <c r="C92" s="542">
        <v>23885</v>
      </c>
      <c r="D92" s="1">
        <v>671</v>
      </c>
      <c r="E92" s="1">
        <v>540</v>
      </c>
      <c r="F92" s="1">
        <v>131</v>
      </c>
      <c r="G92" s="524" t="s">
        <v>253</v>
      </c>
      <c r="H92" s="533" t="s">
        <v>263</v>
      </c>
      <c r="I92" s="541"/>
      <c r="J92" s="541"/>
      <c r="K92" s="541"/>
      <c r="L92" s="541"/>
      <c r="M92" s="541"/>
      <c r="N92" s="541"/>
    </row>
    <row r="93" spans="1:14" ht="77.099999999999994" customHeight="1">
      <c r="A93" s="542">
        <v>26663</v>
      </c>
      <c r="B93" s="542">
        <v>1885</v>
      </c>
      <c r="C93" s="542">
        <v>24778</v>
      </c>
      <c r="D93" s="1">
        <v>208</v>
      </c>
      <c r="E93" s="1">
        <v>5</v>
      </c>
      <c r="F93" s="1">
        <v>203</v>
      </c>
      <c r="G93" s="529" t="s">
        <v>257</v>
      </c>
      <c r="H93" s="530" t="s">
        <v>262</v>
      </c>
      <c r="I93" s="541"/>
      <c r="J93" s="541"/>
      <c r="K93" s="541"/>
      <c r="L93" s="541"/>
      <c r="M93" s="541"/>
      <c r="N93" s="541"/>
    </row>
    <row r="94" spans="1:14" ht="77.099999999999994" customHeight="1">
      <c r="A94" s="542">
        <v>80429</v>
      </c>
      <c r="B94" s="542">
        <v>41322</v>
      </c>
      <c r="C94" s="542">
        <v>39107</v>
      </c>
      <c r="D94" s="1">
        <v>761</v>
      </c>
      <c r="E94" s="1">
        <v>503</v>
      </c>
      <c r="F94" s="1">
        <v>258</v>
      </c>
      <c r="G94" s="531" t="s">
        <v>255</v>
      </c>
      <c r="H94" s="532" t="s">
        <v>261</v>
      </c>
      <c r="I94" s="541"/>
      <c r="J94" s="541"/>
      <c r="K94" s="541"/>
      <c r="L94" s="541"/>
      <c r="M94" s="541"/>
      <c r="N94" s="541"/>
    </row>
    <row r="95" spans="1:14" ht="77.099999999999994" customHeight="1">
      <c r="A95" s="542">
        <v>107092</v>
      </c>
      <c r="B95" s="542">
        <v>43207</v>
      </c>
      <c r="C95" s="542">
        <v>63885</v>
      </c>
      <c r="D95" s="1">
        <v>969</v>
      </c>
      <c r="E95" s="1">
        <v>508</v>
      </c>
      <c r="F95" s="1">
        <v>461</v>
      </c>
      <c r="G95" s="524" t="s">
        <v>253</v>
      </c>
      <c r="H95" s="533" t="s">
        <v>260</v>
      </c>
      <c r="I95" s="541"/>
      <c r="J95" s="541"/>
      <c r="K95" s="541"/>
      <c r="L95" s="541"/>
      <c r="M95" s="541"/>
      <c r="N95" s="541"/>
    </row>
    <row r="96" spans="1:14" ht="77.099999999999994" customHeight="1">
      <c r="A96" s="542">
        <v>2620</v>
      </c>
      <c r="B96" s="542">
        <v>91</v>
      </c>
      <c r="C96" s="542">
        <v>2529</v>
      </c>
      <c r="D96" s="1">
        <v>32</v>
      </c>
      <c r="E96" s="1">
        <v>1</v>
      </c>
      <c r="F96" s="1">
        <v>31</v>
      </c>
      <c r="G96" s="529" t="s">
        <v>257</v>
      </c>
      <c r="H96" s="530" t="s">
        <v>259</v>
      </c>
      <c r="I96" s="541"/>
      <c r="J96" s="541"/>
      <c r="K96" s="541"/>
      <c r="L96" s="541"/>
      <c r="M96" s="541"/>
      <c r="N96" s="541"/>
    </row>
    <row r="97" spans="1:14" ht="77.099999999999994" customHeight="1">
      <c r="A97" s="542">
        <v>1601</v>
      </c>
      <c r="B97" s="542">
        <v>200</v>
      </c>
      <c r="C97" s="542">
        <v>1401</v>
      </c>
      <c r="D97" s="1">
        <v>12</v>
      </c>
      <c r="E97" s="1">
        <v>4</v>
      </c>
      <c r="F97" s="1">
        <v>8</v>
      </c>
      <c r="G97" s="531" t="s">
        <v>255</v>
      </c>
      <c r="H97" s="532"/>
      <c r="I97" s="541"/>
      <c r="J97" s="541"/>
      <c r="K97" s="541"/>
      <c r="L97" s="541"/>
      <c r="M97" s="541"/>
      <c r="N97" s="541"/>
    </row>
    <row r="98" spans="1:14" ht="77.099999999999994" customHeight="1">
      <c r="A98" s="542">
        <v>4221</v>
      </c>
      <c r="B98" s="542">
        <v>291</v>
      </c>
      <c r="C98" s="542">
        <v>3930</v>
      </c>
      <c r="D98" s="1">
        <v>44</v>
      </c>
      <c r="E98" s="1">
        <v>5</v>
      </c>
      <c r="F98" s="1">
        <v>39</v>
      </c>
      <c r="G98" s="524" t="s">
        <v>253</v>
      </c>
      <c r="H98" s="533" t="s">
        <v>258</v>
      </c>
      <c r="I98" s="541"/>
      <c r="J98" s="541"/>
      <c r="K98" s="541"/>
      <c r="L98" s="541"/>
      <c r="M98" s="541"/>
      <c r="N98" s="541"/>
    </row>
    <row r="99" spans="1:14" ht="77.099999999999994" customHeight="1">
      <c r="A99" s="542">
        <v>52202</v>
      </c>
      <c r="B99" s="542">
        <v>1255</v>
      </c>
      <c r="C99" s="542">
        <v>50947</v>
      </c>
      <c r="D99" s="1">
        <v>726</v>
      </c>
      <c r="E99" s="1">
        <v>1</v>
      </c>
      <c r="F99" s="1">
        <v>725</v>
      </c>
      <c r="G99" s="529" t="s">
        <v>257</v>
      </c>
      <c r="H99" s="530" t="s">
        <v>256</v>
      </c>
      <c r="I99" s="541"/>
      <c r="J99" s="541"/>
      <c r="K99" s="541"/>
      <c r="L99" s="541"/>
      <c r="M99" s="541"/>
      <c r="N99" s="541"/>
    </row>
    <row r="100" spans="1:14" ht="77.099999999999994" customHeight="1">
      <c r="A100" s="542">
        <v>19082</v>
      </c>
      <c r="B100" s="542">
        <v>2080</v>
      </c>
      <c r="C100" s="542">
        <v>17002</v>
      </c>
      <c r="D100" s="1">
        <v>154</v>
      </c>
      <c r="E100" s="1">
        <v>10</v>
      </c>
      <c r="F100" s="1">
        <v>144</v>
      </c>
      <c r="G100" s="531" t="s">
        <v>255</v>
      </c>
      <c r="H100" s="532" t="s">
        <v>254</v>
      </c>
      <c r="I100" s="541"/>
      <c r="J100" s="541"/>
      <c r="K100" s="541"/>
      <c r="L100" s="541"/>
      <c r="M100" s="541"/>
      <c r="N100" s="541"/>
    </row>
    <row r="101" spans="1:14" ht="77.099999999999994" customHeight="1">
      <c r="A101" s="542">
        <v>71284</v>
      </c>
      <c r="B101" s="542">
        <v>3335</v>
      </c>
      <c r="C101" s="542">
        <v>67949</v>
      </c>
      <c r="D101" s="1">
        <v>880</v>
      </c>
      <c r="E101" s="1">
        <v>11</v>
      </c>
      <c r="F101" s="1">
        <v>869</v>
      </c>
      <c r="G101" s="524" t="s">
        <v>253</v>
      </c>
      <c r="H101" s="533" t="s">
        <v>252</v>
      </c>
      <c r="I101" s="541"/>
      <c r="J101" s="541"/>
      <c r="K101" s="541"/>
      <c r="L101" s="436" t="s">
        <v>2033</v>
      </c>
      <c r="M101" s="541"/>
      <c r="N101" s="541"/>
    </row>
  </sheetData>
  <dataConsolidate link="1">
    <dataRefs count="2">
      <dataRef ref="A22:C24" sheet="10" r:id="rId1"/>
      <dataRef ref="A25:C27" sheet="17ملاك وزارة" r:id="rId2"/>
    </dataRefs>
  </dataConsolidate>
  <mergeCells count="6">
    <mergeCell ref="D5:J5"/>
    <mergeCell ref="J6:K6"/>
    <mergeCell ref="J21:N21"/>
    <mergeCell ref="A22:C22"/>
    <mergeCell ref="L22:N22"/>
    <mergeCell ref="A21:H21"/>
  </mergeCells>
  <printOptions horizontalCentered="1" verticalCentered="1"/>
  <pageMargins left="0.74803149606299213" right="0.74803149606299213" top="0.98425196850393704" bottom="0.98425196850393704" header="0.39370078740157483" footer="0.31496062992125984"/>
  <pageSetup paperSize="9" scale="44" fitToHeight="0" orientation="portrait" r:id="rId3"/>
  <headerFooter alignWithMargins="0"/>
  <rowBreaks count="4" manualBreakCount="4">
    <brk id="22" max="13" man="1"/>
    <brk id="38" max="13" man="1"/>
    <brk id="54" max="13" man="1"/>
    <brk id="70" max="13" man="1"/>
  </rowBreaks>
  <colBreaks count="2" manualBreakCount="2">
    <brk id="14" max="101" man="1"/>
    <brk id="25" max="133" man="1"/>
  </col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G22"/>
  <sheetViews>
    <sheetView showGridLines="0" rightToLeft="1" zoomScale="130" zoomScaleNormal="130" zoomScaleSheetLayoutView="100" workbookViewId="0">
      <selection activeCell="G4" sqref="G4"/>
    </sheetView>
  </sheetViews>
  <sheetFormatPr defaultColWidth="7.69921875" defaultRowHeight="54.9" customHeight="1"/>
  <cols>
    <col min="1" max="1" width="12.8984375" style="555" customWidth="1"/>
    <col min="2" max="2" width="11.59765625" style="555" customWidth="1"/>
    <col min="3" max="7" width="11.69921875" style="555" customWidth="1"/>
    <col min="8" max="8" width="19.19921875" style="555" customWidth="1"/>
    <col min="9" max="9" width="10" style="555" customWidth="1"/>
    <col min="10" max="256" width="7.69921875" style="555"/>
    <col min="257" max="257" width="12.8984375" style="555" customWidth="1"/>
    <col min="258" max="258" width="11.59765625" style="555" customWidth="1"/>
    <col min="259" max="260" width="7.59765625" style="555" customWidth="1"/>
    <col min="261" max="261" width="7.3984375" style="555" customWidth="1"/>
    <col min="262" max="263" width="7.69921875" style="555" customWidth="1"/>
    <col min="264" max="264" width="19.19921875" style="555" customWidth="1"/>
    <col min="265" max="265" width="10" style="555" customWidth="1"/>
    <col min="266" max="512" width="7.69921875" style="555"/>
    <col min="513" max="513" width="12.8984375" style="555" customWidth="1"/>
    <col min="514" max="514" width="11.59765625" style="555" customWidth="1"/>
    <col min="515" max="516" width="7.59765625" style="555" customWidth="1"/>
    <col min="517" max="517" width="7.3984375" style="555" customWidth="1"/>
    <col min="518" max="519" width="7.69921875" style="555" customWidth="1"/>
    <col min="520" max="520" width="19.19921875" style="555" customWidth="1"/>
    <col min="521" max="521" width="10" style="555" customWidth="1"/>
    <col min="522" max="768" width="7.69921875" style="555"/>
    <col min="769" max="769" width="12.8984375" style="555" customWidth="1"/>
    <col min="770" max="770" width="11.59765625" style="555" customWidth="1"/>
    <col min="771" max="772" width="7.59765625" style="555" customWidth="1"/>
    <col min="773" max="773" width="7.3984375" style="555" customWidth="1"/>
    <col min="774" max="775" width="7.69921875" style="555" customWidth="1"/>
    <col min="776" max="776" width="19.19921875" style="555" customWidth="1"/>
    <col min="777" max="777" width="10" style="555" customWidth="1"/>
    <col min="778" max="1024" width="7.69921875" style="555"/>
    <col min="1025" max="1025" width="12.8984375" style="555" customWidth="1"/>
    <col min="1026" max="1026" width="11.59765625" style="555" customWidth="1"/>
    <col min="1027" max="1028" width="7.59765625" style="555" customWidth="1"/>
    <col min="1029" max="1029" width="7.3984375" style="555" customWidth="1"/>
    <col min="1030" max="1031" width="7.69921875" style="555" customWidth="1"/>
    <col min="1032" max="1032" width="19.19921875" style="555" customWidth="1"/>
    <col min="1033" max="1033" width="10" style="555" customWidth="1"/>
    <col min="1034" max="1280" width="7.69921875" style="555"/>
    <col min="1281" max="1281" width="12.8984375" style="555" customWidth="1"/>
    <col min="1282" max="1282" width="11.59765625" style="555" customWidth="1"/>
    <col min="1283" max="1284" width="7.59765625" style="555" customWidth="1"/>
    <col min="1285" max="1285" width="7.3984375" style="555" customWidth="1"/>
    <col min="1286" max="1287" width="7.69921875" style="555" customWidth="1"/>
    <col min="1288" max="1288" width="19.19921875" style="555" customWidth="1"/>
    <col min="1289" max="1289" width="10" style="555" customWidth="1"/>
    <col min="1290" max="1536" width="7.69921875" style="555"/>
    <col min="1537" max="1537" width="12.8984375" style="555" customWidth="1"/>
    <col min="1538" max="1538" width="11.59765625" style="555" customWidth="1"/>
    <col min="1539" max="1540" width="7.59765625" style="555" customWidth="1"/>
    <col min="1541" max="1541" width="7.3984375" style="555" customWidth="1"/>
    <col min="1542" max="1543" width="7.69921875" style="555" customWidth="1"/>
    <col min="1544" max="1544" width="19.19921875" style="555" customWidth="1"/>
    <col min="1545" max="1545" width="10" style="555" customWidth="1"/>
    <col min="1546" max="1792" width="7.69921875" style="555"/>
    <col min="1793" max="1793" width="12.8984375" style="555" customWidth="1"/>
    <col min="1794" max="1794" width="11.59765625" style="555" customWidth="1"/>
    <col min="1795" max="1796" width="7.59765625" style="555" customWidth="1"/>
    <col min="1797" max="1797" width="7.3984375" style="555" customWidth="1"/>
    <col min="1798" max="1799" width="7.69921875" style="555" customWidth="1"/>
    <col min="1800" max="1800" width="19.19921875" style="555" customWidth="1"/>
    <col min="1801" max="1801" width="10" style="555" customWidth="1"/>
    <col min="1802" max="2048" width="7.69921875" style="555"/>
    <col min="2049" max="2049" width="12.8984375" style="555" customWidth="1"/>
    <col min="2050" max="2050" width="11.59765625" style="555" customWidth="1"/>
    <col min="2051" max="2052" width="7.59765625" style="555" customWidth="1"/>
    <col min="2053" max="2053" width="7.3984375" style="555" customWidth="1"/>
    <col min="2054" max="2055" width="7.69921875" style="555" customWidth="1"/>
    <col min="2056" max="2056" width="19.19921875" style="555" customWidth="1"/>
    <col min="2057" max="2057" width="10" style="555" customWidth="1"/>
    <col min="2058" max="2304" width="7.69921875" style="555"/>
    <col min="2305" max="2305" width="12.8984375" style="555" customWidth="1"/>
    <col min="2306" max="2306" width="11.59765625" style="555" customWidth="1"/>
    <col min="2307" max="2308" width="7.59765625" style="555" customWidth="1"/>
    <col min="2309" max="2309" width="7.3984375" style="555" customWidth="1"/>
    <col min="2310" max="2311" width="7.69921875" style="555" customWidth="1"/>
    <col min="2312" max="2312" width="19.19921875" style="555" customWidth="1"/>
    <col min="2313" max="2313" width="10" style="555" customWidth="1"/>
    <col min="2314" max="2560" width="7.69921875" style="555"/>
    <col min="2561" max="2561" width="12.8984375" style="555" customWidth="1"/>
    <col min="2562" max="2562" width="11.59765625" style="555" customWidth="1"/>
    <col min="2563" max="2564" width="7.59765625" style="555" customWidth="1"/>
    <col min="2565" max="2565" width="7.3984375" style="555" customWidth="1"/>
    <col min="2566" max="2567" width="7.69921875" style="555" customWidth="1"/>
    <col min="2568" max="2568" width="19.19921875" style="555" customWidth="1"/>
    <col min="2569" max="2569" width="10" style="555" customWidth="1"/>
    <col min="2570" max="2816" width="7.69921875" style="555"/>
    <col min="2817" max="2817" width="12.8984375" style="555" customWidth="1"/>
    <col min="2818" max="2818" width="11.59765625" style="555" customWidth="1"/>
    <col min="2819" max="2820" width="7.59765625" style="555" customWidth="1"/>
    <col min="2821" max="2821" width="7.3984375" style="555" customWidth="1"/>
    <col min="2822" max="2823" width="7.69921875" style="555" customWidth="1"/>
    <col min="2824" max="2824" width="19.19921875" style="555" customWidth="1"/>
    <col min="2825" max="2825" width="10" style="555" customWidth="1"/>
    <col min="2826" max="3072" width="7.69921875" style="555"/>
    <col min="3073" max="3073" width="12.8984375" style="555" customWidth="1"/>
    <col min="3074" max="3074" width="11.59765625" style="555" customWidth="1"/>
    <col min="3075" max="3076" width="7.59765625" style="555" customWidth="1"/>
    <col min="3077" max="3077" width="7.3984375" style="555" customWidth="1"/>
    <col min="3078" max="3079" width="7.69921875" style="555" customWidth="1"/>
    <col min="3080" max="3080" width="19.19921875" style="555" customWidth="1"/>
    <col min="3081" max="3081" width="10" style="555" customWidth="1"/>
    <col min="3082" max="3328" width="7.69921875" style="555"/>
    <col min="3329" max="3329" width="12.8984375" style="555" customWidth="1"/>
    <col min="3330" max="3330" width="11.59765625" style="555" customWidth="1"/>
    <col min="3331" max="3332" width="7.59765625" style="555" customWidth="1"/>
    <col min="3333" max="3333" width="7.3984375" style="555" customWidth="1"/>
    <col min="3334" max="3335" width="7.69921875" style="555" customWidth="1"/>
    <col min="3336" max="3336" width="19.19921875" style="555" customWidth="1"/>
    <col min="3337" max="3337" width="10" style="555" customWidth="1"/>
    <col min="3338" max="3584" width="7.69921875" style="555"/>
    <col min="3585" max="3585" width="12.8984375" style="555" customWidth="1"/>
    <col min="3586" max="3586" width="11.59765625" style="555" customWidth="1"/>
    <col min="3587" max="3588" width="7.59765625" style="555" customWidth="1"/>
    <col min="3589" max="3589" width="7.3984375" style="555" customWidth="1"/>
    <col min="3590" max="3591" width="7.69921875" style="555" customWidth="1"/>
    <col min="3592" max="3592" width="19.19921875" style="555" customWidth="1"/>
    <col min="3593" max="3593" width="10" style="555" customWidth="1"/>
    <col min="3594" max="3840" width="7.69921875" style="555"/>
    <col min="3841" max="3841" width="12.8984375" style="555" customWidth="1"/>
    <col min="3842" max="3842" width="11.59765625" style="555" customWidth="1"/>
    <col min="3843" max="3844" width="7.59765625" style="555" customWidth="1"/>
    <col min="3845" max="3845" width="7.3984375" style="555" customWidth="1"/>
    <col min="3846" max="3847" width="7.69921875" style="555" customWidth="1"/>
    <col min="3848" max="3848" width="19.19921875" style="555" customWidth="1"/>
    <col min="3849" max="3849" width="10" style="555" customWidth="1"/>
    <col min="3850" max="4096" width="7.69921875" style="555"/>
    <col min="4097" max="4097" width="12.8984375" style="555" customWidth="1"/>
    <col min="4098" max="4098" width="11.59765625" style="555" customWidth="1"/>
    <col min="4099" max="4100" width="7.59765625" style="555" customWidth="1"/>
    <col min="4101" max="4101" width="7.3984375" style="555" customWidth="1"/>
    <col min="4102" max="4103" width="7.69921875" style="555" customWidth="1"/>
    <col min="4104" max="4104" width="19.19921875" style="555" customWidth="1"/>
    <col min="4105" max="4105" width="10" style="555" customWidth="1"/>
    <col min="4106" max="4352" width="7.69921875" style="555"/>
    <col min="4353" max="4353" width="12.8984375" style="555" customWidth="1"/>
    <col min="4354" max="4354" width="11.59765625" style="555" customWidth="1"/>
    <col min="4355" max="4356" width="7.59765625" style="555" customWidth="1"/>
    <col min="4357" max="4357" width="7.3984375" style="555" customWidth="1"/>
    <col min="4358" max="4359" width="7.69921875" style="555" customWidth="1"/>
    <col min="4360" max="4360" width="19.19921875" style="555" customWidth="1"/>
    <col min="4361" max="4361" width="10" style="555" customWidth="1"/>
    <col min="4362" max="4608" width="7.69921875" style="555"/>
    <col min="4609" max="4609" width="12.8984375" style="555" customWidth="1"/>
    <col min="4610" max="4610" width="11.59765625" style="555" customWidth="1"/>
    <col min="4611" max="4612" width="7.59765625" style="555" customWidth="1"/>
    <col min="4613" max="4613" width="7.3984375" style="555" customWidth="1"/>
    <col min="4614" max="4615" width="7.69921875" style="555" customWidth="1"/>
    <col min="4616" max="4616" width="19.19921875" style="555" customWidth="1"/>
    <col min="4617" max="4617" width="10" style="555" customWidth="1"/>
    <col min="4618" max="4864" width="7.69921875" style="555"/>
    <col min="4865" max="4865" width="12.8984375" style="555" customWidth="1"/>
    <col min="4866" max="4866" width="11.59765625" style="555" customWidth="1"/>
    <col min="4867" max="4868" width="7.59765625" style="555" customWidth="1"/>
    <col min="4869" max="4869" width="7.3984375" style="555" customWidth="1"/>
    <col min="4870" max="4871" width="7.69921875" style="555" customWidth="1"/>
    <col min="4872" max="4872" width="19.19921875" style="555" customWidth="1"/>
    <col min="4873" max="4873" width="10" style="555" customWidth="1"/>
    <col min="4874" max="5120" width="7.69921875" style="555"/>
    <col min="5121" max="5121" width="12.8984375" style="555" customWidth="1"/>
    <col min="5122" max="5122" width="11.59765625" style="555" customWidth="1"/>
    <col min="5123" max="5124" width="7.59765625" style="555" customWidth="1"/>
    <col min="5125" max="5125" width="7.3984375" style="555" customWidth="1"/>
    <col min="5126" max="5127" width="7.69921875" style="555" customWidth="1"/>
    <col min="5128" max="5128" width="19.19921875" style="555" customWidth="1"/>
    <col min="5129" max="5129" width="10" style="555" customWidth="1"/>
    <col min="5130" max="5376" width="7.69921875" style="555"/>
    <col min="5377" max="5377" width="12.8984375" style="555" customWidth="1"/>
    <col min="5378" max="5378" width="11.59765625" style="555" customWidth="1"/>
    <col min="5379" max="5380" width="7.59765625" style="555" customWidth="1"/>
    <col min="5381" max="5381" width="7.3984375" style="555" customWidth="1"/>
    <col min="5382" max="5383" width="7.69921875" style="555" customWidth="1"/>
    <col min="5384" max="5384" width="19.19921875" style="555" customWidth="1"/>
    <col min="5385" max="5385" width="10" style="555" customWidth="1"/>
    <col min="5386" max="5632" width="7.69921875" style="555"/>
    <col min="5633" max="5633" width="12.8984375" style="555" customWidth="1"/>
    <col min="5634" max="5634" width="11.59765625" style="555" customWidth="1"/>
    <col min="5635" max="5636" width="7.59765625" style="555" customWidth="1"/>
    <col min="5637" max="5637" width="7.3984375" style="555" customWidth="1"/>
    <col min="5638" max="5639" width="7.69921875" style="555" customWidth="1"/>
    <col min="5640" max="5640" width="19.19921875" style="555" customWidth="1"/>
    <col min="5641" max="5641" width="10" style="555" customWidth="1"/>
    <col min="5642" max="5888" width="7.69921875" style="555"/>
    <col min="5889" max="5889" width="12.8984375" style="555" customWidth="1"/>
    <col min="5890" max="5890" width="11.59765625" style="555" customWidth="1"/>
    <col min="5891" max="5892" width="7.59765625" style="555" customWidth="1"/>
    <col min="5893" max="5893" width="7.3984375" style="555" customWidth="1"/>
    <col min="5894" max="5895" width="7.69921875" style="555" customWidth="1"/>
    <col min="5896" max="5896" width="19.19921875" style="555" customWidth="1"/>
    <col min="5897" max="5897" width="10" style="555" customWidth="1"/>
    <col min="5898" max="6144" width="7.69921875" style="555"/>
    <col min="6145" max="6145" width="12.8984375" style="555" customWidth="1"/>
    <col min="6146" max="6146" width="11.59765625" style="555" customWidth="1"/>
    <col min="6147" max="6148" width="7.59765625" style="555" customWidth="1"/>
    <col min="6149" max="6149" width="7.3984375" style="555" customWidth="1"/>
    <col min="6150" max="6151" width="7.69921875" style="555" customWidth="1"/>
    <col min="6152" max="6152" width="19.19921875" style="555" customWidth="1"/>
    <col min="6153" max="6153" width="10" style="555" customWidth="1"/>
    <col min="6154" max="6400" width="7.69921875" style="555"/>
    <col min="6401" max="6401" width="12.8984375" style="555" customWidth="1"/>
    <col min="6402" max="6402" width="11.59765625" style="555" customWidth="1"/>
    <col min="6403" max="6404" width="7.59765625" style="555" customWidth="1"/>
    <col min="6405" max="6405" width="7.3984375" style="555" customWidth="1"/>
    <col min="6406" max="6407" width="7.69921875" style="555" customWidth="1"/>
    <col min="6408" max="6408" width="19.19921875" style="555" customWidth="1"/>
    <col min="6409" max="6409" width="10" style="555" customWidth="1"/>
    <col min="6410" max="6656" width="7.69921875" style="555"/>
    <col min="6657" max="6657" width="12.8984375" style="555" customWidth="1"/>
    <col min="6658" max="6658" width="11.59765625" style="555" customWidth="1"/>
    <col min="6659" max="6660" width="7.59765625" style="555" customWidth="1"/>
    <col min="6661" max="6661" width="7.3984375" style="555" customWidth="1"/>
    <col min="6662" max="6663" width="7.69921875" style="555" customWidth="1"/>
    <col min="6664" max="6664" width="19.19921875" style="555" customWidth="1"/>
    <col min="6665" max="6665" width="10" style="555" customWidth="1"/>
    <col min="6666" max="6912" width="7.69921875" style="555"/>
    <col min="6913" max="6913" width="12.8984375" style="555" customWidth="1"/>
    <col min="6914" max="6914" width="11.59765625" style="555" customWidth="1"/>
    <col min="6915" max="6916" width="7.59765625" style="555" customWidth="1"/>
    <col min="6917" max="6917" width="7.3984375" style="555" customWidth="1"/>
    <col min="6918" max="6919" width="7.69921875" style="555" customWidth="1"/>
    <col min="6920" max="6920" width="19.19921875" style="555" customWidth="1"/>
    <col min="6921" max="6921" width="10" style="555" customWidth="1"/>
    <col min="6922" max="7168" width="7.69921875" style="555"/>
    <col min="7169" max="7169" width="12.8984375" style="555" customWidth="1"/>
    <col min="7170" max="7170" width="11.59765625" style="555" customWidth="1"/>
    <col min="7171" max="7172" width="7.59765625" style="555" customWidth="1"/>
    <col min="7173" max="7173" width="7.3984375" style="555" customWidth="1"/>
    <col min="7174" max="7175" width="7.69921875" style="555" customWidth="1"/>
    <col min="7176" max="7176" width="19.19921875" style="555" customWidth="1"/>
    <col min="7177" max="7177" width="10" style="555" customWidth="1"/>
    <col min="7178" max="7424" width="7.69921875" style="555"/>
    <col min="7425" max="7425" width="12.8984375" style="555" customWidth="1"/>
    <col min="7426" max="7426" width="11.59765625" style="555" customWidth="1"/>
    <col min="7427" max="7428" width="7.59765625" style="555" customWidth="1"/>
    <col min="7429" max="7429" width="7.3984375" style="555" customWidth="1"/>
    <col min="7430" max="7431" width="7.69921875" style="555" customWidth="1"/>
    <col min="7432" max="7432" width="19.19921875" style="555" customWidth="1"/>
    <col min="7433" max="7433" width="10" style="555" customWidth="1"/>
    <col min="7434" max="7680" width="7.69921875" style="555"/>
    <col min="7681" max="7681" width="12.8984375" style="555" customWidth="1"/>
    <col min="7682" max="7682" width="11.59765625" style="555" customWidth="1"/>
    <col min="7683" max="7684" width="7.59765625" style="555" customWidth="1"/>
    <col min="7685" max="7685" width="7.3984375" style="555" customWidth="1"/>
    <col min="7686" max="7687" width="7.69921875" style="555" customWidth="1"/>
    <col min="7688" max="7688" width="19.19921875" style="555" customWidth="1"/>
    <col min="7689" max="7689" width="10" style="555" customWidth="1"/>
    <col min="7690" max="7936" width="7.69921875" style="555"/>
    <col min="7937" max="7937" width="12.8984375" style="555" customWidth="1"/>
    <col min="7938" max="7938" width="11.59765625" style="555" customWidth="1"/>
    <col min="7939" max="7940" width="7.59765625" style="555" customWidth="1"/>
    <col min="7941" max="7941" width="7.3984375" style="555" customWidth="1"/>
    <col min="7942" max="7943" width="7.69921875" style="555" customWidth="1"/>
    <col min="7944" max="7944" width="19.19921875" style="555" customWidth="1"/>
    <col min="7945" max="7945" width="10" style="555" customWidth="1"/>
    <col min="7946" max="8192" width="7.69921875" style="555"/>
    <col min="8193" max="8193" width="12.8984375" style="555" customWidth="1"/>
    <col min="8194" max="8194" width="11.59765625" style="555" customWidth="1"/>
    <col min="8195" max="8196" width="7.59765625" style="555" customWidth="1"/>
    <col min="8197" max="8197" width="7.3984375" style="555" customWidth="1"/>
    <col min="8198" max="8199" width="7.69921875" style="555" customWidth="1"/>
    <col min="8200" max="8200" width="19.19921875" style="555" customWidth="1"/>
    <col min="8201" max="8201" width="10" style="555" customWidth="1"/>
    <col min="8202" max="8448" width="7.69921875" style="555"/>
    <col min="8449" max="8449" width="12.8984375" style="555" customWidth="1"/>
    <col min="8450" max="8450" width="11.59765625" style="555" customWidth="1"/>
    <col min="8451" max="8452" width="7.59765625" style="555" customWidth="1"/>
    <col min="8453" max="8453" width="7.3984375" style="555" customWidth="1"/>
    <col min="8454" max="8455" width="7.69921875" style="555" customWidth="1"/>
    <col min="8456" max="8456" width="19.19921875" style="555" customWidth="1"/>
    <col min="8457" max="8457" width="10" style="555" customWidth="1"/>
    <col min="8458" max="8704" width="7.69921875" style="555"/>
    <col min="8705" max="8705" width="12.8984375" style="555" customWidth="1"/>
    <col min="8706" max="8706" width="11.59765625" style="555" customWidth="1"/>
    <col min="8707" max="8708" width="7.59765625" style="555" customWidth="1"/>
    <col min="8709" max="8709" width="7.3984375" style="555" customWidth="1"/>
    <col min="8710" max="8711" width="7.69921875" style="555" customWidth="1"/>
    <col min="8712" max="8712" width="19.19921875" style="555" customWidth="1"/>
    <col min="8713" max="8713" width="10" style="555" customWidth="1"/>
    <col min="8714" max="8960" width="7.69921875" style="555"/>
    <col min="8961" max="8961" width="12.8984375" style="555" customWidth="1"/>
    <col min="8962" max="8962" width="11.59765625" style="555" customWidth="1"/>
    <col min="8963" max="8964" width="7.59765625" style="555" customWidth="1"/>
    <col min="8965" max="8965" width="7.3984375" style="555" customWidth="1"/>
    <col min="8966" max="8967" width="7.69921875" style="555" customWidth="1"/>
    <col min="8968" max="8968" width="19.19921875" style="555" customWidth="1"/>
    <col min="8969" max="8969" width="10" style="555" customWidth="1"/>
    <col min="8970" max="9216" width="7.69921875" style="555"/>
    <col min="9217" max="9217" width="12.8984375" style="555" customWidth="1"/>
    <col min="9218" max="9218" width="11.59765625" style="555" customWidth="1"/>
    <col min="9219" max="9220" width="7.59765625" style="555" customWidth="1"/>
    <col min="9221" max="9221" width="7.3984375" style="555" customWidth="1"/>
    <col min="9222" max="9223" width="7.69921875" style="555" customWidth="1"/>
    <col min="9224" max="9224" width="19.19921875" style="555" customWidth="1"/>
    <col min="9225" max="9225" width="10" style="555" customWidth="1"/>
    <col min="9226" max="9472" width="7.69921875" style="555"/>
    <col min="9473" max="9473" width="12.8984375" style="555" customWidth="1"/>
    <col min="9474" max="9474" width="11.59765625" style="555" customWidth="1"/>
    <col min="9475" max="9476" width="7.59765625" style="555" customWidth="1"/>
    <col min="9477" max="9477" width="7.3984375" style="555" customWidth="1"/>
    <col min="9478" max="9479" width="7.69921875" style="555" customWidth="1"/>
    <col min="9480" max="9480" width="19.19921875" style="555" customWidth="1"/>
    <col min="9481" max="9481" width="10" style="555" customWidth="1"/>
    <col min="9482" max="9728" width="7.69921875" style="555"/>
    <col min="9729" max="9729" width="12.8984375" style="555" customWidth="1"/>
    <col min="9730" max="9730" width="11.59765625" style="555" customWidth="1"/>
    <col min="9731" max="9732" width="7.59765625" style="555" customWidth="1"/>
    <col min="9733" max="9733" width="7.3984375" style="555" customWidth="1"/>
    <col min="9734" max="9735" width="7.69921875" style="555" customWidth="1"/>
    <col min="9736" max="9736" width="19.19921875" style="555" customWidth="1"/>
    <col min="9737" max="9737" width="10" style="555" customWidth="1"/>
    <col min="9738" max="9984" width="7.69921875" style="555"/>
    <col min="9985" max="9985" width="12.8984375" style="555" customWidth="1"/>
    <col min="9986" max="9986" width="11.59765625" style="555" customWidth="1"/>
    <col min="9987" max="9988" width="7.59765625" style="555" customWidth="1"/>
    <col min="9989" max="9989" width="7.3984375" style="555" customWidth="1"/>
    <col min="9990" max="9991" width="7.69921875" style="555" customWidth="1"/>
    <col min="9992" max="9992" width="19.19921875" style="555" customWidth="1"/>
    <col min="9993" max="9993" width="10" style="555" customWidth="1"/>
    <col min="9994" max="10240" width="7.69921875" style="555"/>
    <col min="10241" max="10241" width="12.8984375" style="555" customWidth="1"/>
    <col min="10242" max="10242" width="11.59765625" style="555" customWidth="1"/>
    <col min="10243" max="10244" width="7.59765625" style="555" customWidth="1"/>
    <col min="10245" max="10245" width="7.3984375" style="555" customWidth="1"/>
    <col min="10246" max="10247" width="7.69921875" style="555" customWidth="1"/>
    <col min="10248" max="10248" width="19.19921875" style="555" customWidth="1"/>
    <col min="10249" max="10249" width="10" style="555" customWidth="1"/>
    <col min="10250" max="10496" width="7.69921875" style="555"/>
    <col min="10497" max="10497" width="12.8984375" style="555" customWidth="1"/>
    <col min="10498" max="10498" width="11.59765625" style="555" customWidth="1"/>
    <col min="10499" max="10500" width="7.59765625" style="555" customWidth="1"/>
    <col min="10501" max="10501" width="7.3984375" style="555" customWidth="1"/>
    <col min="10502" max="10503" width="7.69921875" style="555" customWidth="1"/>
    <col min="10504" max="10504" width="19.19921875" style="555" customWidth="1"/>
    <col min="10505" max="10505" width="10" style="555" customWidth="1"/>
    <col min="10506" max="10752" width="7.69921875" style="555"/>
    <col min="10753" max="10753" width="12.8984375" style="555" customWidth="1"/>
    <col min="10754" max="10754" width="11.59765625" style="555" customWidth="1"/>
    <col min="10755" max="10756" width="7.59765625" style="555" customWidth="1"/>
    <col min="10757" max="10757" width="7.3984375" style="555" customWidth="1"/>
    <col min="10758" max="10759" width="7.69921875" style="555" customWidth="1"/>
    <col min="10760" max="10760" width="19.19921875" style="555" customWidth="1"/>
    <col min="10761" max="10761" width="10" style="555" customWidth="1"/>
    <col min="10762" max="11008" width="7.69921875" style="555"/>
    <col min="11009" max="11009" width="12.8984375" style="555" customWidth="1"/>
    <col min="11010" max="11010" width="11.59765625" style="555" customWidth="1"/>
    <col min="11011" max="11012" width="7.59765625" style="555" customWidth="1"/>
    <col min="11013" max="11013" width="7.3984375" style="555" customWidth="1"/>
    <col min="11014" max="11015" width="7.69921875" style="555" customWidth="1"/>
    <col min="11016" max="11016" width="19.19921875" style="555" customWidth="1"/>
    <col min="11017" max="11017" width="10" style="555" customWidth="1"/>
    <col min="11018" max="11264" width="7.69921875" style="555"/>
    <col min="11265" max="11265" width="12.8984375" style="555" customWidth="1"/>
    <col min="11266" max="11266" width="11.59765625" style="555" customWidth="1"/>
    <col min="11267" max="11268" width="7.59765625" style="555" customWidth="1"/>
    <col min="11269" max="11269" width="7.3984375" style="555" customWidth="1"/>
    <col min="11270" max="11271" width="7.69921875" style="555" customWidth="1"/>
    <col min="11272" max="11272" width="19.19921875" style="555" customWidth="1"/>
    <col min="11273" max="11273" width="10" style="555" customWidth="1"/>
    <col min="11274" max="11520" width="7.69921875" style="555"/>
    <col min="11521" max="11521" width="12.8984375" style="555" customWidth="1"/>
    <col min="11522" max="11522" width="11.59765625" style="555" customWidth="1"/>
    <col min="11523" max="11524" width="7.59765625" style="555" customWidth="1"/>
    <col min="11525" max="11525" width="7.3984375" style="555" customWidth="1"/>
    <col min="11526" max="11527" width="7.69921875" style="555" customWidth="1"/>
    <col min="11528" max="11528" width="19.19921875" style="555" customWidth="1"/>
    <col min="11529" max="11529" width="10" style="555" customWidth="1"/>
    <col min="11530" max="11776" width="7.69921875" style="555"/>
    <col min="11777" max="11777" width="12.8984375" style="555" customWidth="1"/>
    <col min="11778" max="11778" width="11.59765625" style="555" customWidth="1"/>
    <col min="11779" max="11780" width="7.59765625" style="555" customWidth="1"/>
    <col min="11781" max="11781" width="7.3984375" style="555" customWidth="1"/>
    <col min="11782" max="11783" width="7.69921875" style="555" customWidth="1"/>
    <col min="11784" max="11784" width="19.19921875" style="555" customWidth="1"/>
    <col min="11785" max="11785" width="10" style="555" customWidth="1"/>
    <col min="11786" max="12032" width="7.69921875" style="555"/>
    <col min="12033" max="12033" width="12.8984375" style="555" customWidth="1"/>
    <col min="12034" max="12034" width="11.59765625" style="555" customWidth="1"/>
    <col min="12035" max="12036" width="7.59765625" style="555" customWidth="1"/>
    <col min="12037" max="12037" width="7.3984375" style="555" customWidth="1"/>
    <col min="12038" max="12039" width="7.69921875" style="555" customWidth="1"/>
    <col min="12040" max="12040" width="19.19921875" style="555" customWidth="1"/>
    <col min="12041" max="12041" width="10" style="555" customWidth="1"/>
    <col min="12042" max="12288" width="7.69921875" style="555"/>
    <col min="12289" max="12289" width="12.8984375" style="555" customWidth="1"/>
    <col min="12290" max="12290" width="11.59765625" style="555" customWidth="1"/>
    <col min="12291" max="12292" width="7.59765625" style="555" customWidth="1"/>
    <col min="12293" max="12293" width="7.3984375" style="555" customWidth="1"/>
    <col min="12294" max="12295" width="7.69921875" style="555" customWidth="1"/>
    <col min="12296" max="12296" width="19.19921875" style="555" customWidth="1"/>
    <col min="12297" max="12297" width="10" style="555" customWidth="1"/>
    <col min="12298" max="12544" width="7.69921875" style="555"/>
    <col min="12545" max="12545" width="12.8984375" style="555" customWidth="1"/>
    <col min="12546" max="12546" width="11.59765625" style="555" customWidth="1"/>
    <col min="12547" max="12548" width="7.59765625" style="555" customWidth="1"/>
    <col min="12549" max="12549" width="7.3984375" style="555" customWidth="1"/>
    <col min="12550" max="12551" width="7.69921875" style="555" customWidth="1"/>
    <col min="12552" max="12552" width="19.19921875" style="555" customWidth="1"/>
    <col min="12553" max="12553" width="10" style="555" customWidth="1"/>
    <col min="12554" max="12800" width="7.69921875" style="555"/>
    <col min="12801" max="12801" width="12.8984375" style="555" customWidth="1"/>
    <col min="12802" max="12802" width="11.59765625" style="555" customWidth="1"/>
    <col min="12803" max="12804" width="7.59765625" style="555" customWidth="1"/>
    <col min="12805" max="12805" width="7.3984375" style="555" customWidth="1"/>
    <col min="12806" max="12807" width="7.69921875" style="555" customWidth="1"/>
    <col min="12808" max="12808" width="19.19921875" style="555" customWidth="1"/>
    <col min="12809" max="12809" width="10" style="555" customWidth="1"/>
    <col min="12810" max="13056" width="7.69921875" style="555"/>
    <col min="13057" max="13057" width="12.8984375" style="555" customWidth="1"/>
    <col min="13058" max="13058" width="11.59765625" style="555" customWidth="1"/>
    <col min="13059" max="13060" width="7.59765625" style="555" customWidth="1"/>
    <col min="13061" max="13061" width="7.3984375" style="555" customWidth="1"/>
    <col min="13062" max="13063" width="7.69921875" style="555" customWidth="1"/>
    <col min="13064" max="13064" width="19.19921875" style="555" customWidth="1"/>
    <col min="13065" max="13065" width="10" style="555" customWidth="1"/>
    <col min="13066" max="13312" width="7.69921875" style="555"/>
    <col min="13313" max="13313" width="12.8984375" style="555" customWidth="1"/>
    <col min="13314" max="13314" width="11.59765625" style="555" customWidth="1"/>
    <col min="13315" max="13316" width="7.59765625" style="555" customWidth="1"/>
    <col min="13317" max="13317" width="7.3984375" style="555" customWidth="1"/>
    <col min="13318" max="13319" width="7.69921875" style="555" customWidth="1"/>
    <col min="13320" max="13320" width="19.19921875" style="555" customWidth="1"/>
    <col min="13321" max="13321" width="10" style="555" customWidth="1"/>
    <col min="13322" max="13568" width="7.69921875" style="555"/>
    <col min="13569" max="13569" width="12.8984375" style="555" customWidth="1"/>
    <col min="13570" max="13570" width="11.59765625" style="555" customWidth="1"/>
    <col min="13571" max="13572" width="7.59765625" style="555" customWidth="1"/>
    <col min="13573" max="13573" width="7.3984375" style="555" customWidth="1"/>
    <col min="13574" max="13575" width="7.69921875" style="555" customWidth="1"/>
    <col min="13576" max="13576" width="19.19921875" style="555" customWidth="1"/>
    <col min="13577" max="13577" width="10" style="555" customWidth="1"/>
    <col min="13578" max="13824" width="7.69921875" style="555"/>
    <col min="13825" max="13825" width="12.8984375" style="555" customWidth="1"/>
    <col min="13826" max="13826" width="11.59765625" style="555" customWidth="1"/>
    <col min="13827" max="13828" width="7.59765625" style="555" customWidth="1"/>
    <col min="13829" max="13829" width="7.3984375" style="555" customWidth="1"/>
    <col min="13830" max="13831" width="7.69921875" style="555" customWidth="1"/>
    <col min="13832" max="13832" width="19.19921875" style="555" customWidth="1"/>
    <col min="13833" max="13833" width="10" style="555" customWidth="1"/>
    <col min="13834" max="14080" width="7.69921875" style="555"/>
    <col min="14081" max="14081" width="12.8984375" style="555" customWidth="1"/>
    <col min="14082" max="14082" width="11.59765625" style="555" customWidth="1"/>
    <col min="14083" max="14084" width="7.59765625" style="555" customWidth="1"/>
    <col min="14085" max="14085" width="7.3984375" style="555" customWidth="1"/>
    <col min="14086" max="14087" width="7.69921875" style="555" customWidth="1"/>
    <col min="14088" max="14088" width="19.19921875" style="555" customWidth="1"/>
    <col min="14089" max="14089" width="10" style="555" customWidth="1"/>
    <col min="14090" max="14336" width="7.69921875" style="555"/>
    <col min="14337" max="14337" width="12.8984375" style="555" customWidth="1"/>
    <col min="14338" max="14338" width="11.59765625" style="555" customWidth="1"/>
    <col min="14339" max="14340" width="7.59765625" style="555" customWidth="1"/>
    <col min="14341" max="14341" width="7.3984375" style="555" customWidth="1"/>
    <col min="14342" max="14343" width="7.69921875" style="555" customWidth="1"/>
    <col min="14344" max="14344" width="19.19921875" style="555" customWidth="1"/>
    <col min="14345" max="14345" width="10" style="555" customWidth="1"/>
    <col min="14346" max="14592" width="7.69921875" style="555"/>
    <col min="14593" max="14593" width="12.8984375" style="555" customWidth="1"/>
    <col min="14594" max="14594" width="11.59765625" style="555" customWidth="1"/>
    <col min="14595" max="14596" width="7.59765625" style="555" customWidth="1"/>
    <col min="14597" max="14597" width="7.3984375" style="555" customWidth="1"/>
    <col min="14598" max="14599" width="7.69921875" style="555" customWidth="1"/>
    <col min="14600" max="14600" width="19.19921875" style="555" customWidth="1"/>
    <col min="14601" max="14601" width="10" style="555" customWidth="1"/>
    <col min="14602" max="14848" width="7.69921875" style="555"/>
    <col min="14849" max="14849" width="12.8984375" style="555" customWidth="1"/>
    <col min="14850" max="14850" width="11.59765625" style="555" customWidth="1"/>
    <col min="14851" max="14852" width="7.59765625" style="555" customWidth="1"/>
    <col min="14853" max="14853" width="7.3984375" style="555" customWidth="1"/>
    <col min="14854" max="14855" width="7.69921875" style="555" customWidth="1"/>
    <col min="14856" max="14856" width="19.19921875" style="555" customWidth="1"/>
    <col min="14857" max="14857" width="10" style="555" customWidth="1"/>
    <col min="14858" max="15104" width="7.69921875" style="555"/>
    <col min="15105" max="15105" width="12.8984375" style="555" customWidth="1"/>
    <col min="15106" max="15106" width="11.59765625" style="555" customWidth="1"/>
    <col min="15107" max="15108" width="7.59765625" style="555" customWidth="1"/>
    <col min="15109" max="15109" width="7.3984375" style="555" customWidth="1"/>
    <col min="15110" max="15111" width="7.69921875" style="555" customWidth="1"/>
    <col min="15112" max="15112" width="19.19921875" style="555" customWidth="1"/>
    <col min="15113" max="15113" width="10" style="555" customWidth="1"/>
    <col min="15114" max="15360" width="7.69921875" style="555"/>
    <col min="15361" max="15361" width="12.8984375" style="555" customWidth="1"/>
    <col min="15362" max="15362" width="11.59765625" style="555" customWidth="1"/>
    <col min="15363" max="15364" width="7.59765625" style="555" customWidth="1"/>
    <col min="15365" max="15365" width="7.3984375" style="555" customWidth="1"/>
    <col min="15366" max="15367" width="7.69921875" style="555" customWidth="1"/>
    <col min="15368" max="15368" width="19.19921875" style="555" customWidth="1"/>
    <col min="15369" max="15369" width="10" style="555" customWidth="1"/>
    <col min="15370" max="15616" width="7.69921875" style="555"/>
    <col min="15617" max="15617" width="12.8984375" style="555" customWidth="1"/>
    <col min="15618" max="15618" width="11.59765625" style="555" customWidth="1"/>
    <col min="15619" max="15620" width="7.59765625" style="555" customWidth="1"/>
    <col min="15621" max="15621" width="7.3984375" style="555" customWidth="1"/>
    <col min="15622" max="15623" width="7.69921875" style="555" customWidth="1"/>
    <col min="15624" max="15624" width="19.19921875" style="555" customWidth="1"/>
    <col min="15625" max="15625" width="10" style="555" customWidth="1"/>
    <col min="15626" max="15872" width="7.69921875" style="555"/>
    <col min="15873" max="15873" width="12.8984375" style="555" customWidth="1"/>
    <col min="15874" max="15874" width="11.59765625" style="555" customWidth="1"/>
    <col min="15875" max="15876" width="7.59765625" style="555" customWidth="1"/>
    <col min="15877" max="15877" width="7.3984375" style="555" customWidth="1"/>
    <col min="15878" max="15879" width="7.69921875" style="555" customWidth="1"/>
    <col min="15880" max="15880" width="19.19921875" style="555" customWidth="1"/>
    <col min="15881" max="15881" width="10" style="555" customWidth="1"/>
    <col min="15882" max="16128" width="7.69921875" style="555"/>
    <col min="16129" max="16129" width="12.8984375" style="555" customWidth="1"/>
    <col min="16130" max="16130" width="11.59765625" style="555" customWidth="1"/>
    <col min="16131" max="16132" width="7.59765625" style="555" customWidth="1"/>
    <col min="16133" max="16133" width="7.3984375" style="555" customWidth="1"/>
    <col min="16134" max="16135" width="7.69921875" style="555" customWidth="1"/>
    <col min="16136" max="16136" width="19.19921875" style="555" customWidth="1"/>
    <col min="16137" max="16137" width="10" style="555" customWidth="1"/>
    <col min="16138" max="16384" width="7.69921875" style="555"/>
  </cols>
  <sheetData>
    <row r="3" spans="1:7" ht="33" customHeight="1"/>
    <row r="4" spans="1:7" ht="60.75" customHeight="1">
      <c r="A4" s="545" t="s">
        <v>301</v>
      </c>
      <c r="B4" s="546"/>
      <c r="C4" s="546"/>
      <c r="D4" s="546"/>
      <c r="E4" s="546"/>
      <c r="F4" s="546"/>
      <c r="G4" s="546"/>
    </row>
    <row r="5" spans="1:7" ht="54.9" customHeight="1">
      <c r="A5" s="545" t="s">
        <v>300</v>
      </c>
      <c r="B5" s="546"/>
      <c r="C5" s="546"/>
      <c r="D5" s="546"/>
      <c r="E5" s="546"/>
      <c r="F5" s="546"/>
      <c r="G5" s="546"/>
    </row>
    <row r="6" spans="1:7" ht="54.9" customHeight="1" thickBot="1">
      <c r="A6" s="547" t="s">
        <v>299</v>
      </c>
      <c r="B6" s="548"/>
      <c r="C6" s="548"/>
      <c r="D6" s="548"/>
      <c r="E6" s="548"/>
      <c r="F6" s="549"/>
      <c r="G6" s="549" t="s">
        <v>298</v>
      </c>
    </row>
    <row r="7" spans="1:7" ht="54.9" customHeight="1">
      <c r="A7" s="550" t="s">
        <v>269</v>
      </c>
      <c r="B7" s="551" t="s">
        <v>297</v>
      </c>
      <c r="C7" s="552" t="s">
        <v>57</v>
      </c>
      <c r="D7" s="553"/>
      <c r="E7" s="553"/>
      <c r="F7" s="553"/>
      <c r="G7" s="566" t="s">
        <v>56</v>
      </c>
    </row>
    <row r="8" spans="1:7" ht="54.9" customHeight="1" thickBot="1">
      <c r="A8" s="554" t="s">
        <v>129</v>
      </c>
      <c r="B8" s="561" t="s">
        <v>296</v>
      </c>
      <c r="C8" s="562" t="s">
        <v>295</v>
      </c>
      <c r="D8" s="562" t="s">
        <v>294</v>
      </c>
      <c r="E8" s="562" t="s">
        <v>293</v>
      </c>
      <c r="F8" s="562" t="s">
        <v>292</v>
      </c>
      <c r="G8" s="567" t="s">
        <v>1371</v>
      </c>
    </row>
    <row r="9" spans="1:7" ht="54.9" customHeight="1">
      <c r="A9" s="557" t="s">
        <v>291</v>
      </c>
      <c r="B9" s="564" t="s">
        <v>288</v>
      </c>
      <c r="C9" s="551">
        <v>13440</v>
      </c>
      <c r="D9" s="551">
        <v>14304</v>
      </c>
      <c r="E9" s="551">
        <v>16760</v>
      </c>
      <c r="F9" s="551">
        <v>20252</v>
      </c>
      <c r="G9" s="551">
        <v>23885</v>
      </c>
    </row>
    <row r="10" spans="1:7" ht="54.9" customHeight="1">
      <c r="A10" s="558"/>
      <c r="B10" s="558" t="s">
        <v>287</v>
      </c>
      <c r="C10" s="561">
        <v>27800</v>
      </c>
      <c r="D10" s="561">
        <v>28464</v>
      </c>
      <c r="E10" s="561">
        <v>29845</v>
      </c>
      <c r="F10" s="561">
        <v>29456</v>
      </c>
      <c r="G10" s="561">
        <v>30097</v>
      </c>
    </row>
    <row r="11" spans="1:7" ht="54.9" customHeight="1">
      <c r="A11" s="559" t="s">
        <v>263</v>
      </c>
      <c r="B11" s="558" t="s">
        <v>286</v>
      </c>
      <c r="C11" s="561">
        <f>C9+C10</f>
        <v>41240</v>
      </c>
      <c r="D11" s="561">
        <f>D9+D10</f>
        <v>42768</v>
      </c>
      <c r="E11" s="561">
        <f>E9+E10</f>
        <v>46605</v>
      </c>
      <c r="F11" s="561">
        <f>F9+F10</f>
        <v>49708</v>
      </c>
      <c r="G11" s="561">
        <f>G9+G10</f>
        <v>53982</v>
      </c>
    </row>
    <row r="12" spans="1:7" ht="54.9" customHeight="1">
      <c r="A12" s="557" t="s">
        <v>290</v>
      </c>
      <c r="B12" s="558" t="s">
        <v>288</v>
      </c>
      <c r="C12" s="561">
        <v>57358</v>
      </c>
      <c r="D12" s="561">
        <v>58274</v>
      </c>
      <c r="E12" s="561">
        <v>60240</v>
      </c>
      <c r="F12" s="561">
        <v>62685</v>
      </c>
      <c r="G12" s="561">
        <v>63885</v>
      </c>
    </row>
    <row r="13" spans="1:7" ht="54.9" customHeight="1">
      <c r="A13" s="558"/>
      <c r="B13" s="558" t="s">
        <v>287</v>
      </c>
      <c r="C13" s="561">
        <v>38021</v>
      </c>
      <c r="D13" s="561">
        <v>42982</v>
      </c>
      <c r="E13" s="561">
        <v>43750</v>
      </c>
      <c r="F13" s="561">
        <v>42788</v>
      </c>
      <c r="G13" s="561">
        <v>43207</v>
      </c>
    </row>
    <row r="14" spans="1:7" ht="54.9" customHeight="1">
      <c r="A14" s="559" t="s">
        <v>260</v>
      </c>
      <c r="B14" s="558" t="s">
        <v>286</v>
      </c>
      <c r="C14" s="561">
        <f>C12+C13</f>
        <v>95379</v>
      </c>
      <c r="D14" s="561">
        <f>D12+D13</f>
        <v>101256</v>
      </c>
      <c r="E14" s="561">
        <f>E12+E13</f>
        <v>103990</v>
      </c>
      <c r="F14" s="561">
        <f>F12+F13</f>
        <v>105473</v>
      </c>
      <c r="G14" s="561">
        <f>G12+G13</f>
        <v>107092</v>
      </c>
    </row>
    <row r="15" spans="1:7" ht="54.9" customHeight="1">
      <c r="A15" s="557" t="s">
        <v>259</v>
      </c>
      <c r="B15" s="558" t="s">
        <v>288</v>
      </c>
      <c r="C15" s="561">
        <v>2923</v>
      </c>
      <c r="D15" s="561">
        <v>3227</v>
      </c>
      <c r="E15" s="561">
        <v>3589</v>
      </c>
      <c r="F15" s="561">
        <v>3740</v>
      </c>
      <c r="G15" s="561">
        <v>3930</v>
      </c>
    </row>
    <row r="16" spans="1:7" ht="54.9" customHeight="1">
      <c r="A16" s="557" t="s">
        <v>258</v>
      </c>
      <c r="B16" s="558" t="s">
        <v>287</v>
      </c>
      <c r="C16" s="561">
        <v>261</v>
      </c>
      <c r="D16" s="561">
        <v>298</v>
      </c>
      <c r="E16" s="561">
        <v>264</v>
      </c>
      <c r="F16" s="561">
        <v>266</v>
      </c>
      <c r="G16" s="561">
        <v>291</v>
      </c>
    </row>
    <row r="17" spans="1:7" ht="54.9" customHeight="1">
      <c r="A17" s="559" t="s">
        <v>38</v>
      </c>
      <c r="B17" s="558" t="s">
        <v>286</v>
      </c>
      <c r="C17" s="561">
        <f>C15+C16</f>
        <v>3184</v>
      </c>
      <c r="D17" s="561">
        <f>D15+D16</f>
        <v>3525</v>
      </c>
      <c r="E17" s="561">
        <f>E15+E16</f>
        <v>3853</v>
      </c>
      <c r="F17" s="561">
        <f>F15+F16</f>
        <v>4006</v>
      </c>
      <c r="G17" s="561">
        <f>G15+G16</f>
        <v>4221</v>
      </c>
    </row>
    <row r="18" spans="1:7" ht="54.9" customHeight="1">
      <c r="A18" s="557" t="s">
        <v>289</v>
      </c>
      <c r="B18" s="558" t="s">
        <v>288</v>
      </c>
      <c r="C18" s="561">
        <v>51553</v>
      </c>
      <c r="D18" s="561">
        <v>53565</v>
      </c>
      <c r="E18" s="561">
        <v>55471</v>
      </c>
      <c r="F18" s="561">
        <v>65515</v>
      </c>
      <c r="G18" s="561">
        <v>67949</v>
      </c>
    </row>
    <row r="19" spans="1:7" ht="54.9" customHeight="1">
      <c r="A19" s="557" t="s">
        <v>254</v>
      </c>
      <c r="B19" s="558" t="s">
        <v>287</v>
      </c>
      <c r="C19" s="561">
        <v>3527</v>
      </c>
      <c r="D19" s="561">
        <v>3909</v>
      </c>
      <c r="E19" s="561">
        <v>4175</v>
      </c>
      <c r="F19" s="561">
        <v>4015</v>
      </c>
      <c r="G19" s="561">
        <v>3335</v>
      </c>
    </row>
    <row r="20" spans="1:7" ht="54.9" customHeight="1" thickBot="1">
      <c r="A20" s="560" t="s">
        <v>252</v>
      </c>
      <c r="B20" s="565" t="s">
        <v>286</v>
      </c>
      <c r="C20" s="563">
        <f>C18+C19</f>
        <v>55080</v>
      </c>
      <c r="D20" s="563">
        <f>D18+D19</f>
        <v>57474</v>
      </c>
      <c r="E20" s="563">
        <f>E18+E19</f>
        <v>59646</v>
      </c>
      <c r="F20" s="563">
        <f>F18+F19</f>
        <v>69530</v>
      </c>
      <c r="G20" s="563">
        <f>G18+G19</f>
        <v>71284</v>
      </c>
    </row>
    <row r="21" spans="1:7" ht="54.9" customHeight="1">
      <c r="A21" s="1626" t="s">
        <v>285</v>
      </c>
      <c r="B21" s="1626"/>
      <c r="C21" s="548"/>
      <c r="D21" s="1627" t="s">
        <v>284</v>
      </c>
      <c r="E21" s="1627"/>
      <c r="F21" s="1627"/>
      <c r="G21" s="1627"/>
    </row>
    <row r="22" spans="1:7" ht="54.9" customHeight="1">
      <c r="A22" s="544"/>
      <c r="B22" s="544"/>
      <c r="C22" s="544"/>
      <c r="D22" s="544"/>
      <c r="E22" s="556" t="s">
        <v>2033</v>
      </c>
      <c r="F22" s="544"/>
      <c r="G22" s="544"/>
    </row>
  </sheetData>
  <mergeCells count="2">
    <mergeCell ref="A21:B21"/>
    <mergeCell ref="D21:G21"/>
  </mergeCell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I30"/>
  <sheetViews>
    <sheetView rightToLeft="1" zoomScale="80" zoomScaleNormal="80" workbookViewId="0">
      <selection activeCell="I1" sqref="I1:O1048576"/>
    </sheetView>
  </sheetViews>
  <sheetFormatPr defaultRowHeight="42.9" customHeight="1"/>
  <cols>
    <col min="1" max="1" width="24.8984375" style="568" customWidth="1"/>
    <col min="2" max="2" width="31.8984375" style="568" customWidth="1"/>
    <col min="3" max="12" width="9.09765625" style="568"/>
    <col min="13" max="13" width="9.8984375" style="568" customWidth="1"/>
    <col min="14" max="256" width="9.09765625" style="568"/>
    <col min="257" max="257" width="24.8984375" style="568" customWidth="1"/>
    <col min="258" max="258" width="27.8984375" style="568" customWidth="1"/>
    <col min="259" max="512" width="9.09765625" style="568"/>
    <col min="513" max="513" width="24.8984375" style="568" customWidth="1"/>
    <col min="514" max="514" width="27.8984375" style="568" customWidth="1"/>
    <col min="515" max="768" width="9.09765625" style="568"/>
    <col min="769" max="769" width="24.8984375" style="568" customWidth="1"/>
    <col min="770" max="770" width="27.8984375" style="568" customWidth="1"/>
    <col min="771" max="1024" width="9.09765625" style="568"/>
    <col min="1025" max="1025" width="24.8984375" style="568" customWidth="1"/>
    <col min="1026" max="1026" width="27.8984375" style="568" customWidth="1"/>
    <col min="1027" max="1280" width="9.09765625" style="568"/>
    <col min="1281" max="1281" width="24.8984375" style="568" customWidth="1"/>
    <col min="1282" max="1282" width="27.8984375" style="568" customWidth="1"/>
    <col min="1283" max="1536" width="9.09765625" style="568"/>
    <col min="1537" max="1537" width="24.8984375" style="568" customWidth="1"/>
    <col min="1538" max="1538" width="27.8984375" style="568" customWidth="1"/>
    <col min="1539" max="1792" width="9.09765625" style="568"/>
    <col min="1793" max="1793" width="24.8984375" style="568" customWidth="1"/>
    <col min="1794" max="1794" width="27.8984375" style="568" customWidth="1"/>
    <col min="1795" max="2048" width="9.09765625" style="568"/>
    <col min="2049" max="2049" width="24.8984375" style="568" customWidth="1"/>
    <col min="2050" max="2050" width="27.8984375" style="568" customWidth="1"/>
    <col min="2051" max="2304" width="9.09765625" style="568"/>
    <col min="2305" max="2305" width="24.8984375" style="568" customWidth="1"/>
    <col min="2306" max="2306" width="27.8984375" style="568" customWidth="1"/>
    <col min="2307" max="2560" width="9.09765625" style="568"/>
    <col min="2561" max="2561" width="24.8984375" style="568" customWidth="1"/>
    <col min="2562" max="2562" width="27.8984375" style="568" customWidth="1"/>
    <col min="2563" max="2816" width="9.09765625" style="568"/>
    <col min="2817" max="2817" width="24.8984375" style="568" customWidth="1"/>
    <col min="2818" max="2818" width="27.8984375" style="568" customWidth="1"/>
    <col min="2819" max="3072" width="9.09765625" style="568"/>
    <col min="3073" max="3073" width="24.8984375" style="568" customWidth="1"/>
    <col min="3074" max="3074" width="27.8984375" style="568" customWidth="1"/>
    <col min="3075" max="3328" width="9.09765625" style="568"/>
    <col min="3329" max="3329" width="24.8984375" style="568" customWidth="1"/>
    <col min="3330" max="3330" width="27.8984375" style="568" customWidth="1"/>
    <col min="3331" max="3584" width="9.09765625" style="568"/>
    <col min="3585" max="3585" width="24.8984375" style="568" customWidth="1"/>
    <col min="3586" max="3586" width="27.8984375" style="568" customWidth="1"/>
    <col min="3587" max="3840" width="9.09765625" style="568"/>
    <col min="3841" max="3841" width="24.8984375" style="568" customWidth="1"/>
    <col min="3842" max="3842" width="27.8984375" style="568" customWidth="1"/>
    <col min="3843" max="4096" width="9.09765625" style="568"/>
    <col min="4097" max="4097" width="24.8984375" style="568" customWidth="1"/>
    <col min="4098" max="4098" width="27.8984375" style="568" customWidth="1"/>
    <col min="4099" max="4352" width="9.09765625" style="568"/>
    <col min="4353" max="4353" width="24.8984375" style="568" customWidth="1"/>
    <col min="4354" max="4354" width="27.8984375" style="568" customWidth="1"/>
    <col min="4355" max="4608" width="9.09765625" style="568"/>
    <col min="4609" max="4609" width="24.8984375" style="568" customWidth="1"/>
    <col min="4610" max="4610" width="27.8984375" style="568" customWidth="1"/>
    <col min="4611" max="4864" width="9.09765625" style="568"/>
    <col min="4865" max="4865" width="24.8984375" style="568" customWidth="1"/>
    <col min="4866" max="4866" width="27.8984375" style="568" customWidth="1"/>
    <col min="4867" max="5120" width="9.09765625" style="568"/>
    <col min="5121" max="5121" width="24.8984375" style="568" customWidth="1"/>
    <col min="5122" max="5122" width="27.8984375" style="568" customWidth="1"/>
    <col min="5123" max="5376" width="9.09765625" style="568"/>
    <col min="5377" max="5377" width="24.8984375" style="568" customWidth="1"/>
    <col min="5378" max="5378" width="27.8984375" style="568" customWidth="1"/>
    <col min="5379" max="5632" width="9.09765625" style="568"/>
    <col min="5633" max="5633" width="24.8984375" style="568" customWidth="1"/>
    <col min="5634" max="5634" width="27.8984375" style="568" customWidth="1"/>
    <col min="5635" max="5888" width="9.09765625" style="568"/>
    <col min="5889" max="5889" width="24.8984375" style="568" customWidth="1"/>
    <col min="5890" max="5890" width="27.8984375" style="568" customWidth="1"/>
    <col min="5891" max="6144" width="9.09765625" style="568"/>
    <col min="6145" max="6145" width="24.8984375" style="568" customWidth="1"/>
    <col min="6146" max="6146" width="27.8984375" style="568" customWidth="1"/>
    <col min="6147" max="6400" width="9.09765625" style="568"/>
    <col min="6401" max="6401" width="24.8984375" style="568" customWidth="1"/>
    <col min="6402" max="6402" width="27.8984375" style="568" customWidth="1"/>
    <col min="6403" max="6656" width="9.09765625" style="568"/>
    <col min="6657" max="6657" width="24.8984375" style="568" customWidth="1"/>
    <col min="6658" max="6658" width="27.8984375" style="568" customWidth="1"/>
    <col min="6659" max="6912" width="9.09765625" style="568"/>
    <col min="6913" max="6913" width="24.8984375" style="568" customWidth="1"/>
    <col min="6914" max="6914" width="27.8984375" style="568" customWidth="1"/>
    <col min="6915" max="7168" width="9.09765625" style="568"/>
    <col min="7169" max="7169" width="24.8984375" style="568" customWidth="1"/>
    <col min="7170" max="7170" width="27.8984375" style="568" customWidth="1"/>
    <col min="7171" max="7424" width="9.09765625" style="568"/>
    <col min="7425" max="7425" width="24.8984375" style="568" customWidth="1"/>
    <col min="7426" max="7426" width="27.8984375" style="568" customWidth="1"/>
    <col min="7427" max="7680" width="9.09765625" style="568"/>
    <col min="7681" max="7681" width="24.8984375" style="568" customWidth="1"/>
    <col min="7682" max="7682" width="27.8984375" style="568" customWidth="1"/>
    <col min="7683" max="7936" width="9.09765625" style="568"/>
    <col min="7937" max="7937" width="24.8984375" style="568" customWidth="1"/>
    <col min="7938" max="7938" width="27.8984375" style="568" customWidth="1"/>
    <col min="7939" max="8192" width="9.09765625" style="568"/>
    <col min="8193" max="8193" width="24.8984375" style="568" customWidth="1"/>
    <col min="8194" max="8194" width="27.8984375" style="568" customWidth="1"/>
    <col min="8195" max="8448" width="9.09765625" style="568"/>
    <col min="8449" max="8449" width="24.8984375" style="568" customWidth="1"/>
    <col min="8450" max="8450" width="27.8984375" style="568" customWidth="1"/>
    <col min="8451" max="8704" width="9.09765625" style="568"/>
    <col min="8705" max="8705" width="24.8984375" style="568" customWidth="1"/>
    <col min="8706" max="8706" width="27.8984375" style="568" customWidth="1"/>
    <col min="8707" max="8960" width="9.09765625" style="568"/>
    <col min="8961" max="8961" width="24.8984375" style="568" customWidth="1"/>
    <col min="8962" max="8962" width="27.8984375" style="568" customWidth="1"/>
    <col min="8963" max="9216" width="9.09765625" style="568"/>
    <col min="9217" max="9217" width="24.8984375" style="568" customWidth="1"/>
    <col min="9218" max="9218" width="27.8984375" style="568" customWidth="1"/>
    <col min="9219" max="9472" width="9.09765625" style="568"/>
    <col min="9473" max="9473" width="24.8984375" style="568" customWidth="1"/>
    <col min="9474" max="9474" width="27.8984375" style="568" customWidth="1"/>
    <col min="9475" max="9728" width="9.09765625" style="568"/>
    <col min="9729" max="9729" width="24.8984375" style="568" customWidth="1"/>
    <col min="9730" max="9730" width="27.8984375" style="568" customWidth="1"/>
    <col min="9731" max="9984" width="9.09765625" style="568"/>
    <col min="9985" max="9985" width="24.8984375" style="568" customWidth="1"/>
    <col min="9986" max="9986" width="27.8984375" style="568" customWidth="1"/>
    <col min="9987" max="10240" width="9.09765625" style="568"/>
    <col min="10241" max="10241" width="24.8984375" style="568" customWidth="1"/>
    <col min="10242" max="10242" width="27.8984375" style="568" customWidth="1"/>
    <col min="10243" max="10496" width="9.09765625" style="568"/>
    <col min="10497" max="10497" width="24.8984375" style="568" customWidth="1"/>
    <col min="10498" max="10498" width="27.8984375" style="568" customWidth="1"/>
    <col min="10499" max="10752" width="9.09765625" style="568"/>
    <col min="10753" max="10753" width="24.8984375" style="568" customWidth="1"/>
    <col min="10754" max="10754" width="27.8984375" style="568" customWidth="1"/>
    <col min="10755" max="11008" width="9.09765625" style="568"/>
    <col min="11009" max="11009" width="24.8984375" style="568" customWidth="1"/>
    <col min="11010" max="11010" width="27.8984375" style="568" customWidth="1"/>
    <col min="11011" max="11264" width="9.09765625" style="568"/>
    <col min="11265" max="11265" width="24.8984375" style="568" customWidth="1"/>
    <col min="11266" max="11266" width="27.8984375" style="568" customWidth="1"/>
    <col min="11267" max="11520" width="9.09765625" style="568"/>
    <col min="11521" max="11521" width="24.8984375" style="568" customWidth="1"/>
    <col min="11522" max="11522" width="27.8984375" style="568" customWidth="1"/>
    <col min="11523" max="11776" width="9.09765625" style="568"/>
    <col min="11777" max="11777" width="24.8984375" style="568" customWidth="1"/>
    <col min="11778" max="11778" width="27.8984375" style="568" customWidth="1"/>
    <col min="11779" max="12032" width="9.09765625" style="568"/>
    <col min="12033" max="12033" width="24.8984375" style="568" customWidth="1"/>
    <col min="12034" max="12034" width="27.8984375" style="568" customWidth="1"/>
    <col min="12035" max="12288" width="9.09765625" style="568"/>
    <col min="12289" max="12289" width="24.8984375" style="568" customWidth="1"/>
    <col min="12290" max="12290" width="27.8984375" style="568" customWidth="1"/>
    <col min="12291" max="12544" width="9.09765625" style="568"/>
    <col min="12545" max="12545" width="24.8984375" style="568" customWidth="1"/>
    <col min="12546" max="12546" width="27.8984375" style="568" customWidth="1"/>
    <col min="12547" max="12800" width="9.09765625" style="568"/>
    <col min="12801" max="12801" width="24.8984375" style="568" customWidth="1"/>
    <col min="12802" max="12802" width="27.8984375" style="568" customWidth="1"/>
    <col min="12803" max="13056" width="9.09765625" style="568"/>
    <col min="13057" max="13057" width="24.8984375" style="568" customWidth="1"/>
    <col min="13058" max="13058" width="27.8984375" style="568" customWidth="1"/>
    <col min="13059" max="13312" width="9.09765625" style="568"/>
    <col min="13313" max="13313" width="24.8984375" style="568" customWidth="1"/>
    <col min="13314" max="13314" width="27.8984375" style="568" customWidth="1"/>
    <col min="13315" max="13568" width="9.09765625" style="568"/>
    <col min="13569" max="13569" width="24.8984375" style="568" customWidth="1"/>
    <col min="13570" max="13570" width="27.8984375" style="568" customWidth="1"/>
    <col min="13571" max="13824" width="9.09765625" style="568"/>
    <col min="13825" max="13825" width="24.8984375" style="568" customWidth="1"/>
    <col min="13826" max="13826" width="27.8984375" style="568" customWidth="1"/>
    <col min="13827" max="14080" width="9.09765625" style="568"/>
    <col min="14081" max="14081" width="24.8984375" style="568" customWidth="1"/>
    <col min="14082" max="14082" width="27.8984375" style="568" customWidth="1"/>
    <col min="14083" max="14336" width="9.09765625" style="568"/>
    <col min="14337" max="14337" width="24.8984375" style="568" customWidth="1"/>
    <col min="14338" max="14338" width="27.8984375" style="568" customWidth="1"/>
    <col min="14339" max="14592" width="9.09765625" style="568"/>
    <col min="14593" max="14593" width="24.8984375" style="568" customWidth="1"/>
    <col min="14594" max="14594" width="27.8984375" style="568" customWidth="1"/>
    <col min="14595" max="14848" width="9.09765625" style="568"/>
    <col min="14849" max="14849" width="24.8984375" style="568" customWidth="1"/>
    <col min="14850" max="14850" width="27.8984375" style="568" customWidth="1"/>
    <col min="14851" max="15104" width="9.09765625" style="568"/>
    <col min="15105" max="15105" width="24.8984375" style="568" customWidth="1"/>
    <col min="15106" max="15106" width="27.8984375" style="568" customWidth="1"/>
    <col min="15107" max="15360" width="9.09765625" style="568"/>
    <col min="15361" max="15361" width="24.8984375" style="568" customWidth="1"/>
    <col min="15362" max="15362" width="27.8984375" style="568" customWidth="1"/>
    <col min="15363" max="15616" width="9.09765625" style="568"/>
    <col min="15617" max="15617" width="24.8984375" style="568" customWidth="1"/>
    <col min="15618" max="15618" width="27.8984375" style="568" customWidth="1"/>
    <col min="15619" max="15872" width="9.09765625" style="568"/>
    <col min="15873" max="15873" width="24.8984375" style="568" customWidth="1"/>
    <col min="15874" max="15874" width="27.8984375" style="568" customWidth="1"/>
    <col min="15875" max="16128" width="9.09765625" style="568"/>
    <col min="16129" max="16129" width="24.8984375" style="568" customWidth="1"/>
    <col min="16130" max="16130" width="27.8984375" style="568" customWidth="1"/>
    <col min="16131" max="16384" width="9.09765625" style="568"/>
  </cols>
  <sheetData>
    <row r="4" spans="1:9" ht="42.9" customHeight="1">
      <c r="A4" s="581"/>
      <c r="B4" s="582"/>
      <c r="C4" s="582"/>
      <c r="D4" s="582" t="s">
        <v>1377</v>
      </c>
      <c r="E4" s="582"/>
      <c r="F4" s="582"/>
      <c r="G4" s="582"/>
      <c r="H4" s="582"/>
      <c r="I4" s="570"/>
    </row>
    <row r="5" spans="1:9" ht="42.9" customHeight="1">
      <c r="A5" s="581"/>
      <c r="B5" s="582"/>
      <c r="C5" s="582"/>
      <c r="D5" s="582" t="s">
        <v>1378</v>
      </c>
      <c r="E5" s="582"/>
      <c r="F5" s="582"/>
      <c r="G5" s="582"/>
      <c r="H5" s="582"/>
      <c r="I5" s="570"/>
    </row>
    <row r="6" spans="1:9" ht="42.9" customHeight="1">
      <c r="A6" s="571" t="s">
        <v>1934</v>
      </c>
      <c r="B6" s="572"/>
      <c r="C6" s="572"/>
      <c r="D6" s="572"/>
      <c r="E6" s="572"/>
      <c r="F6" s="572"/>
      <c r="G6" s="572"/>
      <c r="H6" s="572"/>
      <c r="I6" s="572" t="s">
        <v>1933</v>
      </c>
    </row>
    <row r="7" spans="1:9" ht="42.9" customHeight="1">
      <c r="A7" s="573" t="s">
        <v>340</v>
      </c>
      <c r="B7" s="574" t="s">
        <v>339</v>
      </c>
      <c r="C7" s="584" t="s">
        <v>338</v>
      </c>
      <c r="D7" s="585"/>
      <c r="E7" s="586"/>
      <c r="F7" s="584" t="s">
        <v>337</v>
      </c>
      <c r="G7" s="585"/>
      <c r="H7" s="586"/>
      <c r="I7" s="575" t="s">
        <v>30</v>
      </c>
    </row>
    <row r="8" spans="1:9" ht="42.9" customHeight="1">
      <c r="A8" s="576"/>
      <c r="B8" s="577"/>
      <c r="C8" s="578" t="s">
        <v>336</v>
      </c>
      <c r="D8" s="578" t="s">
        <v>335</v>
      </c>
      <c r="E8" s="578" t="s">
        <v>334</v>
      </c>
      <c r="F8" s="578" t="s">
        <v>336</v>
      </c>
      <c r="G8" s="578" t="s">
        <v>335</v>
      </c>
      <c r="H8" s="578" t="s">
        <v>334</v>
      </c>
      <c r="I8" s="579" t="s">
        <v>26</v>
      </c>
    </row>
    <row r="9" spans="1:9" ht="42.9" customHeight="1">
      <c r="A9" s="1513" t="s">
        <v>170</v>
      </c>
      <c r="B9" s="1514" t="s">
        <v>169</v>
      </c>
      <c r="C9" s="587">
        <v>9239</v>
      </c>
      <c r="D9" s="587">
        <v>3493</v>
      </c>
      <c r="E9" s="587">
        <f t="shared" ref="E9:E28" si="0">C9+D9</f>
        <v>12732</v>
      </c>
      <c r="F9" s="587">
        <v>148</v>
      </c>
      <c r="G9" s="587">
        <v>272</v>
      </c>
      <c r="H9" s="587">
        <f t="shared" ref="H9:H28" si="1">F9+G9</f>
        <v>420</v>
      </c>
      <c r="I9" s="583">
        <f t="shared" ref="I9:I28" si="2">H9+E9</f>
        <v>13152</v>
      </c>
    </row>
    <row r="10" spans="1:9" ht="42.9" customHeight="1">
      <c r="A10" s="1513" t="s">
        <v>333</v>
      </c>
      <c r="B10" s="1514" t="s">
        <v>332</v>
      </c>
      <c r="C10" s="588">
        <v>7721</v>
      </c>
      <c r="D10" s="588">
        <v>1181</v>
      </c>
      <c r="E10" s="588">
        <f t="shared" si="0"/>
        <v>8902</v>
      </c>
      <c r="F10" s="588">
        <v>23</v>
      </c>
      <c r="G10" s="588">
        <v>124</v>
      </c>
      <c r="H10" s="588">
        <f t="shared" si="1"/>
        <v>147</v>
      </c>
      <c r="I10" s="589">
        <f t="shared" si="2"/>
        <v>9049</v>
      </c>
    </row>
    <row r="11" spans="1:9" ht="42.9" customHeight="1">
      <c r="A11" s="1513" t="s">
        <v>172</v>
      </c>
      <c r="B11" s="1514" t="s">
        <v>171</v>
      </c>
      <c r="C11" s="588">
        <v>5801</v>
      </c>
      <c r="D11" s="588">
        <v>1636</v>
      </c>
      <c r="E11" s="588">
        <f t="shared" si="0"/>
        <v>7437</v>
      </c>
      <c r="F11" s="588">
        <v>148</v>
      </c>
      <c r="G11" s="588">
        <v>448</v>
      </c>
      <c r="H11" s="588">
        <f t="shared" si="1"/>
        <v>596</v>
      </c>
      <c r="I11" s="589">
        <f t="shared" si="2"/>
        <v>8033</v>
      </c>
    </row>
    <row r="12" spans="1:9" ht="42.9" customHeight="1">
      <c r="A12" s="1513" t="s">
        <v>331</v>
      </c>
      <c r="B12" s="1514" t="s">
        <v>175</v>
      </c>
      <c r="C12" s="588">
        <v>4586</v>
      </c>
      <c r="D12" s="588">
        <v>502</v>
      </c>
      <c r="E12" s="588">
        <f t="shared" si="0"/>
        <v>5088</v>
      </c>
      <c r="F12" s="588">
        <v>25</v>
      </c>
      <c r="G12" s="588">
        <v>3</v>
      </c>
      <c r="H12" s="588">
        <f t="shared" si="1"/>
        <v>28</v>
      </c>
      <c r="I12" s="589">
        <f t="shared" si="2"/>
        <v>5116</v>
      </c>
    </row>
    <row r="13" spans="1:9" ht="42.9" customHeight="1">
      <c r="A13" s="1513" t="s">
        <v>330</v>
      </c>
      <c r="B13" s="1514" t="s">
        <v>329</v>
      </c>
      <c r="C13" s="588">
        <v>2304</v>
      </c>
      <c r="D13" s="588">
        <v>1496</v>
      </c>
      <c r="E13" s="588">
        <f t="shared" si="0"/>
        <v>3800</v>
      </c>
      <c r="F13" s="588">
        <v>275</v>
      </c>
      <c r="G13" s="588">
        <v>358</v>
      </c>
      <c r="H13" s="588">
        <f t="shared" si="1"/>
        <v>633</v>
      </c>
      <c r="I13" s="589">
        <f t="shared" si="2"/>
        <v>4433</v>
      </c>
    </row>
    <row r="14" spans="1:9" ht="42.9" customHeight="1">
      <c r="A14" s="1513" t="s">
        <v>328</v>
      </c>
      <c r="B14" s="1514" t="s">
        <v>327</v>
      </c>
      <c r="C14" s="588">
        <v>1565</v>
      </c>
      <c r="D14" s="588">
        <v>2096</v>
      </c>
      <c r="E14" s="588">
        <f t="shared" si="0"/>
        <v>3661</v>
      </c>
      <c r="F14" s="588">
        <v>26</v>
      </c>
      <c r="G14" s="588">
        <v>91</v>
      </c>
      <c r="H14" s="588">
        <f t="shared" si="1"/>
        <v>117</v>
      </c>
      <c r="I14" s="589">
        <f t="shared" si="2"/>
        <v>3778</v>
      </c>
    </row>
    <row r="15" spans="1:9" ht="42.9" customHeight="1">
      <c r="A15" s="1513" t="s">
        <v>326</v>
      </c>
      <c r="B15" s="1514" t="s">
        <v>325</v>
      </c>
      <c r="C15" s="588">
        <v>4332</v>
      </c>
      <c r="D15" s="588">
        <v>411</v>
      </c>
      <c r="E15" s="588">
        <f t="shared" si="0"/>
        <v>4743</v>
      </c>
      <c r="F15" s="588">
        <v>1</v>
      </c>
      <c r="G15" s="588">
        <v>3</v>
      </c>
      <c r="H15" s="588">
        <f t="shared" si="1"/>
        <v>4</v>
      </c>
      <c r="I15" s="589">
        <f t="shared" si="2"/>
        <v>4747</v>
      </c>
    </row>
    <row r="16" spans="1:9" ht="42.9" customHeight="1">
      <c r="A16" s="1513" t="s">
        <v>324</v>
      </c>
      <c r="B16" s="1514" t="s">
        <v>323</v>
      </c>
      <c r="C16" s="588">
        <v>2968</v>
      </c>
      <c r="D16" s="588">
        <v>1434</v>
      </c>
      <c r="E16" s="588">
        <f t="shared" si="0"/>
        <v>4402</v>
      </c>
      <c r="F16" s="588">
        <v>0</v>
      </c>
      <c r="G16" s="588">
        <v>9</v>
      </c>
      <c r="H16" s="588">
        <f t="shared" si="1"/>
        <v>9</v>
      </c>
      <c r="I16" s="589">
        <f t="shared" si="2"/>
        <v>4411</v>
      </c>
    </row>
    <row r="17" spans="1:9" ht="42.9" customHeight="1">
      <c r="A17" s="1513" t="s">
        <v>322</v>
      </c>
      <c r="B17" s="1514" t="s">
        <v>321</v>
      </c>
      <c r="C17" s="588">
        <v>1461</v>
      </c>
      <c r="D17" s="588">
        <v>118</v>
      </c>
      <c r="E17" s="588">
        <f t="shared" si="0"/>
        <v>1579</v>
      </c>
      <c r="F17" s="588">
        <v>30</v>
      </c>
      <c r="G17" s="588">
        <v>59</v>
      </c>
      <c r="H17" s="588">
        <f t="shared" si="1"/>
        <v>89</v>
      </c>
      <c r="I17" s="589">
        <f t="shared" si="2"/>
        <v>1668</v>
      </c>
    </row>
    <row r="18" spans="1:9" ht="42.9" customHeight="1">
      <c r="A18" s="1513" t="s">
        <v>320</v>
      </c>
      <c r="B18" s="1514" t="s">
        <v>319</v>
      </c>
      <c r="C18" s="588">
        <v>2391</v>
      </c>
      <c r="D18" s="588">
        <v>851</v>
      </c>
      <c r="E18" s="588">
        <f t="shared" si="0"/>
        <v>3242</v>
      </c>
      <c r="F18" s="588">
        <v>0</v>
      </c>
      <c r="G18" s="588">
        <v>4</v>
      </c>
      <c r="H18" s="588">
        <f t="shared" si="1"/>
        <v>4</v>
      </c>
      <c r="I18" s="589">
        <f t="shared" si="2"/>
        <v>3246</v>
      </c>
    </row>
    <row r="19" spans="1:9" ht="42.9" customHeight="1">
      <c r="A19" s="1513" t="s">
        <v>168</v>
      </c>
      <c r="B19" s="1514" t="s">
        <v>318</v>
      </c>
      <c r="C19" s="588">
        <v>1597</v>
      </c>
      <c r="D19" s="588">
        <v>98</v>
      </c>
      <c r="E19" s="588">
        <f t="shared" si="0"/>
        <v>1695</v>
      </c>
      <c r="F19" s="588">
        <v>101</v>
      </c>
      <c r="G19" s="588">
        <v>125</v>
      </c>
      <c r="H19" s="588">
        <f t="shared" si="1"/>
        <v>226</v>
      </c>
      <c r="I19" s="589">
        <f t="shared" si="2"/>
        <v>1921</v>
      </c>
    </row>
    <row r="20" spans="1:9" ht="42.9" customHeight="1">
      <c r="A20" s="1513" t="s">
        <v>317</v>
      </c>
      <c r="B20" s="1514" t="s">
        <v>316</v>
      </c>
      <c r="C20" s="588">
        <v>1375</v>
      </c>
      <c r="D20" s="588">
        <v>834</v>
      </c>
      <c r="E20" s="588">
        <f t="shared" si="0"/>
        <v>2209</v>
      </c>
      <c r="F20" s="588">
        <v>2</v>
      </c>
      <c r="G20" s="588">
        <v>9</v>
      </c>
      <c r="H20" s="588">
        <f t="shared" si="1"/>
        <v>11</v>
      </c>
      <c r="I20" s="589">
        <f t="shared" si="2"/>
        <v>2220</v>
      </c>
    </row>
    <row r="21" spans="1:9" ht="42.9" customHeight="1">
      <c r="A21" s="1513" t="s">
        <v>315</v>
      </c>
      <c r="B21" s="1515" t="s">
        <v>314</v>
      </c>
      <c r="C21" s="588">
        <v>981</v>
      </c>
      <c r="D21" s="588">
        <v>1173</v>
      </c>
      <c r="E21" s="588">
        <f t="shared" si="0"/>
        <v>2154</v>
      </c>
      <c r="F21" s="588">
        <v>52</v>
      </c>
      <c r="G21" s="588">
        <v>205</v>
      </c>
      <c r="H21" s="588">
        <f t="shared" si="1"/>
        <v>257</v>
      </c>
      <c r="I21" s="589">
        <f t="shared" si="2"/>
        <v>2411</v>
      </c>
    </row>
    <row r="22" spans="1:9" ht="42.9" customHeight="1">
      <c r="A22" s="1513" t="s">
        <v>313</v>
      </c>
      <c r="B22" s="1514" t="s">
        <v>312</v>
      </c>
      <c r="C22" s="588">
        <v>712</v>
      </c>
      <c r="D22" s="588">
        <v>313</v>
      </c>
      <c r="E22" s="588">
        <f t="shared" si="0"/>
        <v>1025</v>
      </c>
      <c r="F22" s="588">
        <v>7</v>
      </c>
      <c r="G22" s="588">
        <v>4</v>
      </c>
      <c r="H22" s="588">
        <f t="shared" si="1"/>
        <v>11</v>
      </c>
      <c r="I22" s="589">
        <f t="shared" si="2"/>
        <v>1036</v>
      </c>
    </row>
    <row r="23" spans="1:9" ht="42.9" customHeight="1">
      <c r="A23" s="1513" t="s">
        <v>311</v>
      </c>
      <c r="B23" s="1514" t="s">
        <v>310</v>
      </c>
      <c r="C23" s="588">
        <v>516</v>
      </c>
      <c r="D23" s="588">
        <v>10</v>
      </c>
      <c r="E23" s="588">
        <f t="shared" si="0"/>
        <v>526</v>
      </c>
      <c r="F23" s="588">
        <v>2</v>
      </c>
      <c r="G23" s="588">
        <v>2</v>
      </c>
      <c r="H23" s="588">
        <f t="shared" si="1"/>
        <v>4</v>
      </c>
      <c r="I23" s="589">
        <f t="shared" si="2"/>
        <v>530</v>
      </c>
    </row>
    <row r="24" spans="1:9" ht="42.9" customHeight="1">
      <c r="A24" s="1513" t="s">
        <v>309</v>
      </c>
      <c r="B24" s="1514" t="s">
        <v>308</v>
      </c>
      <c r="C24" s="588">
        <v>617</v>
      </c>
      <c r="D24" s="588">
        <v>234</v>
      </c>
      <c r="E24" s="588">
        <f t="shared" si="0"/>
        <v>851</v>
      </c>
      <c r="F24" s="588">
        <v>4</v>
      </c>
      <c r="G24" s="588">
        <v>5</v>
      </c>
      <c r="H24" s="588">
        <f t="shared" si="1"/>
        <v>9</v>
      </c>
      <c r="I24" s="589">
        <f t="shared" si="2"/>
        <v>860</v>
      </c>
    </row>
    <row r="25" spans="1:9" ht="42.9" customHeight="1">
      <c r="A25" s="1513" t="s">
        <v>307</v>
      </c>
      <c r="B25" s="1514" t="s">
        <v>306</v>
      </c>
      <c r="C25" s="588">
        <v>121</v>
      </c>
      <c r="D25" s="588">
        <v>118</v>
      </c>
      <c r="E25" s="588">
        <f t="shared" si="0"/>
        <v>239</v>
      </c>
      <c r="F25" s="588">
        <v>58</v>
      </c>
      <c r="G25" s="588">
        <v>25</v>
      </c>
      <c r="H25" s="588">
        <f t="shared" si="1"/>
        <v>83</v>
      </c>
      <c r="I25" s="589">
        <f t="shared" si="2"/>
        <v>322</v>
      </c>
    </row>
    <row r="26" spans="1:9" ht="42.9" customHeight="1">
      <c r="A26" s="1513" t="s">
        <v>305</v>
      </c>
      <c r="B26" s="1514" t="s">
        <v>304</v>
      </c>
      <c r="C26" s="588">
        <v>17</v>
      </c>
      <c r="D26" s="588">
        <v>6</v>
      </c>
      <c r="E26" s="588">
        <f t="shared" si="0"/>
        <v>23</v>
      </c>
      <c r="F26" s="588">
        <v>31</v>
      </c>
      <c r="G26" s="588">
        <v>25</v>
      </c>
      <c r="H26" s="588">
        <f t="shared" si="1"/>
        <v>56</v>
      </c>
      <c r="I26" s="589">
        <f t="shared" si="2"/>
        <v>79</v>
      </c>
    </row>
    <row r="27" spans="1:9" ht="42.9" customHeight="1">
      <c r="A27" s="1513" t="s">
        <v>303</v>
      </c>
      <c r="B27" s="1514" t="s">
        <v>302</v>
      </c>
      <c r="C27" s="588">
        <v>45</v>
      </c>
      <c r="D27" s="588">
        <v>111</v>
      </c>
      <c r="E27" s="588">
        <f t="shared" si="0"/>
        <v>156</v>
      </c>
      <c r="F27" s="588">
        <v>8</v>
      </c>
      <c r="G27" s="588">
        <v>8</v>
      </c>
      <c r="H27" s="588">
        <f t="shared" si="1"/>
        <v>16</v>
      </c>
      <c r="I27" s="589">
        <f t="shared" si="2"/>
        <v>172</v>
      </c>
    </row>
    <row r="28" spans="1:9" ht="42.9" customHeight="1">
      <c r="A28" s="1513" t="s">
        <v>138</v>
      </c>
      <c r="B28" s="1514" t="s">
        <v>137</v>
      </c>
      <c r="C28" s="588">
        <v>2598</v>
      </c>
      <c r="D28" s="588">
        <v>887</v>
      </c>
      <c r="E28" s="588">
        <f t="shared" si="0"/>
        <v>3485</v>
      </c>
      <c r="F28" s="588">
        <v>314</v>
      </c>
      <c r="G28" s="588">
        <v>301</v>
      </c>
      <c r="H28" s="588">
        <f t="shared" si="1"/>
        <v>615</v>
      </c>
      <c r="I28" s="589">
        <f t="shared" si="2"/>
        <v>4100</v>
      </c>
    </row>
    <row r="29" spans="1:9" ht="42.9" customHeight="1">
      <c r="A29" s="1516" t="s">
        <v>30</v>
      </c>
      <c r="B29" s="1514" t="s">
        <v>26</v>
      </c>
      <c r="C29" s="590">
        <f t="shared" ref="C29:I29" si="3">SUM(C9:C28)</f>
        <v>50947</v>
      </c>
      <c r="D29" s="590">
        <f t="shared" si="3"/>
        <v>17002</v>
      </c>
      <c r="E29" s="590">
        <f t="shared" si="3"/>
        <v>67949</v>
      </c>
      <c r="F29" s="590">
        <f t="shared" si="3"/>
        <v>1255</v>
      </c>
      <c r="G29" s="590">
        <f t="shared" si="3"/>
        <v>2080</v>
      </c>
      <c r="H29" s="590">
        <f t="shared" si="3"/>
        <v>3335</v>
      </c>
      <c r="I29" s="590">
        <f t="shared" si="3"/>
        <v>71284</v>
      </c>
    </row>
    <row r="30" spans="1:9" ht="42.9" customHeight="1">
      <c r="A30" s="569"/>
      <c r="B30" s="569"/>
      <c r="C30" s="569"/>
      <c r="D30" s="569"/>
      <c r="E30" s="569"/>
      <c r="F30" s="580" t="s">
        <v>2033</v>
      </c>
      <c r="G30" s="569"/>
      <c r="H30" s="569"/>
      <c r="I30" s="569"/>
    </row>
  </sheetData>
  <pageMargins left="0.7" right="0.7" top="0.75" bottom="0.75" header="0.3" footer="0.3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rightToLeft="1" zoomScale="70" zoomScaleNormal="70" workbookViewId="0">
      <selection activeCell="M4" sqref="M4"/>
    </sheetView>
  </sheetViews>
  <sheetFormatPr defaultColWidth="13.59765625" defaultRowHeight="16.8"/>
  <cols>
    <col min="1" max="2" width="23" style="425" customWidth="1"/>
    <col min="3" max="11" width="9.59765625" style="425" customWidth="1"/>
    <col min="12" max="13" width="13.59765625" style="425" customWidth="1"/>
    <col min="14" max="246" width="13.59765625" style="425"/>
    <col min="247" max="248" width="23" style="425" customWidth="1"/>
    <col min="249" max="256" width="9.59765625" style="425" customWidth="1"/>
    <col min="257" max="502" width="13.59765625" style="425"/>
    <col min="503" max="504" width="23" style="425" customWidth="1"/>
    <col min="505" max="512" width="9.59765625" style="425" customWidth="1"/>
    <col min="513" max="758" width="13.59765625" style="425"/>
    <col min="759" max="760" width="23" style="425" customWidth="1"/>
    <col min="761" max="768" width="9.59765625" style="425" customWidth="1"/>
    <col min="769" max="1014" width="13.59765625" style="425"/>
    <col min="1015" max="1016" width="23" style="425" customWidth="1"/>
    <col min="1017" max="1024" width="9.59765625" style="425" customWidth="1"/>
    <col min="1025" max="1270" width="13.59765625" style="425"/>
    <col min="1271" max="1272" width="23" style="425" customWidth="1"/>
    <col min="1273" max="1280" width="9.59765625" style="425" customWidth="1"/>
    <col min="1281" max="1526" width="13.59765625" style="425"/>
    <col min="1527" max="1528" width="23" style="425" customWidth="1"/>
    <col min="1529" max="1536" width="9.59765625" style="425" customWidth="1"/>
    <col min="1537" max="1782" width="13.59765625" style="425"/>
    <col min="1783" max="1784" width="23" style="425" customWidth="1"/>
    <col min="1785" max="1792" width="9.59765625" style="425" customWidth="1"/>
    <col min="1793" max="2038" width="13.59765625" style="425"/>
    <col min="2039" max="2040" width="23" style="425" customWidth="1"/>
    <col min="2041" max="2048" width="9.59765625" style="425" customWidth="1"/>
    <col min="2049" max="2294" width="13.59765625" style="425"/>
    <col min="2295" max="2296" width="23" style="425" customWidth="1"/>
    <col min="2297" max="2304" width="9.59765625" style="425" customWidth="1"/>
    <col min="2305" max="2550" width="13.59765625" style="425"/>
    <col min="2551" max="2552" width="23" style="425" customWidth="1"/>
    <col min="2553" max="2560" width="9.59765625" style="425" customWidth="1"/>
    <col min="2561" max="2806" width="13.59765625" style="425"/>
    <col min="2807" max="2808" width="23" style="425" customWidth="1"/>
    <col min="2809" max="2816" width="9.59765625" style="425" customWidth="1"/>
    <col min="2817" max="3062" width="13.59765625" style="425"/>
    <col min="3063" max="3064" width="23" style="425" customWidth="1"/>
    <col min="3065" max="3072" width="9.59765625" style="425" customWidth="1"/>
    <col min="3073" max="3318" width="13.59765625" style="425"/>
    <col min="3319" max="3320" width="23" style="425" customWidth="1"/>
    <col min="3321" max="3328" width="9.59765625" style="425" customWidth="1"/>
    <col min="3329" max="3574" width="13.59765625" style="425"/>
    <col min="3575" max="3576" width="23" style="425" customWidth="1"/>
    <col min="3577" max="3584" width="9.59765625" style="425" customWidth="1"/>
    <col min="3585" max="3830" width="13.59765625" style="425"/>
    <col min="3831" max="3832" width="23" style="425" customWidth="1"/>
    <col min="3833" max="3840" width="9.59765625" style="425" customWidth="1"/>
    <col min="3841" max="4086" width="13.59765625" style="425"/>
    <col min="4087" max="4088" width="23" style="425" customWidth="1"/>
    <col min="4089" max="4096" width="9.59765625" style="425" customWidth="1"/>
    <col min="4097" max="4342" width="13.59765625" style="425"/>
    <col min="4343" max="4344" width="23" style="425" customWidth="1"/>
    <col min="4345" max="4352" width="9.59765625" style="425" customWidth="1"/>
    <col min="4353" max="4598" width="13.59765625" style="425"/>
    <col min="4599" max="4600" width="23" style="425" customWidth="1"/>
    <col min="4601" max="4608" width="9.59765625" style="425" customWidth="1"/>
    <col min="4609" max="4854" width="13.59765625" style="425"/>
    <col min="4855" max="4856" width="23" style="425" customWidth="1"/>
    <col min="4857" max="4864" width="9.59765625" style="425" customWidth="1"/>
    <col min="4865" max="5110" width="13.59765625" style="425"/>
    <col min="5111" max="5112" width="23" style="425" customWidth="1"/>
    <col min="5113" max="5120" width="9.59765625" style="425" customWidth="1"/>
    <col min="5121" max="5366" width="13.59765625" style="425"/>
    <col min="5367" max="5368" width="23" style="425" customWidth="1"/>
    <col min="5369" max="5376" width="9.59765625" style="425" customWidth="1"/>
    <col min="5377" max="5622" width="13.59765625" style="425"/>
    <col min="5623" max="5624" width="23" style="425" customWidth="1"/>
    <col min="5625" max="5632" width="9.59765625" style="425" customWidth="1"/>
    <col min="5633" max="5878" width="13.59765625" style="425"/>
    <col min="5879" max="5880" width="23" style="425" customWidth="1"/>
    <col min="5881" max="5888" width="9.59765625" style="425" customWidth="1"/>
    <col min="5889" max="6134" width="13.59765625" style="425"/>
    <col min="6135" max="6136" width="23" style="425" customWidth="1"/>
    <col min="6137" max="6144" width="9.59765625" style="425" customWidth="1"/>
    <col min="6145" max="6390" width="13.59765625" style="425"/>
    <col min="6391" max="6392" width="23" style="425" customWidth="1"/>
    <col min="6393" max="6400" width="9.59765625" style="425" customWidth="1"/>
    <col min="6401" max="6646" width="13.59765625" style="425"/>
    <col min="6647" max="6648" width="23" style="425" customWidth="1"/>
    <col min="6649" max="6656" width="9.59765625" style="425" customWidth="1"/>
    <col min="6657" max="6902" width="13.59765625" style="425"/>
    <col min="6903" max="6904" width="23" style="425" customWidth="1"/>
    <col min="6905" max="6912" width="9.59765625" style="425" customWidth="1"/>
    <col min="6913" max="7158" width="13.59765625" style="425"/>
    <col min="7159" max="7160" width="23" style="425" customWidth="1"/>
    <col min="7161" max="7168" width="9.59765625" style="425" customWidth="1"/>
    <col min="7169" max="7414" width="13.59765625" style="425"/>
    <col min="7415" max="7416" width="23" style="425" customWidth="1"/>
    <col min="7417" max="7424" width="9.59765625" style="425" customWidth="1"/>
    <col min="7425" max="7670" width="13.59765625" style="425"/>
    <col min="7671" max="7672" width="23" style="425" customWidth="1"/>
    <col min="7673" max="7680" width="9.59765625" style="425" customWidth="1"/>
    <col min="7681" max="7926" width="13.59765625" style="425"/>
    <col min="7927" max="7928" width="23" style="425" customWidth="1"/>
    <col min="7929" max="7936" width="9.59765625" style="425" customWidth="1"/>
    <col min="7937" max="8182" width="13.59765625" style="425"/>
    <col min="8183" max="8184" width="23" style="425" customWidth="1"/>
    <col min="8185" max="8192" width="9.59765625" style="425" customWidth="1"/>
    <col min="8193" max="8438" width="13.59765625" style="425"/>
    <col min="8439" max="8440" width="23" style="425" customWidth="1"/>
    <col min="8441" max="8448" width="9.59765625" style="425" customWidth="1"/>
    <col min="8449" max="8694" width="13.59765625" style="425"/>
    <col min="8695" max="8696" width="23" style="425" customWidth="1"/>
    <col min="8697" max="8704" width="9.59765625" style="425" customWidth="1"/>
    <col min="8705" max="8950" width="13.59765625" style="425"/>
    <col min="8951" max="8952" width="23" style="425" customWidth="1"/>
    <col min="8953" max="8960" width="9.59765625" style="425" customWidth="1"/>
    <col min="8961" max="9206" width="13.59765625" style="425"/>
    <col min="9207" max="9208" width="23" style="425" customWidth="1"/>
    <col min="9209" max="9216" width="9.59765625" style="425" customWidth="1"/>
    <col min="9217" max="9462" width="13.59765625" style="425"/>
    <col min="9463" max="9464" width="23" style="425" customWidth="1"/>
    <col min="9465" max="9472" width="9.59765625" style="425" customWidth="1"/>
    <col min="9473" max="9718" width="13.59765625" style="425"/>
    <col min="9719" max="9720" width="23" style="425" customWidth="1"/>
    <col min="9721" max="9728" width="9.59765625" style="425" customWidth="1"/>
    <col min="9729" max="9974" width="13.59765625" style="425"/>
    <col min="9975" max="9976" width="23" style="425" customWidth="1"/>
    <col min="9977" max="9984" width="9.59765625" style="425" customWidth="1"/>
    <col min="9985" max="10230" width="13.59765625" style="425"/>
    <col min="10231" max="10232" width="23" style="425" customWidth="1"/>
    <col min="10233" max="10240" width="9.59765625" style="425" customWidth="1"/>
    <col min="10241" max="10486" width="13.59765625" style="425"/>
    <col min="10487" max="10488" width="23" style="425" customWidth="1"/>
    <col min="10489" max="10496" width="9.59765625" style="425" customWidth="1"/>
    <col min="10497" max="10742" width="13.59765625" style="425"/>
    <col min="10743" max="10744" width="23" style="425" customWidth="1"/>
    <col min="10745" max="10752" width="9.59765625" style="425" customWidth="1"/>
    <col min="10753" max="10998" width="13.59765625" style="425"/>
    <col min="10999" max="11000" width="23" style="425" customWidth="1"/>
    <col min="11001" max="11008" width="9.59765625" style="425" customWidth="1"/>
    <col min="11009" max="11254" width="13.59765625" style="425"/>
    <col min="11255" max="11256" width="23" style="425" customWidth="1"/>
    <col min="11257" max="11264" width="9.59765625" style="425" customWidth="1"/>
    <col min="11265" max="11510" width="13.59765625" style="425"/>
    <col min="11511" max="11512" width="23" style="425" customWidth="1"/>
    <col min="11513" max="11520" width="9.59765625" style="425" customWidth="1"/>
    <col min="11521" max="11766" width="13.59765625" style="425"/>
    <col min="11767" max="11768" width="23" style="425" customWidth="1"/>
    <col min="11769" max="11776" width="9.59765625" style="425" customWidth="1"/>
    <col min="11777" max="12022" width="13.59765625" style="425"/>
    <col min="12023" max="12024" width="23" style="425" customWidth="1"/>
    <col min="12025" max="12032" width="9.59765625" style="425" customWidth="1"/>
    <col min="12033" max="12278" width="13.59765625" style="425"/>
    <col min="12279" max="12280" width="23" style="425" customWidth="1"/>
    <col min="12281" max="12288" width="9.59765625" style="425" customWidth="1"/>
    <col min="12289" max="12534" width="13.59765625" style="425"/>
    <col min="12535" max="12536" width="23" style="425" customWidth="1"/>
    <col min="12537" max="12544" width="9.59765625" style="425" customWidth="1"/>
    <col min="12545" max="12790" width="13.59765625" style="425"/>
    <col min="12791" max="12792" width="23" style="425" customWidth="1"/>
    <col min="12793" max="12800" width="9.59765625" style="425" customWidth="1"/>
    <col min="12801" max="13046" width="13.59765625" style="425"/>
    <col min="13047" max="13048" width="23" style="425" customWidth="1"/>
    <col min="13049" max="13056" width="9.59765625" style="425" customWidth="1"/>
    <col min="13057" max="13302" width="13.59765625" style="425"/>
    <col min="13303" max="13304" width="23" style="425" customWidth="1"/>
    <col min="13305" max="13312" width="9.59765625" style="425" customWidth="1"/>
    <col min="13313" max="13558" width="13.59765625" style="425"/>
    <col min="13559" max="13560" width="23" style="425" customWidth="1"/>
    <col min="13561" max="13568" width="9.59765625" style="425" customWidth="1"/>
    <col min="13569" max="13814" width="13.59765625" style="425"/>
    <col min="13815" max="13816" width="23" style="425" customWidth="1"/>
    <col min="13817" max="13824" width="9.59765625" style="425" customWidth="1"/>
    <col min="13825" max="14070" width="13.59765625" style="425"/>
    <col min="14071" max="14072" width="23" style="425" customWidth="1"/>
    <col min="14073" max="14080" width="9.59765625" style="425" customWidth="1"/>
    <col min="14081" max="14326" width="13.59765625" style="425"/>
    <col min="14327" max="14328" width="23" style="425" customWidth="1"/>
    <col min="14329" max="14336" width="9.59765625" style="425" customWidth="1"/>
    <col min="14337" max="14582" width="13.59765625" style="425"/>
    <col min="14583" max="14584" width="23" style="425" customWidth="1"/>
    <col min="14585" max="14592" width="9.59765625" style="425" customWidth="1"/>
    <col min="14593" max="14838" width="13.59765625" style="425"/>
    <col min="14839" max="14840" width="23" style="425" customWidth="1"/>
    <col min="14841" max="14848" width="9.59765625" style="425" customWidth="1"/>
    <col min="14849" max="15094" width="13.59765625" style="425"/>
    <col min="15095" max="15096" width="23" style="425" customWidth="1"/>
    <col min="15097" max="15104" width="9.59765625" style="425" customWidth="1"/>
    <col min="15105" max="15350" width="13.59765625" style="425"/>
    <col min="15351" max="15352" width="23" style="425" customWidth="1"/>
    <col min="15353" max="15360" width="9.59765625" style="425" customWidth="1"/>
    <col min="15361" max="15606" width="13.59765625" style="425"/>
    <col min="15607" max="15608" width="23" style="425" customWidth="1"/>
    <col min="15609" max="15616" width="9.59765625" style="425" customWidth="1"/>
    <col min="15617" max="15862" width="13.59765625" style="425"/>
    <col min="15863" max="15864" width="23" style="425" customWidth="1"/>
    <col min="15865" max="15872" width="9.59765625" style="425" customWidth="1"/>
    <col min="15873" max="16118" width="13.59765625" style="425"/>
    <col min="16119" max="16120" width="23" style="425" customWidth="1"/>
    <col min="16121" max="16128" width="9.59765625" style="425" customWidth="1"/>
    <col min="16129" max="16384" width="13.59765625" style="425"/>
  </cols>
  <sheetData>
    <row r="1" spans="1:11" ht="33" customHeight="1"/>
    <row r="2" spans="1:11" ht="33" customHeight="1"/>
    <row r="3" spans="1:11" ht="33" customHeight="1"/>
    <row r="4" spans="1:11" ht="43.5" customHeight="1"/>
    <row r="5" spans="1:11" ht="53.25" customHeight="1">
      <c r="A5" s="591" t="s">
        <v>1937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</row>
    <row r="6" spans="1:11" ht="50.25" customHeight="1">
      <c r="A6" s="592" t="s">
        <v>1938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</row>
    <row r="7" spans="1:11" ht="33" customHeight="1" thickBot="1">
      <c r="A7" s="428" t="s">
        <v>1939</v>
      </c>
      <c r="B7" s="429"/>
      <c r="C7" s="429"/>
      <c r="D7" s="429"/>
      <c r="E7" s="429"/>
      <c r="F7" s="429"/>
      <c r="G7" s="429"/>
      <c r="H7" s="593"/>
      <c r="I7" s="593"/>
      <c r="J7" s="1567" t="s">
        <v>1940</v>
      </c>
      <c r="K7" s="1567"/>
    </row>
    <row r="8" spans="1:11" ht="33" customHeight="1" thickTop="1" thickBot="1">
      <c r="A8" s="1630" t="s">
        <v>113</v>
      </c>
      <c r="B8" s="1571" t="s">
        <v>112</v>
      </c>
      <c r="C8" s="1565" t="s">
        <v>49</v>
      </c>
      <c r="D8" s="1629"/>
      <c r="E8" s="1566"/>
      <c r="F8" s="1565" t="s">
        <v>1941</v>
      </c>
      <c r="G8" s="1629"/>
      <c r="H8" s="1566"/>
      <c r="I8" s="1565" t="s">
        <v>63</v>
      </c>
      <c r="J8" s="1629"/>
      <c r="K8" s="1629"/>
    </row>
    <row r="9" spans="1:11" ht="33" customHeight="1" thickTop="1" thickBot="1">
      <c r="A9" s="1631"/>
      <c r="B9" s="1572"/>
      <c r="C9" s="1565" t="s">
        <v>50</v>
      </c>
      <c r="D9" s="1629"/>
      <c r="E9" s="1566"/>
      <c r="F9" s="1629" t="s">
        <v>1944</v>
      </c>
      <c r="G9" s="1629"/>
      <c r="H9" s="1566"/>
      <c r="I9" s="1565" t="s">
        <v>26</v>
      </c>
      <c r="J9" s="1629"/>
      <c r="K9" s="1629"/>
    </row>
    <row r="10" spans="1:11" ht="33" customHeight="1" thickTop="1" thickBot="1">
      <c r="A10" s="1631"/>
      <c r="B10" s="1572"/>
      <c r="C10" s="430" t="s">
        <v>1942</v>
      </c>
      <c r="D10" s="431" t="s">
        <v>1943</v>
      </c>
      <c r="E10" s="430" t="s">
        <v>30</v>
      </c>
      <c r="F10" s="430" t="s">
        <v>1942</v>
      </c>
      <c r="G10" s="431" t="s">
        <v>1943</v>
      </c>
      <c r="H10" s="430" t="s">
        <v>30</v>
      </c>
      <c r="I10" s="430" t="s">
        <v>1942</v>
      </c>
      <c r="J10" s="431" t="s">
        <v>1943</v>
      </c>
      <c r="K10" s="596" t="s">
        <v>30</v>
      </c>
    </row>
    <row r="11" spans="1:11" ht="33" customHeight="1" thickTop="1" thickBot="1">
      <c r="A11" s="1632"/>
      <c r="B11" s="1573"/>
      <c r="C11" s="432" t="s">
        <v>265</v>
      </c>
      <c r="D11" s="432" t="s">
        <v>266</v>
      </c>
      <c r="E11" s="432" t="s">
        <v>26</v>
      </c>
      <c r="F11" s="432" t="s">
        <v>265</v>
      </c>
      <c r="G11" s="432" t="s">
        <v>266</v>
      </c>
      <c r="H11" s="432" t="s">
        <v>26</v>
      </c>
      <c r="I11" s="432" t="s">
        <v>265</v>
      </c>
      <c r="J11" s="432" t="s">
        <v>266</v>
      </c>
      <c r="K11" s="597" t="s">
        <v>26</v>
      </c>
    </row>
    <row r="12" spans="1:11" ht="33" customHeight="1" thickTop="1">
      <c r="A12" s="433" t="s">
        <v>103</v>
      </c>
      <c r="B12" s="433" t="s">
        <v>102</v>
      </c>
      <c r="C12" s="433">
        <v>78</v>
      </c>
      <c r="D12" s="433">
        <v>138</v>
      </c>
      <c r="E12" s="433">
        <f>SUM(C12:D12)</f>
        <v>216</v>
      </c>
      <c r="F12" s="433">
        <v>16</v>
      </c>
      <c r="G12" s="433">
        <v>2</v>
      </c>
      <c r="H12" s="433">
        <f>SUM(F12:G12)</f>
        <v>18</v>
      </c>
      <c r="I12" s="433">
        <f>C12+F12</f>
        <v>94</v>
      </c>
      <c r="J12" s="433">
        <f t="shared" ref="J12:K12" si="0">D12+G12</f>
        <v>140</v>
      </c>
      <c r="K12" s="433">
        <f t="shared" si="0"/>
        <v>234</v>
      </c>
    </row>
    <row r="13" spans="1:11" ht="33" customHeight="1">
      <c r="A13" s="434" t="s">
        <v>101</v>
      </c>
      <c r="B13" s="434" t="s">
        <v>100</v>
      </c>
      <c r="C13" s="434">
        <v>69</v>
      </c>
      <c r="D13" s="434">
        <v>0</v>
      </c>
      <c r="E13" s="434">
        <f t="shared" ref="E13:E31" si="1">SUM(C13:D13)</f>
        <v>69</v>
      </c>
      <c r="F13" s="434">
        <v>15</v>
      </c>
      <c r="G13" s="434">
        <v>0</v>
      </c>
      <c r="H13" s="434">
        <f t="shared" ref="H13:H31" si="2">SUM(F13:G13)</f>
        <v>15</v>
      </c>
      <c r="I13" s="434">
        <f t="shared" ref="I13:I32" si="3">C13+F13</f>
        <v>84</v>
      </c>
      <c r="J13" s="434">
        <f t="shared" ref="J13:J32" si="4">D13+G13</f>
        <v>0</v>
      </c>
      <c r="K13" s="434">
        <f t="shared" ref="K13:K32" si="5">E13+H13</f>
        <v>84</v>
      </c>
    </row>
    <row r="14" spans="1:11" ht="33" customHeight="1">
      <c r="A14" s="434" t="s">
        <v>99</v>
      </c>
      <c r="B14" s="434" t="s">
        <v>98</v>
      </c>
      <c r="C14" s="434">
        <v>70</v>
      </c>
      <c r="D14" s="434">
        <v>26</v>
      </c>
      <c r="E14" s="434">
        <f t="shared" si="1"/>
        <v>96</v>
      </c>
      <c r="F14" s="434">
        <v>4</v>
      </c>
      <c r="G14" s="434">
        <v>0</v>
      </c>
      <c r="H14" s="434">
        <f t="shared" si="2"/>
        <v>4</v>
      </c>
      <c r="I14" s="434">
        <f t="shared" si="3"/>
        <v>74</v>
      </c>
      <c r="J14" s="434">
        <f t="shared" si="4"/>
        <v>26</v>
      </c>
      <c r="K14" s="434">
        <f t="shared" si="5"/>
        <v>100</v>
      </c>
    </row>
    <row r="15" spans="1:11" ht="33" customHeight="1">
      <c r="A15" s="434" t="s">
        <v>97</v>
      </c>
      <c r="B15" s="434" t="s">
        <v>96</v>
      </c>
      <c r="C15" s="434">
        <v>42</v>
      </c>
      <c r="D15" s="434">
        <v>8</v>
      </c>
      <c r="E15" s="434">
        <f t="shared" si="1"/>
        <v>50</v>
      </c>
      <c r="F15" s="434">
        <v>12</v>
      </c>
      <c r="G15" s="434">
        <v>0</v>
      </c>
      <c r="H15" s="434">
        <f t="shared" si="2"/>
        <v>12</v>
      </c>
      <c r="I15" s="434">
        <f t="shared" si="3"/>
        <v>54</v>
      </c>
      <c r="J15" s="434">
        <f t="shared" si="4"/>
        <v>8</v>
      </c>
      <c r="K15" s="434">
        <f t="shared" si="5"/>
        <v>62</v>
      </c>
    </row>
    <row r="16" spans="1:11" ht="33" customHeight="1">
      <c r="A16" s="434" t="s">
        <v>95</v>
      </c>
      <c r="B16" s="434" t="s">
        <v>94</v>
      </c>
      <c r="C16" s="434">
        <v>48</v>
      </c>
      <c r="D16" s="434">
        <v>53</v>
      </c>
      <c r="E16" s="434">
        <f t="shared" si="1"/>
        <v>101</v>
      </c>
      <c r="F16" s="434">
        <v>2</v>
      </c>
      <c r="G16" s="434">
        <v>2</v>
      </c>
      <c r="H16" s="434">
        <f t="shared" si="2"/>
        <v>4</v>
      </c>
      <c r="I16" s="434">
        <f t="shared" si="3"/>
        <v>50</v>
      </c>
      <c r="J16" s="434">
        <f t="shared" si="4"/>
        <v>55</v>
      </c>
      <c r="K16" s="434">
        <f t="shared" si="5"/>
        <v>105</v>
      </c>
    </row>
    <row r="17" spans="1:11" ht="33" customHeight="1">
      <c r="A17" s="434" t="s">
        <v>93</v>
      </c>
      <c r="B17" s="434" t="s">
        <v>92</v>
      </c>
      <c r="C17" s="434">
        <v>14</v>
      </c>
      <c r="D17" s="434">
        <v>18</v>
      </c>
      <c r="E17" s="434">
        <f t="shared" si="1"/>
        <v>32</v>
      </c>
      <c r="F17" s="434">
        <v>42</v>
      </c>
      <c r="G17" s="434">
        <v>2</v>
      </c>
      <c r="H17" s="434">
        <f t="shared" si="2"/>
        <v>44</v>
      </c>
      <c r="I17" s="434">
        <f t="shared" si="3"/>
        <v>56</v>
      </c>
      <c r="J17" s="434">
        <f t="shared" si="4"/>
        <v>20</v>
      </c>
      <c r="K17" s="434">
        <f t="shared" si="5"/>
        <v>76</v>
      </c>
    </row>
    <row r="18" spans="1:11" ht="33" customHeight="1">
      <c r="A18" s="434" t="s">
        <v>91</v>
      </c>
      <c r="B18" s="434" t="s">
        <v>90</v>
      </c>
      <c r="C18" s="434">
        <v>60</v>
      </c>
      <c r="D18" s="434">
        <v>21</v>
      </c>
      <c r="E18" s="434">
        <f t="shared" si="1"/>
        <v>81</v>
      </c>
      <c r="F18" s="434">
        <v>13</v>
      </c>
      <c r="G18" s="434">
        <v>3</v>
      </c>
      <c r="H18" s="434">
        <f t="shared" si="2"/>
        <v>16</v>
      </c>
      <c r="I18" s="434">
        <f t="shared" si="3"/>
        <v>73</v>
      </c>
      <c r="J18" s="434">
        <f t="shared" si="4"/>
        <v>24</v>
      </c>
      <c r="K18" s="434">
        <f t="shared" si="5"/>
        <v>97</v>
      </c>
    </row>
    <row r="19" spans="1:11" ht="33" customHeight="1">
      <c r="A19" s="434" t="s">
        <v>89</v>
      </c>
      <c r="B19" s="434" t="s">
        <v>88</v>
      </c>
      <c r="C19" s="434">
        <v>8</v>
      </c>
      <c r="D19" s="434">
        <v>29</v>
      </c>
      <c r="E19" s="434">
        <f t="shared" si="1"/>
        <v>37</v>
      </c>
      <c r="F19" s="434">
        <v>1</v>
      </c>
      <c r="G19" s="434">
        <v>6</v>
      </c>
      <c r="H19" s="434">
        <f t="shared" si="2"/>
        <v>7</v>
      </c>
      <c r="I19" s="434">
        <f t="shared" si="3"/>
        <v>9</v>
      </c>
      <c r="J19" s="434">
        <f t="shared" si="4"/>
        <v>35</v>
      </c>
      <c r="K19" s="434">
        <f t="shared" si="5"/>
        <v>44</v>
      </c>
    </row>
    <row r="20" spans="1:11" ht="33" customHeight="1">
      <c r="A20" s="434" t="s">
        <v>87</v>
      </c>
      <c r="B20" s="434" t="s">
        <v>86</v>
      </c>
      <c r="C20" s="434">
        <v>32</v>
      </c>
      <c r="D20" s="434">
        <v>7</v>
      </c>
      <c r="E20" s="434">
        <f t="shared" si="1"/>
        <v>39</v>
      </c>
      <c r="F20" s="434">
        <v>1</v>
      </c>
      <c r="G20" s="434">
        <v>2</v>
      </c>
      <c r="H20" s="434">
        <f t="shared" si="2"/>
        <v>3</v>
      </c>
      <c r="I20" s="434">
        <f t="shared" si="3"/>
        <v>33</v>
      </c>
      <c r="J20" s="434">
        <f t="shared" si="4"/>
        <v>9</v>
      </c>
      <c r="K20" s="434">
        <f t="shared" si="5"/>
        <v>42</v>
      </c>
    </row>
    <row r="21" spans="1:11" ht="33" customHeight="1">
      <c r="A21" s="434" t="s">
        <v>85</v>
      </c>
      <c r="B21" s="434" t="s">
        <v>84</v>
      </c>
      <c r="C21" s="434">
        <v>74</v>
      </c>
      <c r="D21" s="434">
        <v>9</v>
      </c>
      <c r="E21" s="434">
        <f t="shared" si="1"/>
        <v>83</v>
      </c>
      <c r="F21" s="434">
        <v>49</v>
      </c>
      <c r="G21" s="434">
        <v>3</v>
      </c>
      <c r="H21" s="434">
        <f t="shared" si="2"/>
        <v>52</v>
      </c>
      <c r="I21" s="434">
        <f t="shared" si="3"/>
        <v>123</v>
      </c>
      <c r="J21" s="434">
        <f t="shared" si="4"/>
        <v>12</v>
      </c>
      <c r="K21" s="434">
        <f t="shared" si="5"/>
        <v>135</v>
      </c>
    </row>
    <row r="22" spans="1:11" ht="33" customHeight="1">
      <c r="A22" s="434" t="s">
        <v>83</v>
      </c>
      <c r="B22" s="434" t="s">
        <v>82</v>
      </c>
      <c r="C22" s="434">
        <v>1</v>
      </c>
      <c r="D22" s="434">
        <v>16</v>
      </c>
      <c r="E22" s="434">
        <f t="shared" si="1"/>
        <v>17</v>
      </c>
      <c r="F22" s="434">
        <v>0</v>
      </c>
      <c r="G22" s="434">
        <v>2</v>
      </c>
      <c r="H22" s="434">
        <f t="shared" si="2"/>
        <v>2</v>
      </c>
      <c r="I22" s="434">
        <f t="shared" si="3"/>
        <v>1</v>
      </c>
      <c r="J22" s="434">
        <f t="shared" si="4"/>
        <v>18</v>
      </c>
      <c r="K22" s="434">
        <f t="shared" si="5"/>
        <v>19</v>
      </c>
    </row>
    <row r="23" spans="1:11" ht="33" customHeight="1">
      <c r="A23" s="434" t="s">
        <v>81</v>
      </c>
      <c r="B23" s="434" t="s">
        <v>80</v>
      </c>
      <c r="C23" s="434">
        <v>68</v>
      </c>
      <c r="D23" s="434">
        <v>34</v>
      </c>
      <c r="E23" s="434">
        <f t="shared" si="1"/>
        <v>102</v>
      </c>
      <c r="F23" s="434">
        <v>4</v>
      </c>
      <c r="G23" s="434">
        <v>0</v>
      </c>
      <c r="H23" s="434">
        <f t="shared" si="2"/>
        <v>4</v>
      </c>
      <c r="I23" s="434">
        <f t="shared" si="3"/>
        <v>72</v>
      </c>
      <c r="J23" s="434">
        <f t="shared" si="4"/>
        <v>34</v>
      </c>
      <c r="K23" s="434">
        <f t="shared" si="5"/>
        <v>106</v>
      </c>
    </row>
    <row r="24" spans="1:11" ht="33" customHeight="1">
      <c r="A24" s="434" t="s">
        <v>79</v>
      </c>
      <c r="B24" s="434" t="s">
        <v>78</v>
      </c>
      <c r="C24" s="434">
        <v>35</v>
      </c>
      <c r="D24" s="434">
        <v>9</v>
      </c>
      <c r="E24" s="434">
        <f t="shared" si="1"/>
        <v>44</v>
      </c>
      <c r="F24" s="434">
        <v>5</v>
      </c>
      <c r="G24" s="434">
        <v>0</v>
      </c>
      <c r="H24" s="434">
        <f t="shared" si="2"/>
        <v>5</v>
      </c>
      <c r="I24" s="434">
        <f t="shared" si="3"/>
        <v>40</v>
      </c>
      <c r="J24" s="434">
        <f t="shared" si="4"/>
        <v>9</v>
      </c>
      <c r="K24" s="434">
        <f t="shared" si="5"/>
        <v>49</v>
      </c>
    </row>
    <row r="25" spans="1:11" ht="33" customHeight="1">
      <c r="A25" s="434" t="s">
        <v>77</v>
      </c>
      <c r="B25" s="434" t="s">
        <v>76</v>
      </c>
      <c r="C25" s="434">
        <v>60</v>
      </c>
      <c r="D25" s="434">
        <v>4</v>
      </c>
      <c r="E25" s="434">
        <f t="shared" si="1"/>
        <v>64</v>
      </c>
      <c r="F25" s="434">
        <v>1</v>
      </c>
      <c r="G25" s="434">
        <v>0</v>
      </c>
      <c r="H25" s="434">
        <f t="shared" si="2"/>
        <v>1</v>
      </c>
      <c r="I25" s="434">
        <f t="shared" si="3"/>
        <v>61</v>
      </c>
      <c r="J25" s="434">
        <f t="shared" si="4"/>
        <v>4</v>
      </c>
      <c r="K25" s="434">
        <f t="shared" si="5"/>
        <v>65</v>
      </c>
    </row>
    <row r="26" spans="1:11" ht="33" customHeight="1">
      <c r="A26" s="434" t="s">
        <v>75</v>
      </c>
      <c r="B26" s="434" t="s">
        <v>74</v>
      </c>
      <c r="C26" s="434">
        <v>57</v>
      </c>
      <c r="D26" s="434">
        <v>19</v>
      </c>
      <c r="E26" s="434">
        <f t="shared" si="1"/>
        <v>76</v>
      </c>
      <c r="F26" s="434">
        <v>16</v>
      </c>
      <c r="G26" s="434">
        <v>1</v>
      </c>
      <c r="H26" s="434">
        <f t="shared" si="2"/>
        <v>17</v>
      </c>
      <c r="I26" s="434">
        <f t="shared" si="3"/>
        <v>73</v>
      </c>
      <c r="J26" s="434">
        <f t="shared" si="4"/>
        <v>20</v>
      </c>
      <c r="K26" s="434">
        <f t="shared" si="5"/>
        <v>93</v>
      </c>
    </row>
    <row r="27" spans="1:11" ht="33" customHeight="1">
      <c r="A27" s="434" t="s">
        <v>73</v>
      </c>
      <c r="B27" s="434" t="s">
        <v>72</v>
      </c>
      <c r="C27" s="434">
        <v>21</v>
      </c>
      <c r="D27" s="434">
        <v>14</v>
      </c>
      <c r="E27" s="434">
        <f t="shared" si="1"/>
        <v>35</v>
      </c>
      <c r="F27" s="434">
        <v>6</v>
      </c>
      <c r="G27" s="434">
        <v>0</v>
      </c>
      <c r="H27" s="434">
        <f t="shared" si="2"/>
        <v>6</v>
      </c>
      <c r="I27" s="434">
        <f t="shared" si="3"/>
        <v>27</v>
      </c>
      <c r="J27" s="434">
        <f t="shared" si="4"/>
        <v>14</v>
      </c>
      <c r="K27" s="434">
        <f t="shared" si="5"/>
        <v>41</v>
      </c>
    </row>
    <row r="28" spans="1:11" ht="33" customHeight="1">
      <c r="A28" s="434" t="s">
        <v>71</v>
      </c>
      <c r="B28" s="434" t="s">
        <v>70</v>
      </c>
      <c r="C28" s="434">
        <v>4</v>
      </c>
      <c r="D28" s="434">
        <v>43</v>
      </c>
      <c r="E28" s="434">
        <f t="shared" si="1"/>
        <v>47</v>
      </c>
      <c r="F28" s="434">
        <v>5</v>
      </c>
      <c r="G28" s="434">
        <v>3</v>
      </c>
      <c r="H28" s="434">
        <f t="shared" si="2"/>
        <v>8</v>
      </c>
      <c r="I28" s="434">
        <f t="shared" si="3"/>
        <v>9</v>
      </c>
      <c r="J28" s="434">
        <f t="shared" si="4"/>
        <v>46</v>
      </c>
      <c r="K28" s="434">
        <f t="shared" si="5"/>
        <v>55</v>
      </c>
    </row>
    <row r="29" spans="1:11">
      <c r="A29" s="434" t="s">
        <v>69</v>
      </c>
      <c r="B29" s="434" t="s">
        <v>68</v>
      </c>
      <c r="C29" s="434">
        <v>34</v>
      </c>
      <c r="D29" s="434">
        <v>10</v>
      </c>
      <c r="E29" s="434">
        <f t="shared" si="1"/>
        <v>44</v>
      </c>
      <c r="F29" s="434">
        <v>1</v>
      </c>
      <c r="G29" s="434">
        <v>0</v>
      </c>
      <c r="H29" s="434">
        <f t="shared" si="2"/>
        <v>1</v>
      </c>
      <c r="I29" s="434">
        <f t="shared" si="3"/>
        <v>35</v>
      </c>
      <c r="J29" s="434">
        <f t="shared" si="4"/>
        <v>10</v>
      </c>
      <c r="K29" s="434">
        <f t="shared" si="5"/>
        <v>45</v>
      </c>
    </row>
    <row r="30" spans="1:11">
      <c r="A30" s="434" t="s">
        <v>67</v>
      </c>
      <c r="B30" s="434" t="s">
        <v>66</v>
      </c>
      <c r="C30" s="434">
        <v>1</v>
      </c>
      <c r="D30" s="434">
        <v>9</v>
      </c>
      <c r="E30" s="434">
        <f t="shared" si="1"/>
        <v>10</v>
      </c>
      <c r="F30" s="434">
        <v>0</v>
      </c>
      <c r="G30" s="434">
        <v>0</v>
      </c>
      <c r="H30" s="434">
        <f t="shared" si="2"/>
        <v>0</v>
      </c>
      <c r="I30" s="434">
        <f t="shared" si="3"/>
        <v>1</v>
      </c>
      <c r="J30" s="434">
        <f t="shared" si="4"/>
        <v>9</v>
      </c>
      <c r="K30" s="434">
        <f t="shared" si="5"/>
        <v>10</v>
      </c>
    </row>
    <row r="31" spans="1:11">
      <c r="A31" s="434" t="s">
        <v>65</v>
      </c>
      <c r="B31" s="434" t="s">
        <v>64</v>
      </c>
      <c r="C31" s="434">
        <v>16</v>
      </c>
      <c r="D31" s="434">
        <v>8</v>
      </c>
      <c r="E31" s="434">
        <f t="shared" si="1"/>
        <v>24</v>
      </c>
      <c r="F31" s="434">
        <v>5</v>
      </c>
      <c r="G31" s="434">
        <v>0</v>
      </c>
      <c r="H31" s="434">
        <f t="shared" si="2"/>
        <v>5</v>
      </c>
      <c r="I31" s="434">
        <f t="shared" si="3"/>
        <v>21</v>
      </c>
      <c r="J31" s="434">
        <f t="shared" si="4"/>
        <v>8</v>
      </c>
      <c r="K31" s="434">
        <f t="shared" si="5"/>
        <v>29</v>
      </c>
    </row>
    <row r="32" spans="1:11" ht="28.5" customHeight="1" thickBot="1">
      <c r="A32" s="435" t="s">
        <v>63</v>
      </c>
      <c r="B32" s="435" t="s">
        <v>26</v>
      </c>
      <c r="C32" s="435">
        <f t="shared" ref="C32:E32" si="6">SUM(C12:C31)</f>
        <v>792</v>
      </c>
      <c r="D32" s="435">
        <f t="shared" si="6"/>
        <v>475</v>
      </c>
      <c r="E32" s="435">
        <f t="shared" si="6"/>
        <v>1267</v>
      </c>
      <c r="F32" s="435">
        <f t="shared" ref="F32:H32" si="7">SUM(F12:F31)</f>
        <v>198</v>
      </c>
      <c r="G32" s="435">
        <f t="shared" si="7"/>
        <v>26</v>
      </c>
      <c r="H32" s="435">
        <f t="shared" si="7"/>
        <v>224</v>
      </c>
      <c r="I32" s="435">
        <f t="shared" si="3"/>
        <v>990</v>
      </c>
      <c r="J32" s="435">
        <f t="shared" si="4"/>
        <v>501</v>
      </c>
      <c r="K32" s="435">
        <f t="shared" si="5"/>
        <v>1491</v>
      </c>
    </row>
    <row r="33" spans="1:11" ht="22.2" thickTop="1">
      <c r="A33" s="1628" t="s">
        <v>1945</v>
      </c>
      <c r="B33" s="1628"/>
      <c r="C33" s="1628"/>
      <c r="D33" s="1628"/>
      <c r="E33" s="1628"/>
      <c r="F33" s="1628"/>
      <c r="G33" s="1628"/>
      <c r="H33" s="1628"/>
      <c r="I33" s="1628"/>
      <c r="J33" s="1628"/>
      <c r="K33" s="1628"/>
    </row>
    <row r="34" spans="1:11" ht="21.6">
      <c r="A34" s="1628" t="s">
        <v>2029</v>
      </c>
      <c r="B34" s="1628"/>
      <c r="C34" s="1628"/>
      <c r="D34" s="1628"/>
      <c r="E34" s="1628"/>
      <c r="F34" s="1628"/>
      <c r="G34" s="1628"/>
      <c r="H34" s="1628"/>
      <c r="I34" s="1628"/>
      <c r="J34" s="1628"/>
      <c r="K34" s="1628"/>
    </row>
    <row r="35" spans="1:11" ht="21.6">
      <c r="A35" s="594"/>
      <c r="B35" s="594"/>
      <c r="C35" s="1628" t="s">
        <v>2030</v>
      </c>
      <c r="D35" s="1628"/>
      <c r="E35" s="1628"/>
      <c r="F35" s="1628"/>
      <c r="G35" s="1628"/>
      <c r="H35" s="1628"/>
      <c r="I35" s="594"/>
      <c r="J35" s="594"/>
      <c r="K35" s="594"/>
    </row>
    <row r="36" spans="1:11">
      <c r="A36" s="429"/>
      <c r="B36" s="429"/>
      <c r="C36" s="429"/>
      <c r="D36" s="429"/>
      <c r="E36" s="429"/>
      <c r="F36" s="429"/>
      <c r="G36" s="429"/>
      <c r="H36" s="429"/>
      <c r="I36" s="594"/>
      <c r="J36" s="429"/>
      <c r="K36" s="429"/>
    </row>
    <row r="37" spans="1:11" ht="23.4">
      <c r="A37" s="429"/>
      <c r="B37" s="429"/>
      <c r="C37" s="429"/>
      <c r="D37" s="429"/>
      <c r="E37" s="429"/>
      <c r="F37" s="429"/>
      <c r="G37" s="429"/>
      <c r="H37" s="429"/>
      <c r="I37" s="595" t="s">
        <v>2033</v>
      </c>
      <c r="J37" s="429"/>
      <c r="K37" s="429"/>
    </row>
  </sheetData>
  <mergeCells count="12">
    <mergeCell ref="A34:K34"/>
    <mergeCell ref="C35:H35"/>
    <mergeCell ref="J7:K7"/>
    <mergeCell ref="A33:K33"/>
    <mergeCell ref="C8:E8"/>
    <mergeCell ref="F8:H8"/>
    <mergeCell ref="I8:K8"/>
    <mergeCell ref="I9:K9"/>
    <mergeCell ref="C9:E9"/>
    <mergeCell ref="F9:H9"/>
    <mergeCell ref="A8:A11"/>
    <mergeCell ref="B8:B11"/>
  </mergeCells>
  <pageMargins left="0.7" right="0.7" top="0.75" bottom="0.75" header="0.3" footer="0.3"/>
  <pageSetup paperSize="9"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"/>
  <sheetViews>
    <sheetView showGridLines="0" rightToLeft="1" zoomScale="80" zoomScaleNormal="80" workbookViewId="0">
      <selection activeCell="H1" sqref="H1:O1048576"/>
    </sheetView>
  </sheetViews>
  <sheetFormatPr defaultRowHeight="13.2"/>
  <cols>
    <col min="1" max="1" width="21" style="610" customWidth="1"/>
    <col min="2" max="2" width="24.3984375" style="610" customWidth="1"/>
    <col min="3" max="7" width="13.69921875" style="611" customWidth="1"/>
    <col min="8" max="256" width="9.09765625" style="611"/>
    <col min="257" max="257" width="21" style="611" customWidth="1"/>
    <col min="258" max="258" width="24.3984375" style="611" customWidth="1"/>
    <col min="259" max="263" width="12" style="611" customWidth="1"/>
    <col min="264" max="512" width="9.09765625" style="611"/>
    <col min="513" max="513" width="21" style="611" customWidth="1"/>
    <col min="514" max="514" width="24.3984375" style="611" customWidth="1"/>
    <col min="515" max="519" width="12" style="611" customWidth="1"/>
    <col min="520" max="768" width="9.09765625" style="611"/>
    <col min="769" max="769" width="21" style="611" customWidth="1"/>
    <col min="770" max="770" width="24.3984375" style="611" customWidth="1"/>
    <col min="771" max="775" width="12" style="611" customWidth="1"/>
    <col min="776" max="1024" width="9.09765625" style="611"/>
    <col min="1025" max="1025" width="21" style="611" customWidth="1"/>
    <col min="1026" max="1026" width="24.3984375" style="611" customWidth="1"/>
    <col min="1027" max="1031" width="12" style="611" customWidth="1"/>
    <col min="1032" max="1280" width="9.09765625" style="611"/>
    <col min="1281" max="1281" width="21" style="611" customWidth="1"/>
    <col min="1282" max="1282" width="24.3984375" style="611" customWidth="1"/>
    <col min="1283" max="1287" width="12" style="611" customWidth="1"/>
    <col min="1288" max="1536" width="9.09765625" style="611"/>
    <col min="1537" max="1537" width="21" style="611" customWidth="1"/>
    <col min="1538" max="1538" width="24.3984375" style="611" customWidth="1"/>
    <col min="1539" max="1543" width="12" style="611" customWidth="1"/>
    <col min="1544" max="1792" width="9.09765625" style="611"/>
    <col min="1793" max="1793" width="21" style="611" customWidth="1"/>
    <col min="1794" max="1794" width="24.3984375" style="611" customWidth="1"/>
    <col min="1795" max="1799" width="12" style="611" customWidth="1"/>
    <col min="1800" max="2048" width="9.09765625" style="611"/>
    <col min="2049" max="2049" width="21" style="611" customWidth="1"/>
    <col min="2050" max="2050" width="24.3984375" style="611" customWidth="1"/>
    <col min="2051" max="2055" width="12" style="611" customWidth="1"/>
    <col min="2056" max="2304" width="9.09765625" style="611"/>
    <col min="2305" max="2305" width="21" style="611" customWidth="1"/>
    <col min="2306" max="2306" width="24.3984375" style="611" customWidth="1"/>
    <col min="2307" max="2311" width="12" style="611" customWidth="1"/>
    <col min="2312" max="2560" width="9.09765625" style="611"/>
    <col min="2561" max="2561" width="21" style="611" customWidth="1"/>
    <col min="2562" max="2562" width="24.3984375" style="611" customWidth="1"/>
    <col min="2563" max="2567" width="12" style="611" customWidth="1"/>
    <col min="2568" max="2816" width="9.09765625" style="611"/>
    <col min="2817" max="2817" width="21" style="611" customWidth="1"/>
    <col min="2818" max="2818" width="24.3984375" style="611" customWidth="1"/>
    <col min="2819" max="2823" width="12" style="611" customWidth="1"/>
    <col min="2824" max="3072" width="9.09765625" style="611"/>
    <col min="3073" max="3073" width="21" style="611" customWidth="1"/>
    <col min="3074" max="3074" width="24.3984375" style="611" customWidth="1"/>
    <col min="3075" max="3079" width="12" style="611" customWidth="1"/>
    <col min="3080" max="3328" width="9.09765625" style="611"/>
    <col min="3329" max="3329" width="21" style="611" customWidth="1"/>
    <col min="3330" max="3330" width="24.3984375" style="611" customWidth="1"/>
    <col min="3331" max="3335" width="12" style="611" customWidth="1"/>
    <col min="3336" max="3584" width="9.09765625" style="611"/>
    <col min="3585" max="3585" width="21" style="611" customWidth="1"/>
    <col min="3586" max="3586" width="24.3984375" style="611" customWidth="1"/>
    <col min="3587" max="3591" width="12" style="611" customWidth="1"/>
    <col min="3592" max="3840" width="9.09765625" style="611"/>
    <col min="3841" max="3841" width="21" style="611" customWidth="1"/>
    <col min="3842" max="3842" width="24.3984375" style="611" customWidth="1"/>
    <col min="3843" max="3847" width="12" style="611" customWidth="1"/>
    <col min="3848" max="4096" width="9.09765625" style="611"/>
    <col min="4097" max="4097" width="21" style="611" customWidth="1"/>
    <col min="4098" max="4098" width="24.3984375" style="611" customWidth="1"/>
    <col min="4099" max="4103" width="12" style="611" customWidth="1"/>
    <col min="4104" max="4352" width="9.09765625" style="611"/>
    <col min="4353" max="4353" width="21" style="611" customWidth="1"/>
    <col min="4354" max="4354" width="24.3984375" style="611" customWidth="1"/>
    <col min="4355" max="4359" width="12" style="611" customWidth="1"/>
    <col min="4360" max="4608" width="9.09765625" style="611"/>
    <col min="4609" max="4609" width="21" style="611" customWidth="1"/>
    <col min="4610" max="4610" width="24.3984375" style="611" customWidth="1"/>
    <col min="4611" max="4615" width="12" style="611" customWidth="1"/>
    <col min="4616" max="4864" width="9.09765625" style="611"/>
    <col min="4865" max="4865" width="21" style="611" customWidth="1"/>
    <col min="4866" max="4866" width="24.3984375" style="611" customWidth="1"/>
    <col min="4867" max="4871" width="12" style="611" customWidth="1"/>
    <col min="4872" max="5120" width="9.09765625" style="611"/>
    <col min="5121" max="5121" width="21" style="611" customWidth="1"/>
    <col min="5122" max="5122" width="24.3984375" style="611" customWidth="1"/>
    <col min="5123" max="5127" width="12" style="611" customWidth="1"/>
    <col min="5128" max="5376" width="9.09765625" style="611"/>
    <col min="5377" max="5377" width="21" style="611" customWidth="1"/>
    <col min="5378" max="5378" width="24.3984375" style="611" customWidth="1"/>
    <col min="5379" max="5383" width="12" style="611" customWidth="1"/>
    <col min="5384" max="5632" width="9.09765625" style="611"/>
    <col min="5633" max="5633" width="21" style="611" customWidth="1"/>
    <col min="5634" max="5634" width="24.3984375" style="611" customWidth="1"/>
    <col min="5635" max="5639" width="12" style="611" customWidth="1"/>
    <col min="5640" max="5888" width="9.09765625" style="611"/>
    <col min="5889" max="5889" width="21" style="611" customWidth="1"/>
    <col min="5890" max="5890" width="24.3984375" style="611" customWidth="1"/>
    <col min="5891" max="5895" width="12" style="611" customWidth="1"/>
    <col min="5896" max="6144" width="9.09765625" style="611"/>
    <col min="6145" max="6145" width="21" style="611" customWidth="1"/>
    <col min="6146" max="6146" width="24.3984375" style="611" customWidth="1"/>
    <col min="6147" max="6151" width="12" style="611" customWidth="1"/>
    <col min="6152" max="6400" width="9.09765625" style="611"/>
    <col min="6401" max="6401" width="21" style="611" customWidth="1"/>
    <col min="6402" max="6402" width="24.3984375" style="611" customWidth="1"/>
    <col min="6403" max="6407" width="12" style="611" customWidth="1"/>
    <col min="6408" max="6656" width="9.09765625" style="611"/>
    <col min="6657" max="6657" width="21" style="611" customWidth="1"/>
    <col min="6658" max="6658" width="24.3984375" style="611" customWidth="1"/>
    <col min="6659" max="6663" width="12" style="611" customWidth="1"/>
    <col min="6664" max="6912" width="9.09765625" style="611"/>
    <col min="6913" max="6913" width="21" style="611" customWidth="1"/>
    <col min="6914" max="6914" width="24.3984375" style="611" customWidth="1"/>
    <col min="6915" max="6919" width="12" style="611" customWidth="1"/>
    <col min="6920" max="7168" width="9.09765625" style="611"/>
    <col min="7169" max="7169" width="21" style="611" customWidth="1"/>
    <col min="7170" max="7170" width="24.3984375" style="611" customWidth="1"/>
    <col min="7171" max="7175" width="12" style="611" customWidth="1"/>
    <col min="7176" max="7424" width="9.09765625" style="611"/>
    <col min="7425" max="7425" width="21" style="611" customWidth="1"/>
    <col min="7426" max="7426" width="24.3984375" style="611" customWidth="1"/>
    <col min="7427" max="7431" width="12" style="611" customWidth="1"/>
    <col min="7432" max="7680" width="9.09765625" style="611"/>
    <col min="7681" max="7681" width="21" style="611" customWidth="1"/>
    <col min="7682" max="7682" width="24.3984375" style="611" customWidth="1"/>
    <col min="7683" max="7687" width="12" style="611" customWidth="1"/>
    <col min="7688" max="7936" width="9.09765625" style="611"/>
    <col min="7937" max="7937" width="21" style="611" customWidth="1"/>
    <col min="7938" max="7938" width="24.3984375" style="611" customWidth="1"/>
    <col min="7939" max="7943" width="12" style="611" customWidth="1"/>
    <col min="7944" max="8192" width="9.09765625" style="611"/>
    <col min="8193" max="8193" width="21" style="611" customWidth="1"/>
    <col min="8194" max="8194" width="24.3984375" style="611" customWidth="1"/>
    <col min="8195" max="8199" width="12" style="611" customWidth="1"/>
    <col min="8200" max="8448" width="9.09765625" style="611"/>
    <col min="8449" max="8449" width="21" style="611" customWidth="1"/>
    <col min="8450" max="8450" width="24.3984375" style="611" customWidth="1"/>
    <col min="8451" max="8455" width="12" style="611" customWidth="1"/>
    <col min="8456" max="8704" width="9.09765625" style="611"/>
    <col min="8705" max="8705" width="21" style="611" customWidth="1"/>
    <col min="8706" max="8706" width="24.3984375" style="611" customWidth="1"/>
    <col min="8707" max="8711" width="12" style="611" customWidth="1"/>
    <col min="8712" max="8960" width="9.09765625" style="611"/>
    <col min="8961" max="8961" width="21" style="611" customWidth="1"/>
    <col min="8962" max="8962" width="24.3984375" style="611" customWidth="1"/>
    <col min="8963" max="8967" width="12" style="611" customWidth="1"/>
    <col min="8968" max="9216" width="9.09765625" style="611"/>
    <col min="9217" max="9217" width="21" style="611" customWidth="1"/>
    <col min="9218" max="9218" width="24.3984375" style="611" customWidth="1"/>
    <col min="9219" max="9223" width="12" style="611" customWidth="1"/>
    <col min="9224" max="9472" width="9.09765625" style="611"/>
    <col min="9473" max="9473" width="21" style="611" customWidth="1"/>
    <col min="9474" max="9474" width="24.3984375" style="611" customWidth="1"/>
    <col min="9475" max="9479" width="12" style="611" customWidth="1"/>
    <col min="9480" max="9728" width="9.09765625" style="611"/>
    <col min="9729" max="9729" width="21" style="611" customWidth="1"/>
    <col min="9730" max="9730" width="24.3984375" style="611" customWidth="1"/>
    <col min="9731" max="9735" width="12" style="611" customWidth="1"/>
    <col min="9736" max="9984" width="9.09765625" style="611"/>
    <col min="9985" max="9985" width="21" style="611" customWidth="1"/>
    <col min="9986" max="9986" width="24.3984375" style="611" customWidth="1"/>
    <col min="9987" max="9991" width="12" style="611" customWidth="1"/>
    <col min="9992" max="10240" width="9.09765625" style="611"/>
    <col min="10241" max="10241" width="21" style="611" customWidth="1"/>
    <col min="10242" max="10242" width="24.3984375" style="611" customWidth="1"/>
    <col min="10243" max="10247" width="12" style="611" customWidth="1"/>
    <col min="10248" max="10496" width="9.09765625" style="611"/>
    <col min="10497" max="10497" width="21" style="611" customWidth="1"/>
    <col min="10498" max="10498" width="24.3984375" style="611" customWidth="1"/>
    <col min="10499" max="10503" width="12" style="611" customWidth="1"/>
    <col min="10504" max="10752" width="9.09765625" style="611"/>
    <col min="10753" max="10753" width="21" style="611" customWidth="1"/>
    <col min="10754" max="10754" width="24.3984375" style="611" customWidth="1"/>
    <col min="10755" max="10759" width="12" style="611" customWidth="1"/>
    <col min="10760" max="11008" width="9.09765625" style="611"/>
    <col min="11009" max="11009" width="21" style="611" customWidth="1"/>
    <col min="11010" max="11010" width="24.3984375" style="611" customWidth="1"/>
    <col min="11011" max="11015" width="12" style="611" customWidth="1"/>
    <col min="11016" max="11264" width="9.09765625" style="611"/>
    <col min="11265" max="11265" width="21" style="611" customWidth="1"/>
    <col min="11266" max="11266" width="24.3984375" style="611" customWidth="1"/>
    <col min="11267" max="11271" width="12" style="611" customWidth="1"/>
    <col min="11272" max="11520" width="9.09765625" style="611"/>
    <col min="11521" max="11521" width="21" style="611" customWidth="1"/>
    <col min="11522" max="11522" width="24.3984375" style="611" customWidth="1"/>
    <col min="11523" max="11527" width="12" style="611" customWidth="1"/>
    <col min="11528" max="11776" width="9.09765625" style="611"/>
    <col min="11777" max="11777" width="21" style="611" customWidth="1"/>
    <col min="11778" max="11778" width="24.3984375" style="611" customWidth="1"/>
    <col min="11779" max="11783" width="12" style="611" customWidth="1"/>
    <col min="11784" max="12032" width="9.09765625" style="611"/>
    <col min="12033" max="12033" width="21" style="611" customWidth="1"/>
    <col min="12034" max="12034" width="24.3984375" style="611" customWidth="1"/>
    <col min="12035" max="12039" width="12" style="611" customWidth="1"/>
    <col min="12040" max="12288" width="9.09765625" style="611"/>
    <col min="12289" max="12289" width="21" style="611" customWidth="1"/>
    <col min="12290" max="12290" width="24.3984375" style="611" customWidth="1"/>
    <col min="12291" max="12295" width="12" style="611" customWidth="1"/>
    <col min="12296" max="12544" width="9.09765625" style="611"/>
    <col min="12545" max="12545" width="21" style="611" customWidth="1"/>
    <col min="12546" max="12546" width="24.3984375" style="611" customWidth="1"/>
    <col min="12547" max="12551" width="12" style="611" customWidth="1"/>
    <col min="12552" max="12800" width="9.09765625" style="611"/>
    <col min="12801" max="12801" width="21" style="611" customWidth="1"/>
    <col min="12802" max="12802" width="24.3984375" style="611" customWidth="1"/>
    <col min="12803" max="12807" width="12" style="611" customWidth="1"/>
    <col min="12808" max="13056" width="9.09765625" style="611"/>
    <col min="13057" max="13057" width="21" style="611" customWidth="1"/>
    <col min="13058" max="13058" width="24.3984375" style="611" customWidth="1"/>
    <col min="13059" max="13063" width="12" style="611" customWidth="1"/>
    <col min="13064" max="13312" width="9.09765625" style="611"/>
    <col min="13313" max="13313" width="21" style="611" customWidth="1"/>
    <col min="13314" max="13314" width="24.3984375" style="611" customWidth="1"/>
    <col min="13315" max="13319" width="12" style="611" customWidth="1"/>
    <col min="13320" max="13568" width="9.09765625" style="611"/>
    <col min="13569" max="13569" width="21" style="611" customWidth="1"/>
    <col min="13570" max="13570" width="24.3984375" style="611" customWidth="1"/>
    <col min="13571" max="13575" width="12" style="611" customWidth="1"/>
    <col min="13576" max="13824" width="9.09765625" style="611"/>
    <col min="13825" max="13825" width="21" style="611" customWidth="1"/>
    <col min="13826" max="13826" width="24.3984375" style="611" customWidth="1"/>
    <col min="13827" max="13831" width="12" style="611" customWidth="1"/>
    <col min="13832" max="14080" width="9.09765625" style="611"/>
    <col min="14081" max="14081" width="21" style="611" customWidth="1"/>
    <col min="14082" max="14082" width="24.3984375" style="611" customWidth="1"/>
    <col min="14083" max="14087" width="12" style="611" customWidth="1"/>
    <col min="14088" max="14336" width="9.09765625" style="611"/>
    <col min="14337" max="14337" width="21" style="611" customWidth="1"/>
    <col min="14338" max="14338" width="24.3984375" style="611" customWidth="1"/>
    <col min="14339" max="14343" width="12" style="611" customWidth="1"/>
    <col min="14344" max="14592" width="9.09765625" style="611"/>
    <col min="14593" max="14593" width="21" style="611" customWidth="1"/>
    <col min="14594" max="14594" width="24.3984375" style="611" customWidth="1"/>
    <col min="14595" max="14599" width="12" style="611" customWidth="1"/>
    <col min="14600" max="14848" width="9.09765625" style="611"/>
    <col min="14849" max="14849" width="21" style="611" customWidth="1"/>
    <col min="14850" max="14850" width="24.3984375" style="611" customWidth="1"/>
    <col min="14851" max="14855" width="12" style="611" customWidth="1"/>
    <col min="14856" max="15104" width="9.09765625" style="611"/>
    <col min="15105" max="15105" width="21" style="611" customWidth="1"/>
    <col min="15106" max="15106" width="24.3984375" style="611" customWidth="1"/>
    <col min="15107" max="15111" width="12" style="611" customWidth="1"/>
    <col min="15112" max="15360" width="9.09765625" style="611"/>
    <col min="15361" max="15361" width="21" style="611" customWidth="1"/>
    <col min="15362" max="15362" width="24.3984375" style="611" customWidth="1"/>
    <col min="15363" max="15367" width="12" style="611" customWidth="1"/>
    <col min="15368" max="15616" width="9.09765625" style="611"/>
    <col min="15617" max="15617" width="21" style="611" customWidth="1"/>
    <col min="15618" max="15618" width="24.3984375" style="611" customWidth="1"/>
    <col min="15619" max="15623" width="12" style="611" customWidth="1"/>
    <col min="15624" max="15872" width="9.09765625" style="611"/>
    <col min="15873" max="15873" width="21" style="611" customWidth="1"/>
    <col min="15874" max="15874" width="24.3984375" style="611" customWidth="1"/>
    <col min="15875" max="15879" width="12" style="611" customWidth="1"/>
    <col min="15880" max="16128" width="9.09765625" style="611"/>
    <col min="16129" max="16129" width="21" style="611" customWidth="1"/>
    <col min="16130" max="16130" width="24.3984375" style="611" customWidth="1"/>
    <col min="16131" max="16135" width="12" style="611" customWidth="1"/>
    <col min="16136" max="16384" width="9.09765625" style="611"/>
  </cols>
  <sheetData>
    <row r="1" spans="1:9" ht="33" customHeight="1">
      <c r="H1" s="612"/>
      <c r="I1" s="599"/>
    </row>
    <row r="2" spans="1:9" ht="57.75" customHeight="1">
      <c r="H2" s="613"/>
      <c r="I2" s="599"/>
    </row>
    <row r="3" spans="1:9" ht="33" customHeight="1">
      <c r="I3" s="599"/>
    </row>
    <row r="4" spans="1:9" ht="77.099999999999994" customHeight="1">
      <c r="A4" s="600"/>
      <c r="B4" s="601"/>
      <c r="C4" s="602"/>
      <c r="D4" s="616" t="s">
        <v>1375</v>
      </c>
      <c r="E4" s="602"/>
      <c r="F4" s="602"/>
      <c r="G4" s="602"/>
      <c r="H4" s="599"/>
      <c r="I4" s="599"/>
    </row>
    <row r="5" spans="1:9" s="614" customFormat="1" ht="77.099999999999994" customHeight="1">
      <c r="A5" s="603"/>
      <c r="B5" s="601"/>
      <c r="C5" s="602"/>
      <c r="D5" s="615" t="s">
        <v>1376</v>
      </c>
      <c r="E5" s="602"/>
      <c r="F5" s="602"/>
      <c r="G5" s="602"/>
      <c r="H5" s="604"/>
      <c r="I5" s="604"/>
    </row>
    <row r="6" spans="1:9" ht="77.099999999999994" customHeight="1">
      <c r="A6" s="605" t="s">
        <v>355</v>
      </c>
      <c r="B6" s="605"/>
      <c r="C6" s="606"/>
      <c r="D6" s="606"/>
      <c r="E6" s="606"/>
      <c r="F6" s="606"/>
      <c r="G6" s="607" t="s">
        <v>354</v>
      </c>
      <c r="H6" s="599"/>
      <c r="I6" s="599"/>
    </row>
    <row r="7" spans="1:9" ht="77.099999999999994" customHeight="1">
      <c r="A7" s="1634" t="s">
        <v>131</v>
      </c>
      <c r="B7" s="1636" t="s">
        <v>129</v>
      </c>
      <c r="C7" s="1638" t="s">
        <v>353</v>
      </c>
      <c r="D7" s="1639"/>
      <c r="E7" s="1638" t="s">
        <v>352</v>
      </c>
      <c r="F7" s="1639"/>
      <c r="G7" s="1640" t="s">
        <v>351</v>
      </c>
      <c r="H7" s="599"/>
      <c r="I7" s="599"/>
    </row>
    <row r="8" spans="1:9" ht="77.099999999999994" customHeight="1">
      <c r="A8" s="1635"/>
      <c r="B8" s="1637"/>
      <c r="C8" s="608" t="s">
        <v>350</v>
      </c>
      <c r="D8" s="609" t="s">
        <v>349</v>
      </c>
      <c r="E8" s="609" t="s">
        <v>350</v>
      </c>
      <c r="F8" s="609" t="s">
        <v>349</v>
      </c>
      <c r="G8" s="1641"/>
      <c r="H8" s="599"/>
      <c r="I8" s="599"/>
    </row>
    <row r="9" spans="1:9" ht="77.099999999999994" customHeight="1">
      <c r="A9" s="1638" t="s">
        <v>348</v>
      </c>
      <c r="B9" s="1633"/>
      <c r="C9" s="1633"/>
      <c r="D9" s="1633"/>
      <c r="E9" s="1633"/>
      <c r="F9" s="1633"/>
      <c r="G9" s="1633"/>
      <c r="H9" s="599"/>
      <c r="I9" s="599"/>
    </row>
    <row r="10" spans="1:9" ht="77.099999999999994" customHeight="1">
      <c r="A10" s="617" t="s">
        <v>345</v>
      </c>
      <c r="B10" s="618" t="s">
        <v>344</v>
      </c>
      <c r="C10" s="619">
        <v>23202</v>
      </c>
      <c r="D10" s="619">
        <v>3063</v>
      </c>
      <c r="E10" s="619">
        <v>0</v>
      </c>
      <c r="F10" s="619">
        <v>0</v>
      </c>
      <c r="G10" s="619">
        <f>SUM(C10:F10)</f>
        <v>26265</v>
      </c>
      <c r="H10" s="599"/>
      <c r="I10" s="599"/>
    </row>
    <row r="11" spans="1:9" ht="77.099999999999994" customHeight="1">
      <c r="A11" s="620" t="s">
        <v>343</v>
      </c>
      <c r="B11" s="621" t="s">
        <v>27</v>
      </c>
      <c r="C11" s="622">
        <v>11303</v>
      </c>
      <c r="D11" s="622">
        <v>1722</v>
      </c>
      <c r="E11" s="622">
        <v>0</v>
      </c>
      <c r="F11" s="622">
        <v>0</v>
      </c>
      <c r="G11" s="622">
        <f>SUM(C11:F11)</f>
        <v>13025</v>
      </c>
      <c r="H11" s="599"/>
      <c r="I11" s="599"/>
    </row>
    <row r="12" spans="1:9" ht="77.099999999999994" customHeight="1">
      <c r="A12" s="623" t="s">
        <v>347</v>
      </c>
      <c r="B12" s="624" t="s">
        <v>26</v>
      </c>
      <c r="C12" s="625">
        <f>SUM(C10:C11)</f>
        <v>34505</v>
      </c>
      <c r="D12" s="625">
        <f>SUM(D10:D11)</f>
        <v>4785</v>
      </c>
      <c r="E12" s="625">
        <f>SUM(E10:E11)</f>
        <v>0</v>
      </c>
      <c r="F12" s="625">
        <f>SUM(F10:F11)</f>
        <v>0</v>
      </c>
      <c r="G12" s="625">
        <f>SUM(C12:F12)</f>
        <v>39290</v>
      </c>
      <c r="H12" s="599"/>
      <c r="I12" s="599"/>
    </row>
    <row r="13" spans="1:9" ht="77.099999999999994" customHeight="1">
      <c r="A13" s="1633" t="s">
        <v>346</v>
      </c>
      <c r="B13" s="1633"/>
      <c r="C13" s="1633"/>
      <c r="D13" s="1633"/>
      <c r="E13" s="1633"/>
      <c r="F13" s="1633"/>
      <c r="G13" s="1633"/>
      <c r="H13" s="599"/>
      <c r="I13" s="599"/>
    </row>
    <row r="14" spans="1:9" ht="34.799999999999997">
      <c r="A14" s="617" t="s">
        <v>345</v>
      </c>
      <c r="B14" s="618" t="s">
        <v>344</v>
      </c>
      <c r="C14" s="619">
        <v>8061</v>
      </c>
      <c r="D14" s="619">
        <v>1981</v>
      </c>
      <c r="E14" s="619">
        <v>0</v>
      </c>
      <c r="F14" s="619">
        <v>0</v>
      </c>
      <c r="G14" s="619">
        <f>SUM(C14:F14)</f>
        <v>10042</v>
      </c>
      <c r="H14" s="599"/>
      <c r="I14" s="599"/>
    </row>
    <row r="15" spans="1:9" ht="17.399999999999999">
      <c r="A15" s="620" t="s">
        <v>343</v>
      </c>
      <c r="B15" s="621" t="s">
        <v>27</v>
      </c>
      <c r="C15" s="622">
        <v>1412</v>
      </c>
      <c r="D15" s="622">
        <v>125</v>
      </c>
      <c r="E15" s="622">
        <v>0</v>
      </c>
      <c r="F15" s="622">
        <v>0</v>
      </c>
      <c r="G15" s="622">
        <f>SUM(C15:F15)</f>
        <v>1537</v>
      </c>
      <c r="H15" s="599"/>
      <c r="I15" s="599"/>
    </row>
    <row r="16" spans="1:9" ht="17.399999999999999">
      <c r="A16" s="623" t="s">
        <v>342</v>
      </c>
      <c r="B16" s="624" t="s">
        <v>26</v>
      </c>
      <c r="C16" s="625">
        <f>SUM(C14:C15)</f>
        <v>9473</v>
      </c>
      <c r="D16" s="625">
        <f>SUM(D14:D15)</f>
        <v>2106</v>
      </c>
      <c r="E16" s="625">
        <f>SUM(E14:E15)</f>
        <v>0</v>
      </c>
      <c r="F16" s="625">
        <f>SUM(F14:F15)</f>
        <v>0</v>
      </c>
      <c r="G16" s="625">
        <f>SUM(G14:G15)</f>
        <v>11579</v>
      </c>
      <c r="H16" s="599"/>
      <c r="I16" s="599"/>
    </row>
    <row r="17" spans="1:9">
      <c r="A17" s="598" t="s">
        <v>341</v>
      </c>
      <c r="B17" s="599"/>
      <c r="C17" s="599"/>
      <c r="D17" s="599"/>
      <c r="E17" s="599"/>
      <c r="F17" s="599"/>
      <c r="G17" s="599"/>
      <c r="H17" s="599"/>
      <c r="I17" s="599"/>
    </row>
    <row r="18" spans="1:9">
      <c r="A18" s="598"/>
      <c r="B18" s="599"/>
      <c r="C18" s="599"/>
      <c r="D18" s="599"/>
      <c r="E18" s="599"/>
      <c r="F18" s="599"/>
      <c r="G18" s="599"/>
      <c r="H18" s="599"/>
      <c r="I18" s="599"/>
    </row>
    <row r="19" spans="1:9" ht="39.6">
      <c r="A19" s="598"/>
      <c r="B19" s="599"/>
      <c r="C19" s="599"/>
      <c r="D19" s="599"/>
      <c r="E19" s="599"/>
      <c r="F19" s="599"/>
      <c r="G19" s="599" t="s">
        <v>2033</v>
      </c>
      <c r="H19" s="599"/>
      <c r="I19" s="599"/>
    </row>
  </sheetData>
  <mergeCells count="7">
    <mergeCell ref="A13:G13"/>
    <mergeCell ref="A7:A8"/>
    <mergeCell ref="B7:B8"/>
    <mergeCell ref="C7:D7"/>
    <mergeCell ref="E7:F7"/>
    <mergeCell ref="G7:G8"/>
    <mergeCell ref="A9:G9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00"/>
  <sheetViews>
    <sheetView rightToLeft="1" zoomScale="75" zoomScaleNormal="75" zoomScaleSheetLayoutView="50" workbookViewId="0">
      <selection activeCell="N1" sqref="N1:Q1048576"/>
    </sheetView>
  </sheetViews>
  <sheetFormatPr defaultColWidth="13.69921875" defaultRowHeight="77.099999999999994" customHeight="1"/>
  <cols>
    <col min="1" max="16384" width="13.69921875" style="628"/>
  </cols>
  <sheetData>
    <row r="1" spans="1:23" s="512" customFormat="1" ht="77.099999999999994" customHeight="1">
      <c r="O1" s="513"/>
      <c r="P1" s="513"/>
      <c r="Q1" s="513"/>
      <c r="R1" s="513"/>
      <c r="S1" s="513"/>
      <c r="T1" s="513"/>
      <c r="U1" s="513"/>
      <c r="V1" s="513"/>
      <c r="W1" s="513"/>
    </row>
    <row r="2" spans="1:23" s="512" customFormat="1" ht="86.25" customHeight="1">
      <c r="A2" s="515" t="s">
        <v>1381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23" s="626" customFormat="1" ht="77.099999999999994" customHeight="1">
      <c r="A3" s="517" t="s">
        <v>1382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23" s="626" customFormat="1" ht="77.099999999999994" customHeight="1">
      <c r="A4" s="518" t="s">
        <v>362</v>
      </c>
      <c r="B4" s="519"/>
      <c r="C4" s="519"/>
      <c r="D4" s="1619"/>
      <c r="E4" s="1619"/>
      <c r="F4" s="1619"/>
      <c r="G4" s="1619"/>
      <c r="H4" s="1619"/>
      <c r="I4" s="1619"/>
      <c r="J4" s="1619"/>
      <c r="K4" s="519"/>
      <c r="L4" s="519"/>
      <c r="M4" s="519"/>
      <c r="N4" s="520" t="s">
        <v>361</v>
      </c>
    </row>
    <row r="5" spans="1:23" s="626" customFormat="1" ht="77.099999999999994" customHeight="1">
      <c r="A5" s="521" t="s">
        <v>98</v>
      </c>
      <c r="B5" s="522"/>
      <c r="C5" s="523" t="s">
        <v>99</v>
      </c>
      <c r="D5" s="521" t="s">
        <v>227</v>
      </c>
      <c r="E5" s="522"/>
      <c r="F5" s="523" t="s">
        <v>101</v>
      </c>
      <c r="G5" s="521" t="s">
        <v>102</v>
      </c>
      <c r="H5" s="522"/>
      <c r="I5" s="523" t="s">
        <v>103</v>
      </c>
      <c r="J5" s="629" t="s">
        <v>281</v>
      </c>
      <c r="K5" s="522"/>
      <c r="L5" s="523" t="s">
        <v>280</v>
      </c>
      <c r="M5" s="522"/>
      <c r="N5" s="523" t="s">
        <v>269</v>
      </c>
    </row>
    <row r="6" spans="1:23" s="626" customFormat="1" ht="77.099999999999994" customHeight="1">
      <c r="A6" s="524" t="s">
        <v>30</v>
      </c>
      <c r="B6" s="524" t="s">
        <v>268</v>
      </c>
      <c r="C6" s="524" t="s">
        <v>267</v>
      </c>
      <c r="D6" s="524" t="s">
        <v>30</v>
      </c>
      <c r="E6" s="524" t="s">
        <v>268</v>
      </c>
      <c r="F6" s="524" t="s">
        <v>267</v>
      </c>
      <c r="G6" s="524" t="s">
        <v>30</v>
      </c>
      <c r="H6" s="524" t="s">
        <v>268</v>
      </c>
      <c r="I6" s="524" t="s">
        <v>267</v>
      </c>
      <c r="J6" s="524" t="s">
        <v>30</v>
      </c>
      <c r="K6" s="524" t="s">
        <v>268</v>
      </c>
      <c r="L6" s="524" t="s">
        <v>267</v>
      </c>
      <c r="M6" s="525"/>
      <c r="N6" s="526" t="s">
        <v>129</v>
      </c>
    </row>
    <row r="7" spans="1:23" s="626" customFormat="1" ht="77.099999999999994" customHeight="1">
      <c r="A7" s="524" t="s">
        <v>26</v>
      </c>
      <c r="B7" s="524" t="s">
        <v>266</v>
      </c>
      <c r="C7" s="524" t="s">
        <v>265</v>
      </c>
      <c r="D7" s="524" t="s">
        <v>26</v>
      </c>
      <c r="E7" s="524" t="s">
        <v>266</v>
      </c>
      <c r="F7" s="524" t="s">
        <v>265</v>
      </c>
      <c r="G7" s="524" t="s">
        <v>26</v>
      </c>
      <c r="H7" s="524" t="s">
        <v>266</v>
      </c>
      <c r="I7" s="524" t="s">
        <v>265</v>
      </c>
      <c r="J7" s="524" t="s">
        <v>26</v>
      </c>
      <c r="K7" s="524" t="s">
        <v>266</v>
      </c>
      <c r="L7" s="524" t="s">
        <v>265</v>
      </c>
      <c r="M7" s="525"/>
      <c r="N7" s="528"/>
    </row>
    <row r="8" spans="1:23" s="626" customFormat="1" ht="77.099999999999994" customHeight="1">
      <c r="A8" s="641">
        <v>8</v>
      </c>
      <c r="B8" s="641">
        <v>5</v>
      </c>
      <c r="C8" s="641">
        <v>3</v>
      </c>
      <c r="D8" s="641">
        <v>5</v>
      </c>
      <c r="E8" s="641">
        <v>3</v>
      </c>
      <c r="F8" s="641">
        <v>2</v>
      </c>
      <c r="G8" s="641">
        <v>8</v>
      </c>
      <c r="H8" s="641">
        <v>5</v>
      </c>
      <c r="I8" s="641">
        <v>3</v>
      </c>
      <c r="J8" s="641">
        <v>212</v>
      </c>
      <c r="K8" s="641">
        <v>144</v>
      </c>
      <c r="L8" s="644">
        <v>68</v>
      </c>
      <c r="M8" s="529" t="s">
        <v>257</v>
      </c>
      <c r="N8" s="530" t="s">
        <v>264</v>
      </c>
    </row>
    <row r="9" spans="1:23" s="626" customFormat="1" ht="77.099999999999994" customHeight="1">
      <c r="A9" s="642">
        <v>1</v>
      </c>
      <c r="B9" s="642">
        <v>0</v>
      </c>
      <c r="C9" s="642">
        <v>1</v>
      </c>
      <c r="D9" s="642">
        <v>1</v>
      </c>
      <c r="E9" s="642">
        <v>1</v>
      </c>
      <c r="F9" s="642">
        <v>0</v>
      </c>
      <c r="G9" s="642">
        <v>0</v>
      </c>
      <c r="H9" s="642">
        <v>0</v>
      </c>
      <c r="I9" s="642">
        <v>0</v>
      </c>
      <c r="J9" s="642">
        <v>65</v>
      </c>
      <c r="K9" s="642">
        <v>31</v>
      </c>
      <c r="L9" s="645">
        <v>34</v>
      </c>
      <c r="M9" s="531" t="s">
        <v>255</v>
      </c>
      <c r="N9" s="532"/>
    </row>
    <row r="10" spans="1:23" s="626" customFormat="1" ht="77.099999999999994" customHeight="1">
      <c r="A10" s="642">
        <v>9</v>
      </c>
      <c r="B10" s="642">
        <v>5</v>
      </c>
      <c r="C10" s="642">
        <v>4</v>
      </c>
      <c r="D10" s="642">
        <v>6</v>
      </c>
      <c r="E10" s="642">
        <v>4</v>
      </c>
      <c r="F10" s="642">
        <v>2</v>
      </c>
      <c r="G10" s="642">
        <v>8</v>
      </c>
      <c r="H10" s="642">
        <v>5</v>
      </c>
      <c r="I10" s="642">
        <v>3</v>
      </c>
      <c r="J10" s="642">
        <v>277</v>
      </c>
      <c r="K10" s="642">
        <v>175</v>
      </c>
      <c r="L10" s="645">
        <v>102</v>
      </c>
      <c r="M10" s="532" t="s">
        <v>253</v>
      </c>
      <c r="N10" s="533" t="s">
        <v>263</v>
      </c>
    </row>
    <row r="11" spans="1:23" s="626" customFormat="1" ht="77.099999999999994" customHeight="1">
      <c r="A11" s="642">
        <v>2</v>
      </c>
      <c r="B11" s="642">
        <v>0</v>
      </c>
      <c r="C11" s="642">
        <v>2</v>
      </c>
      <c r="D11" s="642">
        <v>1</v>
      </c>
      <c r="E11" s="642">
        <v>0</v>
      </c>
      <c r="F11" s="642">
        <v>1</v>
      </c>
      <c r="G11" s="642">
        <v>2</v>
      </c>
      <c r="H11" s="642">
        <v>0</v>
      </c>
      <c r="I11" s="642">
        <v>2</v>
      </c>
      <c r="J11" s="642">
        <v>66</v>
      </c>
      <c r="K11" s="642">
        <v>4</v>
      </c>
      <c r="L11" s="645">
        <v>62</v>
      </c>
      <c r="M11" s="534" t="s">
        <v>279</v>
      </c>
      <c r="N11" s="530" t="s">
        <v>262</v>
      </c>
    </row>
    <row r="12" spans="1:23" s="626" customFormat="1" ht="77.099999999999994" customHeight="1">
      <c r="A12" s="642">
        <v>0</v>
      </c>
      <c r="B12" s="642">
        <v>0</v>
      </c>
      <c r="C12" s="642">
        <v>0</v>
      </c>
      <c r="D12" s="642">
        <v>1</v>
      </c>
      <c r="E12" s="642">
        <v>0</v>
      </c>
      <c r="F12" s="642">
        <v>1</v>
      </c>
      <c r="G12" s="642">
        <v>6</v>
      </c>
      <c r="H12" s="642">
        <v>1</v>
      </c>
      <c r="I12" s="642">
        <v>5</v>
      </c>
      <c r="J12" s="642">
        <v>26</v>
      </c>
      <c r="K12" s="642">
        <v>0</v>
      </c>
      <c r="L12" s="645">
        <v>26</v>
      </c>
      <c r="M12" s="531" t="s">
        <v>255</v>
      </c>
      <c r="N12" s="532" t="s">
        <v>261</v>
      </c>
    </row>
    <row r="13" spans="1:23" s="626" customFormat="1" ht="77.099999999999994" customHeight="1">
      <c r="A13" s="642">
        <v>2</v>
      </c>
      <c r="B13" s="642">
        <v>0</v>
      </c>
      <c r="C13" s="642">
        <v>2</v>
      </c>
      <c r="D13" s="642">
        <v>2</v>
      </c>
      <c r="E13" s="642">
        <v>0</v>
      </c>
      <c r="F13" s="642">
        <v>2</v>
      </c>
      <c r="G13" s="642">
        <v>8</v>
      </c>
      <c r="H13" s="642">
        <v>1</v>
      </c>
      <c r="I13" s="642">
        <v>7</v>
      </c>
      <c r="J13" s="642">
        <v>92</v>
      </c>
      <c r="K13" s="642">
        <v>4</v>
      </c>
      <c r="L13" s="645">
        <v>88</v>
      </c>
      <c r="M13" s="532" t="s">
        <v>253</v>
      </c>
      <c r="N13" s="533" t="s">
        <v>260</v>
      </c>
    </row>
    <row r="14" spans="1:23" s="626" customFormat="1" ht="77.099999999999994" customHeight="1">
      <c r="A14" s="642">
        <v>4</v>
      </c>
      <c r="B14" s="642">
        <v>0</v>
      </c>
      <c r="C14" s="642">
        <v>4</v>
      </c>
      <c r="D14" s="642">
        <v>2</v>
      </c>
      <c r="E14" s="642">
        <v>0</v>
      </c>
      <c r="F14" s="642">
        <v>2</v>
      </c>
      <c r="G14" s="642">
        <v>1</v>
      </c>
      <c r="H14" s="642">
        <v>0</v>
      </c>
      <c r="I14" s="642">
        <v>1</v>
      </c>
      <c r="J14" s="642">
        <v>85</v>
      </c>
      <c r="K14" s="642">
        <v>0</v>
      </c>
      <c r="L14" s="645">
        <v>85</v>
      </c>
      <c r="M14" s="529" t="s">
        <v>257</v>
      </c>
      <c r="N14" s="530" t="s">
        <v>259</v>
      </c>
    </row>
    <row r="15" spans="1:23" s="626" customFormat="1" ht="77.099999999999994" customHeight="1">
      <c r="A15" s="642">
        <v>0</v>
      </c>
      <c r="B15" s="642">
        <v>0</v>
      </c>
      <c r="C15" s="642">
        <v>0</v>
      </c>
      <c r="D15" s="642">
        <v>0</v>
      </c>
      <c r="E15" s="642">
        <v>0</v>
      </c>
      <c r="F15" s="642">
        <v>0</v>
      </c>
      <c r="G15" s="642">
        <v>1</v>
      </c>
      <c r="H15" s="642">
        <v>0</v>
      </c>
      <c r="I15" s="642">
        <v>1</v>
      </c>
      <c r="J15" s="642">
        <v>26</v>
      </c>
      <c r="K15" s="642">
        <v>0</v>
      </c>
      <c r="L15" s="645">
        <v>26</v>
      </c>
      <c r="M15" s="531" t="s">
        <v>255</v>
      </c>
      <c r="N15" s="532"/>
    </row>
    <row r="16" spans="1:23" s="626" customFormat="1" ht="77.099999999999994" customHeight="1">
      <c r="A16" s="642">
        <v>4</v>
      </c>
      <c r="B16" s="642">
        <v>0</v>
      </c>
      <c r="C16" s="642">
        <v>4</v>
      </c>
      <c r="D16" s="642">
        <v>2</v>
      </c>
      <c r="E16" s="642">
        <v>0</v>
      </c>
      <c r="F16" s="642">
        <v>2</v>
      </c>
      <c r="G16" s="642">
        <v>2</v>
      </c>
      <c r="H16" s="642">
        <v>0</v>
      </c>
      <c r="I16" s="642">
        <v>2</v>
      </c>
      <c r="J16" s="642">
        <v>111</v>
      </c>
      <c r="K16" s="642">
        <v>0</v>
      </c>
      <c r="L16" s="645">
        <v>111</v>
      </c>
      <c r="M16" s="532" t="s">
        <v>253</v>
      </c>
      <c r="N16" s="533" t="s">
        <v>258</v>
      </c>
    </row>
    <row r="17" spans="1:14" s="626" customFormat="1" ht="77.099999999999994" customHeight="1">
      <c r="A17" s="642">
        <v>13</v>
      </c>
      <c r="B17" s="642">
        <v>0</v>
      </c>
      <c r="C17" s="642">
        <v>13</v>
      </c>
      <c r="D17" s="642">
        <v>11</v>
      </c>
      <c r="E17" s="642">
        <v>0</v>
      </c>
      <c r="F17" s="642">
        <v>11</v>
      </c>
      <c r="G17" s="642">
        <v>15</v>
      </c>
      <c r="H17" s="642">
        <v>0</v>
      </c>
      <c r="I17" s="642">
        <v>15</v>
      </c>
      <c r="J17" s="642">
        <v>423</v>
      </c>
      <c r="K17" s="642">
        <v>0</v>
      </c>
      <c r="L17" s="645">
        <v>423</v>
      </c>
      <c r="M17" s="529" t="s">
        <v>257</v>
      </c>
      <c r="N17" s="530" t="s">
        <v>256</v>
      </c>
    </row>
    <row r="18" spans="1:14" s="626" customFormat="1" ht="77.099999999999994" customHeight="1">
      <c r="A18" s="642">
        <v>0</v>
      </c>
      <c r="B18" s="642">
        <v>0</v>
      </c>
      <c r="C18" s="642">
        <v>0</v>
      </c>
      <c r="D18" s="642">
        <v>0</v>
      </c>
      <c r="E18" s="642">
        <v>0</v>
      </c>
      <c r="F18" s="642">
        <v>0</v>
      </c>
      <c r="G18" s="642">
        <v>3</v>
      </c>
      <c r="H18" s="642">
        <v>0</v>
      </c>
      <c r="I18" s="642">
        <v>3</v>
      </c>
      <c r="J18" s="642">
        <v>163</v>
      </c>
      <c r="K18" s="642">
        <v>0</v>
      </c>
      <c r="L18" s="645">
        <v>163</v>
      </c>
      <c r="M18" s="531" t="s">
        <v>255</v>
      </c>
      <c r="N18" s="532" t="s">
        <v>254</v>
      </c>
    </row>
    <row r="19" spans="1:14" s="626" customFormat="1" ht="77.099999999999994" customHeight="1">
      <c r="A19" s="643">
        <v>13</v>
      </c>
      <c r="B19" s="643">
        <v>0</v>
      </c>
      <c r="C19" s="643">
        <v>13</v>
      </c>
      <c r="D19" s="643">
        <v>11</v>
      </c>
      <c r="E19" s="643">
        <v>0</v>
      </c>
      <c r="F19" s="643">
        <v>11</v>
      </c>
      <c r="G19" s="643">
        <v>18</v>
      </c>
      <c r="H19" s="643">
        <v>0</v>
      </c>
      <c r="I19" s="643">
        <v>18</v>
      </c>
      <c r="J19" s="643">
        <v>586</v>
      </c>
      <c r="K19" s="643">
        <v>0</v>
      </c>
      <c r="L19" s="646">
        <v>586</v>
      </c>
      <c r="M19" s="533" t="s">
        <v>253</v>
      </c>
      <c r="N19" s="533" t="s">
        <v>252</v>
      </c>
    </row>
    <row r="20" spans="1:14" s="626" customFormat="1" ht="77.099999999999994" customHeight="1">
      <c r="A20" s="518" t="s">
        <v>276</v>
      </c>
      <c r="B20" s="519"/>
      <c r="C20" s="519"/>
      <c r="D20" s="518"/>
      <c r="E20" s="519"/>
      <c r="F20" s="519"/>
      <c r="G20" s="519"/>
      <c r="H20" s="519"/>
      <c r="I20" s="519"/>
      <c r="J20" s="519"/>
      <c r="K20" s="535"/>
      <c r="L20" s="535"/>
      <c r="M20" s="519"/>
      <c r="N20" s="630" t="s">
        <v>275</v>
      </c>
    </row>
    <row r="21" spans="1:14" s="626" customFormat="1" ht="77.099999999999994" customHeight="1">
      <c r="A21" s="518" t="s">
        <v>360</v>
      </c>
      <c r="B21" s="519"/>
      <c r="C21" s="519"/>
      <c r="D21" s="519"/>
      <c r="E21" s="519"/>
      <c r="F21" s="519" t="s">
        <v>38</v>
      </c>
      <c r="G21" s="519"/>
      <c r="H21" s="519"/>
      <c r="I21" s="519"/>
      <c r="J21" s="519"/>
      <c r="K21" s="535"/>
      <c r="L21" s="535"/>
      <c r="M21" s="519"/>
      <c r="N21" s="520" t="s">
        <v>359</v>
      </c>
    </row>
    <row r="22" spans="1:14" s="626" customFormat="1" ht="77.099999999999994" customHeight="1">
      <c r="A22" s="537" t="s">
        <v>90</v>
      </c>
      <c r="B22" s="538"/>
      <c r="C22" s="523" t="s">
        <v>91</v>
      </c>
      <c r="D22" s="521" t="s">
        <v>92</v>
      </c>
      <c r="E22" s="522"/>
      <c r="F22" s="523" t="s">
        <v>93</v>
      </c>
      <c r="G22" s="521" t="s">
        <v>94</v>
      </c>
      <c r="H22" s="522"/>
      <c r="I22" s="523" t="s">
        <v>95</v>
      </c>
      <c r="J22" s="521" t="s">
        <v>226</v>
      </c>
      <c r="K22" s="522"/>
      <c r="L22" s="539" t="s">
        <v>97</v>
      </c>
      <c r="M22" s="522"/>
      <c r="N22" s="523" t="s">
        <v>269</v>
      </c>
    </row>
    <row r="23" spans="1:14" s="626" customFormat="1" ht="77.099999999999994" customHeight="1">
      <c r="A23" s="524" t="s">
        <v>30</v>
      </c>
      <c r="B23" s="524" t="s">
        <v>268</v>
      </c>
      <c r="C23" s="524" t="s">
        <v>267</v>
      </c>
      <c r="D23" s="524" t="s">
        <v>30</v>
      </c>
      <c r="E23" s="524" t="s">
        <v>268</v>
      </c>
      <c r="F23" s="524" t="s">
        <v>267</v>
      </c>
      <c r="G23" s="524" t="s">
        <v>30</v>
      </c>
      <c r="H23" s="524" t="s">
        <v>268</v>
      </c>
      <c r="I23" s="524" t="s">
        <v>267</v>
      </c>
      <c r="J23" s="524" t="s">
        <v>30</v>
      </c>
      <c r="K23" s="524" t="s">
        <v>268</v>
      </c>
      <c r="L23" s="524" t="s">
        <v>267</v>
      </c>
      <c r="M23" s="525"/>
      <c r="N23" s="526" t="s">
        <v>129</v>
      </c>
    </row>
    <row r="24" spans="1:14" s="626" customFormat="1" ht="77.099999999999994" customHeight="1">
      <c r="A24" s="524" t="s">
        <v>26</v>
      </c>
      <c r="B24" s="524" t="s">
        <v>266</v>
      </c>
      <c r="C24" s="524" t="s">
        <v>265</v>
      </c>
      <c r="D24" s="524" t="s">
        <v>26</v>
      </c>
      <c r="E24" s="524" t="s">
        <v>266</v>
      </c>
      <c r="F24" s="524" t="s">
        <v>265</v>
      </c>
      <c r="G24" s="524" t="s">
        <v>26</v>
      </c>
      <c r="H24" s="524" t="s">
        <v>266</v>
      </c>
      <c r="I24" s="524" t="s">
        <v>265</v>
      </c>
      <c r="J24" s="524" t="s">
        <v>26</v>
      </c>
      <c r="K24" s="524" t="s">
        <v>266</v>
      </c>
      <c r="L24" s="524" t="s">
        <v>265</v>
      </c>
      <c r="M24" s="527"/>
      <c r="N24" s="528"/>
    </row>
    <row r="25" spans="1:14" s="626" customFormat="1" ht="77.099999999999994" customHeight="1">
      <c r="A25" s="641">
        <v>6</v>
      </c>
      <c r="B25" s="641">
        <v>4</v>
      </c>
      <c r="C25" s="641">
        <v>2</v>
      </c>
      <c r="D25" s="641">
        <v>4</v>
      </c>
      <c r="E25" s="641">
        <v>3</v>
      </c>
      <c r="F25" s="641">
        <v>1</v>
      </c>
      <c r="G25" s="641">
        <v>7</v>
      </c>
      <c r="H25" s="641">
        <v>5</v>
      </c>
      <c r="I25" s="641">
        <v>2</v>
      </c>
      <c r="J25" s="641">
        <v>5</v>
      </c>
      <c r="K25" s="641">
        <v>2</v>
      </c>
      <c r="L25" s="644">
        <v>3</v>
      </c>
      <c r="M25" s="529" t="s">
        <v>257</v>
      </c>
      <c r="N25" s="530" t="s">
        <v>264</v>
      </c>
    </row>
    <row r="26" spans="1:14" s="626" customFormat="1" ht="77.099999999999994" customHeight="1">
      <c r="A26" s="642">
        <v>0</v>
      </c>
      <c r="B26" s="642">
        <v>0</v>
      </c>
      <c r="C26" s="642">
        <v>0</v>
      </c>
      <c r="D26" s="642">
        <v>0</v>
      </c>
      <c r="E26" s="642">
        <v>0</v>
      </c>
      <c r="F26" s="642">
        <v>0</v>
      </c>
      <c r="G26" s="642">
        <v>0</v>
      </c>
      <c r="H26" s="642">
        <v>0</v>
      </c>
      <c r="I26" s="642">
        <v>0</v>
      </c>
      <c r="J26" s="642">
        <v>0</v>
      </c>
      <c r="K26" s="642">
        <v>0</v>
      </c>
      <c r="L26" s="645">
        <v>0</v>
      </c>
      <c r="M26" s="531" t="s">
        <v>255</v>
      </c>
      <c r="N26" s="532"/>
    </row>
    <row r="27" spans="1:14" s="626" customFormat="1" ht="77.099999999999994" customHeight="1">
      <c r="A27" s="642">
        <v>6</v>
      </c>
      <c r="B27" s="642">
        <v>4</v>
      </c>
      <c r="C27" s="642">
        <v>2</v>
      </c>
      <c r="D27" s="642">
        <v>4</v>
      </c>
      <c r="E27" s="642">
        <v>3</v>
      </c>
      <c r="F27" s="642">
        <v>1</v>
      </c>
      <c r="G27" s="642">
        <v>7</v>
      </c>
      <c r="H27" s="642">
        <v>5</v>
      </c>
      <c r="I27" s="642">
        <v>2</v>
      </c>
      <c r="J27" s="642">
        <v>5</v>
      </c>
      <c r="K27" s="642">
        <v>2</v>
      </c>
      <c r="L27" s="645">
        <v>3</v>
      </c>
      <c r="M27" s="533" t="s">
        <v>253</v>
      </c>
      <c r="N27" s="533" t="s">
        <v>263</v>
      </c>
    </row>
    <row r="28" spans="1:14" s="626" customFormat="1" ht="77.099999999999994" customHeight="1">
      <c r="A28" s="642">
        <v>2</v>
      </c>
      <c r="B28" s="642">
        <v>0</v>
      </c>
      <c r="C28" s="642">
        <v>2</v>
      </c>
      <c r="D28" s="642">
        <v>14</v>
      </c>
      <c r="E28" s="642">
        <v>0</v>
      </c>
      <c r="F28" s="642">
        <v>14</v>
      </c>
      <c r="G28" s="642">
        <v>3</v>
      </c>
      <c r="H28" s="642">
        <v>0</v>
      </c>
      <c r="I28" s="642">
        <v>3</v>
      </c>
      <c r="J28" s="642">
        <v>9</v>
      </c>
      <c r="K28" s="642">
        <v>0</v>
      </c>
      <c r="L28" s="645">
        <v>9</v>
      </c>
      <c r="M28" s="529" t="s">
        <v>257</v>
      </c>
      <c r="N28" s="530" t="s">
        <v>262</v>
      </c>
    </row>
    <row r="29" spans="1:14" s="626" customFormat="1" ht="77.099999999999994" customHeight="1">
      <c r="A29" s="642">
        <v>0</v>
      </c>
      <c r="B29" s="642">
        <v>0</v>
      </c>
      <c r="C29" s="642">
        <v>0</v>
      </c>
      <c r="D29" s="642">
        <v>2</v>
      </c>
      <c r="E29" s="642">
        <v>0</v>
      </c>
      <c r="F29" s="642">
        <v>2</v>
      </c>
      <c r="G29" s="642">
        <v>0</v>
      </c>
      <c r="H29" s="642">
        <v>0</v>
      </c>
      <c r="I29" s="642">
        <v>0</v>
      </c>
      <c r="J29" s="642">
        <v>1</v>
      </c>
      <c r="K29" s="642">
        <v>0</v>
      </c>
      <c r="L29" s="645">
        <v>1</v>
      </c>
      <c r="M29" s="531" t="s">
        <v>255</v>
      </c>
      <c r="N29" s="532" t="s">
        <v>261</v>
      </c>
    </row>
    <row r="30" spans="1:14" s="626" customFormat="1" ht="77.099999999999994" customHeight="1">
      <c r="A30" s="642">
        <v>2</v>
      </c>
      <c r="B30" s="642">
        <v>0</v>
      </c>
      <c r="C30" s="642">
        <v>2</v>
      </c>
      <c r="D30" s="642">
        <v>16</v>
      </c>
      <c r="E30" s="642">
        <v>0</v>
      </c>
      <c r="F30" s="642">
        <v>16</v>
      </c>
      <c r="G30" s="642">
        <v>3</v>
      </c>
      <c r="H30" s="642">
        <v>0</v>
      </c>
      <c r="I30" s="642">
        <v>3</v>
      </c>
      <c r="J30" s="642">
        <v>10</v>
      </c>
      <c r="K30" s="642">
        <v>0</v>
      </c>
      <c r="L30" s="645">
        <v>10</v>
      </c>
      <c r="M30" s="533" t="s">
        <v>253</v>
      </c>
      <c r="N30" s="533" t="s">
        <v>260</v>
      </c>
    </row>
    <row r="31" spans="1:14" s="626" customFormat="1" ht="77.099999999999994" customHeight="1">
      <c r="A31" s="642">
        <v>2</v>
      </c>
      <c r="B31" s="642">
        <v>0</v>
      </c>
      <c r="C31" s="642">
        <v>2</v>
      </c>
      <c r="D31" s="642">
        <v>2</v>
      </c>
      <c r="E31" s="642">
        <v>0</v>
      </c>
      <c r="F31" s="642">
        <v>2</v>
      </c>
      <c r="G31" s="642">
        <v>0</v>
      </c>
      <c r="H31" s="642">
        <v>0</v>
      </c>
      <c r="I31" s="642">
        <v>0</v>
      </c>
      <c r="J31" s="642">
        <v>1</v>
      </c>
      <c r="K31" s="642">
        <v>0</v>
      </c>
      <c r="L31" s="645">
        <v>1</v>
      </c>
      <c r="M31" s="524" t="s">
        <v>257</v>
      </c>
      <c r="N31" s="530" t="s">
        <v>259</v>
      </c>
    </row>
    <row r="32" spans="1:14" s="626" customFormat="1" ht="77.099999999999994" customHeight="1">
      <c r="A32" s="642">
        <v>0</v>
      </c>
      <c r="B32" s="642">
        <v>0</v>
      </c>
      <c r="C32" s="642">
        <v>0</v>
      </c>
      <c r="D32" s="642">
        <v>0</v>
      </c>
      <c r="E32" s="642">
        <v>0</v>
      </c>
      <c r="F32" s="642">
        <v>0</v>
      </c>
      <c r="G32" s="642">
        <v>0</v>
      </c>
      <c r="H32" s="642">
        <v>0</v>
      </c>
      <c r="I32" s="642">
        <v>0</v>
      </c>
      <c r="J32" s="642">
        <v>0</v>
      </c>
      <c r="K32" s="642">
        <v>0</v>
      </c>
      <c r="L32" s="645">
        <v>0</v>
      </c>
      <c r="M32" s="531" t="s">
        <v>255</v>
      </c>
      <c r="N32" s="532"/>
    </row>
    <row r="33" spans="1:14" s="626" customFormat="1" ht="77.099999999999994" customHeight="1">
      <c r="A33" s="642">
        <v>2</v>
      </c>
      <c r="B33" s="642">
        <v>0</v>
      </c>
      <c r="C33" s="642">
        <v>2</v>
      </c>
      <c r="D33" s="642">
        <v>2</v>
      </c>
      <c r="E33" s="642">
        <v>0</v>
      </c>
      <c r="F33" s="642">
        <v>2</v>
      </c>
      <c r="G33" s="642">
        <v>0</v>
      </c>
      <c r="H33" s="642">
        <v>0</v>
      </c>
      <c r="I33" s="642">
        <v>0</v>
      </c>
      <c r="J33" s="642">
        <v>1</v>
      </c>
      <c r="K33" s="642">
        <v>0</v>
      </c>
      <c r="L33" s="645">
        <v>1</v>
      </c>
      <c r="M33" s="533" t="s">
        <v>253</v>
      </c>
      <c r="N33" s="533" t="s">
        <v>258</v>
      </c>
    </row>
    <row r="34" spans="1:14" s="626" customFormat="1" ht="77.099999999999994" customHeight="1">
      <c r="A34" s="642">
        <v>25</v>
      </c>
      <c r="B34" s="642">
        <v>0</v>
      </c>
      <c r="C34" s="642">
        <v>25</v>
      </c>
      <c r="D34" s="642">
        <v>16</v>
      </c>
      <c r="E34" s="642">
        <v>0</v>
      </c>
      <c r="F34" s="642">
        <v>16</v>
      </c>
      <c r="G34" s="642">
        <v>4</v>
      </c>
      <c r="H34" s="642">
        <v>0</v>
      </c>
      <c r="I34" s="642">
        <v>4</v>
      </c>
      <c r="J34" s="642">
        <v>14</v>
      </c>
      <c r="K34" s="642">
        <v>0</v>
      </c>
      <c r="L34" s="645">
        <v>14</v>
      </c>
      <c r="M34" s="529" t="s">
        <v>257</v>
      </c>
      <c r="N34" s="530" t="s">
        <v>256</v>
      </c>
    </row>
    <row r="35" spans="1:14" s="626" customFormat="1" ht="77.099999999999994" customHeight="1">
      <c r="A35" s="642">
        <v>0</v>
      </c>
      <c r="B35" s="642">
        <v>0</v>
      </c>
      <c r="C35" s="642">
        <v>0</v>
      </c>
      <c r="D35" s="642">
        <v>0</v>
      </c>
      <c r="E35" s="642">
        <v>0</v>
      </c>
      <c r="F35" s="642">
        <v>0</v>
      </c>
      <c r="G35" s="642">
        <v>0</v>
      </c>
      <c r="H35" s="642">
        <v>0</v>
      </c>
      <c r="I35" s="642">
        <v>0</v>
      </c>
      <c r="J35" s="642">
        <v>0</v>
      </c>
      <c r="K35" s="642">
        <v>0</v>
      </c>
      <c r="L35" s="645">
        <v>0</v>
      </c>
      <c r="M35" s="531" t="s">
        <v>255</v>
      </c>
      <c r="N35" s="532" t="s">
        <v>254</v>
      </c>
    </row>
    <row r="36" spans="1:14" s="626" customFormat="1" ht="77.099999999999994" customHeight="1">
      <c r="A36" s="643">
        <v>25</v>
      </c>
      <c r="B36" s="643">
        <v>0</v>
      </c>
      <c r="C36" s="643">
        <v>25</v>
      </c>
      <c r="D36" s="643">
        <v>16</v>
      </c>
      <c r="E36" s="643">
        <v>0</v>
      </c>
      <c r="F36" s="643">
        <v>16</v>
      </c>
      <c r="G36" s="643">
        <v>4</v>
      </c>
      <c r="H36" s="643">
        <v>0</v>
      </c>
      <c r="I36" s="643">
        <v>4</v>
      </c>
      <c r="J36" s="643">
        <v>14</v>
      </c>
      <c r="K36" s="643">
        <v>0</v>
      </c>
      <c r="L36" s="646">
        <v>14</v>
      </c>
      <c r="M36" s="524" t="s">
        <v>253</v>
      </c>
      <c r="N36" s="533" t="s">
        <v>252</v>
      </c>
    </row>
    <row r="37" spans="1:14" s="626" customFormat="1" ht="77.099999999999994" customHeight="1">
      <c r="A37" s="518" t="s">
        <v>357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20" t="s">
        <v>359</v>
      </c>
    </row>
    <row r="38" spans="1:14" s="626" customFormat="1" ht="77.099999999999994" customHeight="1">
      <c r="A38" s="537" t="s">
        <v>82</v>
      </c>
      <c r="B38" s="538"/>
      <c r="C38" s="523" t="s">
        <v>224</v>
      </c>
      <c r="D38" s="521" t="s">
        <v>84</v>
      </c>
      <c r="E38" s="522"/>
      <c r="F38" s="523" t="s">
        <v>85</v>
      </c>
      <c r="G38" s="521" t="s">
        <v>86</v>
      </c>
      <c r="H38" s="522"/>
      <c r="I38" s="523" t="s">
        <v>87</v>
      </c>
      <c r="J38" s="521" t="s">
        <v>225</v>
      </c>
      <c r="K38" s="522"/>
      <c r="L38" s="523" t="s">
        <v>89</v>
      </c>
      <c r="M38" s="522"/>
      <c r="N38" s="523" t="s">
        <v>269</v>
      </c>
    </row>
    <row r="39" spans="1:14" s="626" customFormat="1" ht="77.099999999999994" customHeight="1">
      <c r="A39" s="631" t="s">
        <v>30</v>
      </c>
      <c r="B39" s="632" t="s">
        <v>268</v>
      </c>
      <c r="C39" s="633" t="s">
        <v>267</v>
      </c>
      <c r="D39" s="634" t="s">
        <v>30</v>
      </c>
      <c r="E39" s="632" t="s">
        <v>268</v>
      </c>
      <c r="F39" s="633" t="s">
        <v>267</v>
      </c>
      <c r="G39" s="634" t="s">
        <v>30</v>
      </c>
      <c r="H39" s="632" t="s">
        <v>268</v>
      </c>
      <c r="I39" s="633" t="s">
        <v>267</v>
      </c>
      <c r="J39" s="634" t="s">
        <v>30</v>
      </c>
      <c r="K39" s="632" t="s">
        <v>268</v>
      </c>
      <c r="L39" s="634" t="s">
        <v>267</v>
      </c>
      <c r="M39" s="525"/>
      <c r="N39" s="526" t="s">
        <v>129</v>
      </c>
    </row>
    <row r="40" spans="1:14" s="626" customFormat="1" ht="77.099999999999994" customHeight="1">
      <c r="A40" s="525" t="s">
        <v>26</v>
      </c>
      <c r="B40" s="635" t="s">
        <v>266</v>
      </c>
      <c r="C40" s="636" t="s">
        <v>265</v>
      </c>
      <c r="D40" s="637" t="s">
        <v>26</v>
      </c>
      <c r="E40" s="635" t="s">
        <v>266</v>
      </c>
      <c r="F40" s="636" t="s">
        <v>265</v>
      </c>
      <c r="G40" s="637" t="s">
        <v>26</v>
      </c>
      <c r="H40" s="635" t="s">
        <v>266</v>
      </c>
      <c r="I40" s="636" t="s">
        <v>265</v>
      </c>
      <c r="J40" s="637" t="s">
        <v>26</v>
      </c>
      <c r="K40" s="635" t="s">
        <v>266</v>
      </c>
      <c r="L40" s="637" t="s">
        <v>265</v>
      </c>
      <c r="M40" s="525"/>
      <c r="N40" s="528"/>
    </row>
    <row r="41" spans="1:14" s="626" customFormat="1" ht="77.099999999999994" customHeight="1">
      <c r="A41" s="641">
        <v>1</v>
      </c>
      <c r="B41" s="641">
        <v>1</v>
      </c>
      <c r="C41" s="641">
        <v>0</v>
      </c>
      <c r="D41" s="641">
        <v>7</v>
      </c>
      <c r="E41" s="641">
        <v>4</v>
      </c>
      <c r="F41" s="641">
        <v>3</v>
      </c>
      <c r="G41" s="641">
        <v>2</v>
      </c>
      <c r="H41" s="641">
        <v>2</v>
      </c>
      <c r="I41" s="641">
        <v>0</v>
      </c>
      <c r="J41" s="641">
        <v>5</v>
      </c>
      <c r="K41" s="641">
        <v>3</v>
      </c>
      <c r="L41" s="644">
        <v>2</v>
      </c>
      <c r="M41" s="529" t="s">
        <v>257</v>
      </c>
      <c r="N41" s="530" t="s">
        <v>264</v>
      </c>
    </row>
    <row r="42" spans="1:14" s="626" customFormat="1" ht="77.099999999999994" customHeight="1">
      <c r="A42" s="642">
        <v>0</v>
      </c>
      <c r="B42" s="642">
        <v>0</v>
      </c>
      <c r="C42" s="642">
        <v>0</v>
      </c>
      <c r="D42" s="642">
        <v>0</v>
      </c>
      <c r="E42" s="642">
        <v>0</v>
      </c>
      <c r="F42" s="642">
        <v>0</v>
      </c>
      <c r="G42" s="642">
        <v>0</v>
      </c>
      <c r="H42" s="642">
        <v>0</v>
      </c>
      <c r="I42" s="642">
        <v>0</v>
      </c>
      <c r="J42" s="642">
        <v>0</v>
      </c>
      <c r="K42" s="642">
        <v>0</v>
      </c>
      <c r="L42" s="645">
        <v>0</v>
      </c>
      <c r="M42" s="531" t="s">
        <v>255</v>
      </c>
      <c r="N42" s="532"/>
    </row>
    <row r="43" spans="1:14" s="626" customFormat="1" ht="77.099999999999994" customHeight="1">
      <c r="A43" s="642">
        <v>1</v>
      </c>
      <c r="B43" s="642">
        <v>1</v>
      </c>
      <c r="C43" s="642">
        <v>0</v>
      </c>
      <c r="D43" s="642">
        <v>7</v>
      </c>
      <c r="E43" s="642">
        <v>4</v>
      </c>
      <c r="F43" s="642">
        <v>3</v>
      </c>
      <c r="G43" s="642">
        <v>2</v>
      </c>
      <c r="H43" s="642">
        <v>2</v>
      </c>
      <c r="I43" s="642">
        <v>0</v>
      </c>
      <c r="J43" s="642">
        <v>5</v>
      </c>
      <c r="K43" s="642">
        <v>3</v>
      </c>
      <c r="L43" s="645">
        <v>2</v>
      </c>
      <c r="M43" s="532" t="s">
        <v>253</v>
      </c>
      <c r="N43" s="533" t="s">
        <v>263</v>
      </c>
    </row>
    <row r="44" spans="1:14" s="626" customFormat="1" ht="77.099999999999994" customHeight="1">
      <c r="A44" s="642">
        <v>0</v>
      </c>
      <c r="B44" s="642">
        <v>0</v>
      </c>
      <c r="C44" s="642">
        <v>0</v>
      </c>
      <c r="D44" s="642">
        <v>7</v>
      </c>
      <c r="E44" s="642">
        <v>0</v>
      </c>
      <c r="F44" s="642">
        <v>7</v>
      </c>
      <c r="G44" s="642">
        <v>16</v>
      </c>
      <c r="H44" s="642">
        <v>0</v>
      </c>
      <c r="I44" s="642">
        <v>16</v>
      </c>
      <c r="J44" s="642">
        <v>1</v>
      </c>
      <c r="K44" s="642">
        <v>0</v>
      </c>
      <c r="L44" s="645">
        <v>1</v>
      </c>
      <c r="M44" s="529" t="s">
        <v>257</v>
      </c>
      <c r="N44" s="530" t="s">
        <v>262</v>
      </c>
    </row>
    <row r="45" spans="1:14" s="626" customFormat="1" ht="77.099999999999994" customHeight="1">
      <c r="A45" s="642">
        <v>0</v>
      </c>
      <c r="B45" s="642">
        <v>0</v>
      </c>
      <c r="C45" s="642">
        <v>0</v>
      </c>
      <c r="D45" s="642">
        <v>1</v>
      </c>
      <c r="E45" s="642">
        <v>0</v>
      </c>
      <c r="F45" s="642">
        <v>1</v>
      </c>
      <c r="G45" s="642">
        <v>0</v>
      </c>
      <c r="H45" s="642">
        <v>0</v>
      </c>
      <c r="I45" s="642">
        <v>0</v>
      </c>
      <c r="J45" s="642">
        <v>0</v>
      </c>
      <c r="K45" s="642">
        <v>0</v>
      </c>
      <c r="L45" s="645">
        <v>0</v>
      </c>
      <c r="M45" s="531" t="s">
        <v>255</v>
      </c>
      <c r="N45" s="532" t="s">
        <v>261</v>
      </c>
    </row>
    <row r="46" spans="1:14" s="626" customFormat="1" ht="77.099999999999994" customHeight="1">
      <c r="A46" s="642">
        <v>0</v>
      </c>
      <c r="B46" s="642">
        <v>0</v>
      </c>
      <c r="C46" s="642">
        <v>0</v>
      </c>
      <c r="D46" s="642">
        <v>8</v>
      </c>
      <c r="E46" s="642">
        <v>0</v>
      </c>
      <c r="F46" s="642">
        <v>8</v>
      </c>
      <c r="G46" s="642">
        <v>16</v>
      </c>
      <c r="H46" s="642">
        <v>0</v>
      </c>
      <c r="I46" s="642">
        <v>16</v>
      </c>
      <c r="J46" s="642">
        <v>1</v>
      </c>
      <c r="K46" s="642">
        <v>0</v>
      </c>
      <c r="L46" s="645">
        <v>1</v>
      </c>
      <c r="M46" s="532" t="s">
        <v>253</v>
      </c>
      <c r="N46" s="533" t="s">
        <v>260</v>
      </c>
    </row>
    <row r="47" spans="1:14" s="626" customFormat="1" ht="77.099999999999994" customHeight="1">
      <c r="A47" s="642">
        <v>1</v>
      </c>
      <c r="B47" s="642">
        <v>0</v>
      </c>
      <c r="C47" s="642">
        <v>1</v>
      </c>
      <c r="D47" s="642">
        <v>3</v>
      </c>
      <c r="E47" s="642">
        <v>0</v>
      </c>
      <c r="F47" s="642">
        <v>3</v>
      </c>
      <c r="G47" s="642">
        <v>5</v>
      </c>
      <c r="H47" s="642">
        <v>0</v>
      </c>
      <c r="I47" s="642">
        <v>5</v>
      </c>
      <c r="J47" s="642">
        <v>1</v>
      </c>
      <c r="K47" s="642">
        <v>0</v>
      </c>
      <c r="L47" s="645">
        <v>1</v>
      </c>
      <c r="M47" s="529" t="s">
        <v>257</v>
      </c>
      <c r="N47" s="530" t="s">
        <v>259</v>
      </c>
    </row>
    <row r="48" spans="1:14" s="626" customFormat="1" ht="77.099999999999994" customHeight="1">
      <c r="A48" s="642">
        <v>0</v>
      </c>
      <c r="B48" s="642">
        <v>0</v>
      </c>
      <c r="C48" s="642">
        <v>0</v>
      </c>
      <c r="D48" s="642">
        <v>0</v>
      </c>
      <c r="E48" s="642">
        <v>0</v>
      </c>
      <c r="F48" s="642">
        <v>0</v>
      </c>
      <c r="G48" s="642">
        <v>0</v>
      </c>
      <c r="H48" s="642">
        <v>0</v>
      </c>
      <c r="I48" s="642">
        <v>0</v>
      </c>
      <c r="J48" s="642">
        <v>0</v>
      </c>
      <c r="K48" s="642">
        <v>0</v>
      </c>
      <c r="L48" s="645">
        <v>0</v>
      </c>
      <c r="M48" s="531" t="s">
        <v>255</v>
      </c>
      <c r="N48" s="532"/>
    </row>
    <row r="49" spans="1:14" s="626" customFormat="1" ht="77.099999999999994" customHeight="1">
      <c r="A49" s="642">
        <v>1</v>
      </c>
      <c r="B49" s="642">
        <v>0</v>
      </c>
      <c r="C49" s="642">
        <v>1</v>
      </c>
      <c r="D49" s="642">
        <v>3</v>
      </c>
      <c r="E49" s="642">
        <v>0</v>
      </c>
      <c r="F49" s="642">
        <v>3</v>
      </c>
      <c r="G49" s="642">
        <v>5</v>
      </c>
      <c r="H49" s="642">
        <v>0</v>
      </c>
      <c r="I49" s="642">
        <v>5</v>
      </c>
      <c r="J49" s="642">
        <v>1</v>
      </c>
      <c r="K49" s="642">
        <v>0</v>
      </c>
      <c r="L49" s="645">
        <v>1</v>
      </c>
      <c r="M49" s="532" t="s">
        <v>253</v>
      </c>
      <c r="N49" s="533" t="s">
        <v>258</v>
      </c>
    </row>
    <row r="50" spans="1:14" s="626" customFormat="1" ht="77.099999999999994" customHeight="1">
      <c r="A50" s="642">
        <v>4</v>
      </c>
      <c r="B50" s="642">
        <v>0</v>
      </c>
      <c r="C50" s="642">
        <v>4</v>
      </c>
      <c r="D50" s="642">
        <v>32</v>
      </c>
      <c r="E50" s="642">
        <v>0</v>
      </c>
      <c r="F50" s="642">
        <v>32</v>
      </c>
      <c r="G50" s="642">
        <v>20</v>
      </c>
      <c r="H50" s="642">
        <v>0</v>
      </c>
      <c r="I50" s="642">
        <v>20</v>
      </c>
      <c r="J50" s="642">
        <v>10</v>
      </c>
      <c r="K50" s="642">
        <v>0</v>
      </c>
      <c r="L50" s="645">
        <v>10</v>
      </c>
      <c r="M50" s="529" t="s">
        <v>257</v>
      </c>
      <c r="N50" s="530" t="s">
        <v>256</v>
      </c>
    </row>
    <row r="51" spans="1:14" s="626" customFormat="1" ht="77.099999999999994" customHeight="1">
      <c r="A51" s="642">
        <v>0</v>
      </c>
      <c r="B51" s="642">
        <v>0</v>
      </c>
      <c r="C51" s="642">
        <v>0</v>
      </c>
      <c r="D51" s="642">
        <v>0</v>
      </c>
      <c r="E51" s="642">
        <v>0</v>
      </c>
      <c r="F51" s="642">
        <v>0</v>
      </c>
      <c r="G51" s="642">
        <v>0</v>
      </c>
      <c r="H51" s="642">
        <v>0</v>
      </c>
      <c r="I51" s="642">
        <v>0</v>
      </c>
      <c r="J51" s="642">
        <v>0</v>
      </c>
      <c r="K51" s="642">
        <v>0</v>
      </c>
      <c r="L51" s="645">
        <v>0</v>
      </c>
      <c r="M51" s="531" t="s">
        <v>255</v>
      </c>
      <c r="N51" s="532" t="s">
        <v>254</v>
      </c>
    </row>
    <row r="52" spans="1:14" s="626" customFormat="1" ht="77.099999999999994" customHeight="1">
      <c r="A52" s="643">
        <v>4</v>
      </c>
      <c r="B52" s="643">
        <v>0</v>
      </c>
      <c r="C52" s="643">
        <v>4</v>
      </c>
      <c r="D52" s="643">
        <v>32</v>
      </c>
      <c r="E52" s="643">
        <v>0</v>
      </c>
      <c r="F52" s="643">
        <v>32</v>
      </c>
      <c r="G52" s="643">
        <v>20</v>
      </c>
      <c r="H52" s="643">
        <v>0</v>
      </c>
      <c r="I52" s="643">
        <v>20</v>
      </c>
      <c r="J52" s="643">
        <v>10</v>
      </c>
      <c r="K52" s="643">
        <v>0</v>
      </c>
      <c r="L52" s="646">
        <v>10</v>
      </c>
      <c r="M52" s="524" t="s">
        <v>253</v>
      </c>
      <c r="N52" s="533" t="s">
        <v>252</v>
      </c>
    </row>
    <row r="53" spans="1:14" s="626" customFormat="1" ht="77.099999999999994" customHeight="1">
      <c r="A53" s="518" t="s">
        <v>357</v>
      </c>
      <c r="B53" s="519"/>
      <c r="C53" s="519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20" t="s">
        <v>359</v>
      </c>
    </row>
    <row r="54" spans="1:14" s="626" customFormat="1" ht="77.099999999999994" customHeight="1">
      <c r="A54" s="537" t="s">
        <v>74</v>
      </c>
      <c r="B54" s="538"/>
      <c r="C54" s="523" t="s">
        <v>75</v>
      </c>
      <c r="D54" s="521" t="s">
        <v>76</v>
      </c>
      <c r="E54" s="522"/>
      <c r="F54" s="523" t="s">
        <v>77</v>
      </c>
      <c r="G54" s="521" t="s">
        <v>223</v>
      </c>
      <c r="H54" s="522"/>
      <c r="I54" s="523" t="s">
        <v>79</v>
      </c>
      <c r="J54" s="521" t="s">
        <v>80</v>
      </c>
      <c r="K54" s="522"/>
      <c r="L54" s="523" t="s">
        <v>81</v>
      </c>
      <c r="M54" s="522"/>
      <c r="N54" s="523" t="s">
        <v>269</v>
      </c>
    </row>
    <row r="55" spans="1:14" s="626" customFormat="1" ht="77.099999999999994" customHeight="1">
      <c r="A55" s="631" t="s">
        <v>30</v>
      </c>
      <c r="B55" s="632" t="s">
        <v>268</v>
      </c>
      <c r="C55" s="633" t="s">
        <v>267</v>
      </c>
      <c r="D55" s="634" t="s">
        <v>30</v>
      </c>
      <c r="E55" s="632" t="s">
        <v>268</v>
      </c>
      <c r="F55" s="633" t="s">
        <v>267</v>
      </c>
      <c r="G55" s="634" t="s">
        <v>30</v>
      </c>
      <c r="H55" s="632" t="s">
        <v>268</v>
      </c>
      <c r="I55" s="633" t="s">
        <v>267</v>
      </c>
      <c r="J55" s="634" t="s">
        <v>30</v>
      </c>
      <c r="K55" s="632" t="s">
        <v>268</v>
      </c>
      <c r="L55" s="634" t="s">
        <v>267</v>
      </c>
      <c r="M55" s="525"/>
      <c r="N55" s="526" t="s">
        <v>129</v>
      </c>
    </row>
    <row r="56" spans="1:14" s="626" customFormat="1" ht="77.099999999999994" customHeight="1">
      <c r="A56" s="527" t="s">
        <v>26</v>
      </c>
      <c r="B56" s="638" t="s">
        <v>266</v>
      </c>
      <c r="C56" s="639" t="s">
        <v>265</v>
      </c>
      <c r="D56" s="640" t="s">
        <v>26</v>
      </c>
      <c r="E56" s="638" t="s">
        <v>266</v>
      </c>
      <c r="F56" s="639" t="s">
        <v>265</v>
      </c>
      <c r="G56" s="640" t="s">
        <v>26</v>
      </c>
      <c r="H56" s="638" t="s">
        <v>266</v>
      </c>
      <c r="I56" s="639" t="s">
        <v>265</v>
      </c>
      <c r="J56" s="640" t="s">
        <v>26</v>
      </c>
      <c r="K56" s="638" t="s">
        <v>266</v>
      </c>
      <c r="L56" s="640" t="s">
        <v>265</v>
      </c>
      <c r="M56" s="527"/>
      <c r="N56" s="528"/>
    </row>
    <row r="57" spans="1:14" s="626" customFormat="1" ht="77.099999999999994" customHeight="1">
      <c r="A57" s="641">
        <v>4</v>
      </c>
      <c r="B57" s="641">
        <v>3</v>
      </c>
      <c r="C57" s="641">
        <v>1</v>
      </c>
      <c r="D57" s="641">
        <v>2</v>
      </c>
      <c r="E57" s="641">
        <v>2</v>
      </c>
      <c r="F57" s="641">
        <v>0</v>
      </c>
      <c r="G57" s="641">
        <v>6</v>
      </c>
      <c r="H57" s="641">
        <v>4</v>
      </c>
      <c r="I57" s="641">
        <v>2</v>
      </c>
      <c r="J57" s="641">
        <v>4</v>
      </c>
      <c r="K57" s="641">
        <v>3</v>
      </c>
      <c r="L57" s="644">
        <v>1</v>
      </c>
      <c r="M57" s="529" t="s">
        <v>257</v>
      </c>
      <c r="N57" s="530" t="s">
        <v>264</v>
      </c>
    </row>
    <row r="58" spans="1:14" s="626" customFormat="1" ht="77.099999999999994" customHeight="1">
      <c r="A58" s="642">
        <v>0</v>
      </c>
      <c r="B58" s="642">
        <v>0</v>
      </c>
      <c r="C58" s="642">
        <v>0</v>
      </c>
      <c r="D58" s="642">
        <v>0</v>
      </c>
      <c r="E58" s="642">
        <v>0</v>
      </c>
      <c r="F58" s="642">
        <v>0</v>
      </c>
      <c r="G58" s="642">
        <v>0</v>
      </c>
      <c r="H58" s="642">
        <v>0</v>
      </c>
      <c r="I58" s="642">
        <v>0</v>
      </c>
      <c r="J58" s="642">
        <v>0</v>
      </c>
      <c r="K58" s="642">
        <v>0</v>
      </c>
      <c r="L58" s="645">
        <v>0</v>
      </c>
      <c r="M58" s="531" t="s">
        <v>255</v>
      </c>
      <c r="N58" s="532"/>
    </row>
    <row r="59" spans="1:14" s="626" customFormat="1" ht="77.099999999999994" customHeight="1">
      <c r="A59" s="642">
        <v>4</v>
      </c>
      <c r="B59" s="642">
        <v>3</v>
      </c>
      <c r="C59" s="642">
        <v>1</v>
      </c>
      <c r="D59" s="642">
        <v>2</v>
      </c>
      <c r="E59" s="642">
        <v>2</v>
      </c>
      <c r="F59" s="642">
        <v>0</v>
      </c>
      <c r="G59" s="642">
        <v>6</v>
      </c>
      <c r="H59" s="642">
        <v>4</v>
      </c>
      <c r="I59" s="642">
        <v>2</v>
      </c>
      <c r="J59" s="642">
        <v>4</v>
      </c>
      <c r="K59" s="642">
        <v>3</v>
      </c>
      <c r="L59" s="645">
        <v>1</v>
      </c>
      <c r="M59" s="533" t="s">
        <v>253</v>
      </c>
      <c r="N59" s="533" t="s">
        <v>263</v>
      </c>
    </row>
    <row r="60" spans="1:14" s="626" customFormat="1" ht="77.099999999999994" customHeight="1">
      <c r="A60" s="642">
        <v>4</v>
      </c>
      <c r="B60" s="642">
        <v>0</v>
      </c>
      <c r="C60" s="642">
        <v>4</v>
      </c>
      <c r="D60" s="642">
        <v>1</v>
      </c>
      <c r="E60" s="642">
        <v>0</v>
      </c>
      <c r="F60" s="642">
        <v>1</v>
      </c>
      <c r="G60" s="642">
        <v>0</v>
      </c>
      <c r="H60" s="642">
        <v>0</v>
      </c>
      <c r="I60" s="642">
        <v>0</v>
      </c>
      <c r="J60" s="642">
        <v>0</v>
      </c>
      <c r="K60" s="642">
        <v>0</v>
      </c>
      <c r="L60" s="645">
        <v>0</v>
      </c>
      <c r="M60" s="529" t="s">
        <v>257</v>
      </c>
      <c r="N60" s="530" t="s">
        <v>262</v>
      </c>
    </row>
    <row r="61" spans="1:14" s="626" customFormat="1" ht="77.099999999999994" customHeight="1">
      <c r="A61" s="642">
        <v>0</v>
      </c>
      <c r="B61" s="642">
        <v>0</v>
      </c>
      <c r="C61" s="642">
        <v>0</v>
      </c>
      <c r="D61" s="642">
        <v>0</v>
      </c>
      <c r="E61" s="642">
        <v>0</v>
      </c>
      <c r="F61" s="642">
        <v>0</v>
      </c>
      <c r="G61" s="642">
        <v>0</v>
      </c>
      <c r="H61" s="642">
        <v>0</v>
      </c>
      <c r="I61" s="642">
        <v>0</v>
      </c>
      <c r="J61" s="642">
        <v>0</v>
      </c>
      <c r="K61" s="642">
        <v>0</v>
      </c>
      <c r="L61" s="645">
        <v>0</v>
      </c>
      <c r="M61" s="531" t="s">
        <v>255</v>
      </c>
      <c r="N61" s="532" t="s">
        <v>261</v>
      </c>
    </row>
    <row r="62" spans="1:14" s="626" customFormat="1" ht="77.099999999999994" customHeight="1">
      <c r="A62" s="642">
        <v>4</v>
      </c>
      <c r="B62" s="642">
        <v>0</v>
      </c>
      <c r="C62" s="642">
        <v>4</v>
      </c>
      <c r="D62" s="642">
        <v>1</v>
      </c>
      <c r="E62" s="642">
        <v>0</v>
      </c>
      <c r="F62" s="642">
        <v>1</v>
      </c>
      <c r="G62" s="642">
        <v>0</v>
      </c>
      <c r="H62" s="642">
        <v>0</v>
      </c>
      <c r="I62" s="642">
        <v>0</v>
      </c>
      <c r="J62" s="642">
        <v>0</v>
      </c>
      <c r="K62" s="642">
        <v>0</v>
      </c>
      <c r="L62" s="645">
        <v>0</v>
      </c>
      <c r="M62" s="533" t="s">
        <v>253</v>
      </c>
      <c r="N62" s="533" t="s">
        <v>260</v>
      </c>
    </row>
    <row r="63" spans="1:14" s="626" customFormat="1" ht="77.099999999999994" customHeight="1">
      <c r="A63" s="642">
        <v>2</v>
      </c>
      <c r="B63" s="642">
        <v>0</v>
      </c>
      <c r="C63" s="642">
        <v>2</v>
      </c>
      <c r="D63" s="642">
        <v>3</v>
      </c>
      <c r="E63" s="642">
        <v>0</v>
      </c>
      <c r="F63" s="642">
        <v>3</v>
      </c>
      <c r="G63" s="642">
        <v>0</v>
      </c>
      <c r="H63" s="642">
        <v>0</v>
      </c>
      <c r="I63" s="642">
        <v>0</v>
      </c>
      <c r="J63" s="642">
        <v>0</v>
      </c>
      <c r="K63" s="642">
        <v>0</v>
      </c>
      <c r="L63" s="645">
        <v>0</v>
      </c>
      <c r="M63" s="529" t="s">
        <v>257</v>
      </c>
      <c r="N63" s="530" t="s">
        <v>259</v>
      </c>
    </row>
    <row r="64" spans="1:14" s="626" customFormat="1" ht="77.099999999999994" customHeight="1">
      <c r="A64" s="642">
        <v>0</v>
      </c>
      <c r="B64" s="642">
        <v>0</v>
      </c>
      <c r="C64" s="642">
        <v>0</v>
      </c>
      <c r="D64" s="642">
        <v>0</v>
      </c>
      <c r="E64" s="642">
        <v>0</v>
      </c>
      <c r="F64" s="642">
        <v>0</v>
      </c>
      <c r="G64" s="642">
        <v>0</v>
      </c>
      <c r="H64" s="642">
        <v>0</v>
      </c>
      <c r="I64" s="642">
        <v>0</v>
      </c>
      <c r="J64" s="642">
        <v>0</v>
      </c>
      <c r="K64" s="642">
        <v>0</v>
      </c>
      <c r="L64" s="645">
        <v>0</v>
      </c>
      <c r="M64" s="531" t="s">
        <v>255</v>
      </c>
      <c r="N64" s="532"/>
    </row>
    <row r="65" spans="1:14" s="626" customFormat="1" ht="77.099999999999994" customHeight="1">
      <c r="A65" s="642">
        <v>2</v>
      </c>
      <c r="B65" s="642">
        <v>0</v>
      </c>
      <c r="C65" s="642">
        <v>2</v>
      </c>
      <c r="D65" s="642">
        <v>3</v>
      </c>
      <c r="E65" s="642">
        <v>0</v>
      </c>
      <c r="F65" s="642">
        <v>3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5">
        <v>0</v>
      </c>
      <c r="M65" s="533" t="s">
        <v>253</v>
      </c>
      <c r="N65" s="533" t="s">
        <v>258</v>
      </c>
    </row>
    <row r="66" spans="1:14" s="626" customFormat="1" ht="77.099999999999994" customHeight="1">
      <c r="A66" s="642">
        <v>1</v>
      </c>
      <c r="B66" s="642">
        <v>0</v>
      </c>
      <c r="C66" s="642">
        <v>1</v>
      </c>
      <c r="D66" s="642">
        <v>6</v>
      </c>
      <c r="E66" s="642">
        <v>0</v>
      </c>
      <c r="F66" s="642">
        <v>6</v>
      </c>
      <c r="G66" s="642">
        <v>3</v>
      </c>
      <c r="H66" s="642">
        <v>0</v>
      </c>
      <c r="I66" s="642">
        <v>3</v>
      </c>
      <c r="J66" s="642">
        <v>2</v>
      </c>
      <c r="K66" s="642">
        <v>0</v>
      </c>
      <c r="L66" s="645">
        <v>2</v>
      </c>
      <c r="M66" s="529" t="s">
        <v>257</v>
      </c>
      <c r="N66" s="530" t="s">
        <v>256</v>
      </c>
    </row>
    <row r="67" spans="1:14" s="626" customFormat="1" ht="77.099999999999994" customHeight="1">
      <c r="A67" s="642">
        <v>0</v>
      </c>
      <c r="B67" s="642">
        <v>0</v>
      </c>
      <c r="C67" s="642">
        <v>0</v>
      </c>
      <c r="D67" s="642">
        <v>1</v>
      </c>
      <c r="E67" s="642">
        <v>0</v>
      </c>
      <c r="F67" s="642">
        <v>1</v>
      </c>
      <c r="G67" s="642">
        <v>0</v>
      </c>
      <c r="H67" s="642">
        <v>0</v>
      </c>
      <c r="I67" s="642">
        <v>0</v>
      </c>
      <c r="J67" s="642">
        <v>0</v>
      </c>
      <c r="K67" s="642">
        <v>0</v>
      </c>
      <c r="L67" s="645">
        <v>0</v>
      </c>
      <c r="M67" s="531" t="s">
        <v>255</v>
      </c>
      <c r="N67" s="532" t="s">
        <v>254</v>
      </c>
    </row>
    <row r="68" spans="1:14" s="626" customFormat="1" ht="77.099999999999994" customHeight="1">
      <c r="A68" s="643">
        <v>1</v>
      </c>
      <c r="B68" s="643">
        <v>0</v>
      </c>
      <c r="C68" s="643">
        <v>1</v>
      </c>
      <c r="D68" s="643">
        <v>7</v>
      </c>
      <c r="E68" s="643">
        <v>0</v>
      </c>
      <c r="F68" s="643">
        <v>7</v>
      </c>
      <c r="G68" s="643">
        <v>3</v>
      </c>
      <c r="H68" s="643">
        <v>0</v>
      </c>
      <c r="I68" s="643">
        <v>3</v>
      </c>
      <c r="J68" s="643">
        <v>2</v>
      </c>
      <c r="K68" s="643">
        <v>0</v>
      </c>
      <c r="L68" s="646">
        <v>2</v>
      </c>
      <c r="M68" s="524" t="s">
        <v>253</v>
      </c>
      <c r="N68" s="533" t="s">
        <v>252</v>
      </c>
    </row>
    <row r="69" spans="1:14" s="626" customFormat="1" ht="77.099999999999994" customHeight="1">
      <c r="A69" s="518" t="s">
        <v>357</v>
      </c>
      <c r="B69" s="519"/>
      <c r="C69" s="519"/>
      <c r="D69" s="519"/>
      <c r="E69" s="519"/>
      <c r="F69" s="519"/>
      <c r="G69" s="519"/>
      <c r="H69" s="519"/>
      <c r="I69" s="519"/>
      <c r="J69" s="519"/>
      <c r="K69" s="519"/>
      <c r="L69" s="519"/>
      <c r="M69" s="519"/>
      <c r="N69" s="520" t="s">
        <v>358</v>
      </c>
    </row>
    <row r="70" spans="1:14" s="626" customFormat="1" ht="77.099999999999994" customHeight="1">
      <c r="A70" s="537" t="s">
        <v>66</v>
      </c>
      <c r="B70" s="538"/>
      <c r="C70" s="523" t="s">
        <v>67</v>
      </c>
      <c r="D70" s="521" t="s">
        <v>68</v>
      </c>
      <c r="E70" s="522"/>
      <c r="F70" s="523" t="s">
        <v>69</v>
      </c>
      <c r="G70" s="521" t="s">
        <v>70</v>
      </c>
      <c r="H70" s="522"/>
      <c r="I70" s="523" t="s">
        <v>71</v>
      </c>
      <c r="J70" s="521" t="s">
        <v>72</v>
      </c>
      <c r="K70" s="522"/>
      <c r="L70" s="523" t="s">
        <v>73</v>
      </c>
      <c r="M70" s="522"/>
      <c r="N70" s="523" t="s">
        <v>269</v>
      </c>
    </row>
    <row r="71" spans="1:14" s="626" customFormat="1" ht="77.099999999999994" customHeight="1">
      <c r="A71" s="631" t="s">
        <v>30</v>
      </c>
      <c r="B71" s="632" t="s">
        <v>268</v>
      </c>
      <c r="C71" s="633" t="s">
        <v>267</v>
      </c>
      <c r="D71" s="634" t="s">
        <v>30</v>
      </c>
      <c r="E71" s="632" t="s">
        <v>268</v>
      </c>
      <c r="F71" s="633" t="s">
        <v>267</v>
      </c>
      <c r="G71" s="634" t="s">
        <v>30</v>
      </c>
      <c r="H71" s="632" t="s">
        <v>268</v>
      </c>
      <c r="I71" s="633" t="s">
        <v>267</v>
      </c>
      <c r="J71" s="634" t="s">
        <v>30</v>
      </c>
      <c r="K71" s="632" t="s">
        <v>268</v>
      </c>
      <c r="L71" s="634" t="s">
        <v>267</v>
      </c>
      <c r="M71" s="525"/>
      <c r="N71" s="526" t="s">
        <v>129</v>
      </c>
    </row>
    <row r="72" spans="1:14" s="626" customFormat="1" ht="77.099999999999994" customHeight="1">
      <c r="A72" s="527" t="s">
        <v>26</v>
      </c>
      <c r="B72" s="638" t="s">
        <v>266</v>
      </c>
      <c r="C72" s="639" t="s">
        <v>265</v>
      </c>
      <c r="D72" s="640" t="s">
        <v>26</v>
      </c>
      <c r="E72" s="638" t="s">
        <v>266</v>
      </c>
      <c r="F72" s="639" t="s">
        <v>265</v>
      </c>
      <c r="G72" s="640" t="s">
        <v>26</v>
      </c>
      <c r="H72" s="638" t="s">
        <v>266</v>
      </c>
      <c r="I72" s="639" t="s">
        <v>265</v>
      </c>
      <c r="J72" s="640" t="s">
        <v>26</v>
      </c>
      <c r="K72" s="638" t="s">
        <v>266</v>
      </c>
      <c r="L72" s="640" t="s">
        <v>265</v>
      </c>
      <c r="M72" s="527"/>
      <c r="N72" s="528"/>
    </row>
    <row r="73" spans="1:14" s="626" customFormat="1" ht="77.099999999999994" customHeight="1">
      <c r="A73" s="641">
        <v>1</v>
      </c>
      <c r="B73" s="641">
        <v>1</v>
      </c>
      <c r="C73" s="641">
        <v>0</v>
      </c>
      <c r="D73" s="641">
        <v>3</v>
      </c>
      <c r="E73" s="641">
        <v>3</v>
      </c>
      <c r="F73" s="641">
        <v>0</v>
      </c>
      <c r="G73" s="641">
        <v>3</v>
      </c>
      <c r="H73" s="641">
        <v>2</v>
      </c>
      <c r="I73" s="641">
        <v>1</v>
      </c>
      <c r="J73" s="641">
        <v>4</v>
      </c>
      <c r="K73" s="641">
        <v>3</v>
      </c>
      <c r="L73" s="644">
        <v>1</v>
      </c>
      <c r="M73" s="529" t="s">
        <v>257</v>
      </c>
      <c r="N73" s="530" t="s">
        <v>264</v>
      </c>
    </row>
    <row r="74" spans="1:14" s="626" customFormat="1" ht="77.099999999999994" customHeight="1">
      <c r="A74" s="642">
        <v>0</v>
      </c>
      <c r="B74" s="642">
        <v>0</v>
      </c>
      <c r="C74" s="642">
        <v>0</v>
      </c>
      <c r="D74" s="642">
        <v>1</v>
      </c>
      <c r="E74" s="642">
        <v>1</v>
      </c>
      <c r="F74" s="642">
        <v>0</v>
      </c>
      <c r="G74" s="642">
        <v>0</v>
      </c>
      <c r="H74" s="642">
        <v>0</v>
      </c>
      <c r="I74" s="642">
        <v>0</v>
      </c>
      <c r="J74" s="642">
        <v>0</v>
      </c>
      <c r="K74" s="642">
        <v>0</v>
      </c>
      <c r="L74" s="645">
        <v>0</v>
      </c>
      <c r="M74" s="531" t="s">
        <v>255</v>
      </c>
      <c r="N74" s="532"/>
    </row>
    <row r="75" spans="1:14" s="626" customFormat="1" ht="77.099999999999994" customHeight="1">
      <c r="A75" s="642">
        <v>1</v>
      </c>
      <c r="B75" s="642">
        <v>1</v>
      </c>
      <c r="C75" s="642">
        <v>0</v>
      </c>
      <c r="D75" s="642">
        <v>4</v>
      </c>
      <c r="E75" s="642">
        <v>4</v>
      </c>
      <c r="F75" s="642">
        <v>0</v>
      </c>
      <c r="G75" s="642">
        <v>3</v>
      </c>
      <c r="H75" s="642">
        <v>2</v>
      </c>
      <c r="I75" s="642">
        <v>1</v>
      </c>
      <c r="J75" s="642">
        <v>4</v>
      </c>
      <c r="K75" s="642">
        <v>3</v>
      </c>
      <c r="L75" s="645">
        <v>1</v>
      </c>
      <c r="M75" s="533" t="s">
        <v>253</v>
      </c>
      <c r="N75" s="533" t="s">
        <v>263</v>
      </c>
    </row>
    <row r="76" spans="1:14" s="626" customFormat="1" ht="77.099999999999994" customHeight="1">
      <c r="A76" s="642">
        <v>1</v>
      </c>
      <c r="B76" s="642">
        <v>0</v>
      </c>
      <c r="C76" s="642">
        <v>1</v>
      </c>
      <c r="D76" s="642">
        <v>6</v>
      </c>
      <c r="E76" s="642">
        <v>0</v>
      </c>
      <c r="F76" s="642">
        <v>6</v>
      </c>
      <c r="G76" s="642">
        <v>5</v>
      </c>
      <c r="H76" s="642">
        <v>0</v>
      </c>
      <c r="I76" s="642">
        <v>5</v>
      </c>
      <c r="J76" s="642">
        <v>6</v>
      </c>
      <c r="K76" s="642">
        <v>0</v>
      </c>
      <c r="L76" s="645">
        <v>6</v>
      </c>
      <c r="M76" s="529" t="s">
        <v>257</v>
      </c>
      <c r="N76" s="530" t="s">
        <v>262</v>
      </c>
    </row>
    <row r="77" spans="1:14" s="626" customFormat="1" ht="77.099999999999994" customHeight="1">
      <c r="A77" s="642">
        <v>0</v>
      </c>
      <c r="B77" s="642">
        <v>0</v>
      </c>
      <c r="C77" s="642">
        <v>0</v>
      </c>
      <c r="D77" s="642">
        <v>2</v>
      </c>
      <c r="E77" s="642">
        <v>0</v>
      </c>
      <c r="F77" s="642">
        <v>2</v>
      </c>
      <c r="G77" s="642">
        <v>0</v>
      </c>
      <c r="H77" s="642">
        <v>0</v>
      </c>
      <c r="I77" s="642">
        <v>0</v>
      </c>
      <c r="J77" s="642">
        <v>5</v>
      </c>
      <c r="K77" s="642">
        <v>2</v>
      </c>
      <c r="L77" s="645">
        <v>3</v>
      </c>
      <c r="M77" s="531" t="s">
        <v>255</v>
      </c>
      <c r="N77" s="532" t="s">
        <v>261</v>
      </c>
    </row>
    <row r="78" spans="1:14" s="626" customFormat="1" ht="77.099999999999994" customHeight="1">
      <c r="A78" s="642">
        <v>1</v>
      </c>
      <c r="B78" s="642">
        <v>0</v>
      </c>
      <c r="C78" s="642">
        <v>1</v>
      </c>
      <c r="D78" s="642">
        <v>8</v>
      </c>
      <c r="E78" s="642">
        <v>0</v>
      </c>
      <c r="F78" s="642">
        <v>8</v>
      </c>
      <c r="G78" s="642">
        <v>5</v>
      </c>
      <c r="H78" s="642">
        <v>0</v>
      </c>
      <c r="I78" s="642">
        <v>5</v>
      </c>
      <c r="J78" s="642">
        <v>11</v>
      </c>
      <c r="K78" s="642">
        <v>2</v>
      </c>
      <c r="L78" s="645">
        <v>9</v>
      </c>
      <c r="M78" s="533" t="s">
        <v>253</v>
      </c>
      <c r="N78" s="533" t="s">
        <v>260</v>
      </c>
    </row>
    <row r="79" spans="1:14" s="626" customFormat="1" ht="77.099999999999994" customHeight="1">
      <c r="A79" s="642">
        <v>0</v>
      </c>
      <c r="B79" s="642">
        <v>0</v>
      </c>
      <c r="C79" s="642">
        <v>0</v>
      </c>
      <c r="D79" s="642">
        <v>2</v>
      </c>
      <c r="E79" s="642">
        <v>0</v>
      </c>
      <c r="F79" s="642">
        <v>2</v>
      </c>
      <c r="G79" s="642">
        <v>0</v>
      </c>
      <c r="H79" s="642">
        <v>0</v>
      </c>
      <c r="I79" s="642">
        <v>0</v>
      </c>
      <c r="J79" s="642">
        <v>1</v>
      </c>
      <c r="K79" s="642">
        <v>0</v>
      </c>
      <c r="L79" s="645">
        <v>1</v>
      </c>
      <c r="M79" s="529" t="s">
        <v>257</v>
      </c>
      <c r="N79" s="530" t="s">
        <v>259</v>
      </c>
    </row>
    <row r="80" spans="1:14" s="626" customFormat="1" ht="77.099999999999994" customHeight="1">
      <c r="A80" s="642">
        <v>0</v>
      </c>
      <c r="B80" s="642">
        <v>0</v>
      </c>
      <c r="C80" s="642">
        <v>0</v>
      </c>
      <c r="D80" s="642">
        <v>0</v>
      </c>
      <c r="E80" s="642">
        <v>0</v>
      </c>
      <c r="F80" s="642">
        <v>0</v>
      </c>
      <c r="G80" s="642">
        <v>0</v>
      </c>
      <c r="H80" s="642">
        <v>0</v>
      </c>
      <c r="I80" s="642">
        <v>0</v>
      </c>
      <c r="J80" s="642">
        <v>0</v>
      </c>
      <c r="K80" s="642">
        <v>0</v>
      </c>
      <c r="L80" s="645">
        <v>0</v>
      </c>
      <c r="M80" s="531" t="s">
        <v>255</v>
      </c>
      <c r="N80" s="532"/>
    </row>
    <row r="81" spans="1:14" s="626" customFormat="1" ht="77.099999999999994" customHeight="1">
      <c r="A81" s="642">
        <v>0</v>
      </c>
      <c r="B81" s="642">
        <v>0</v>
      </c>
      <c r="C81" s="642">
        <v>0</v>
      </c>
      <c r="D81" s="642">
        <v>2</v>
      </c>
      <c r="E81" s="642">
        <v>0</v>
      </c>
      <c r="F81" s="642">
        <v>2</v>
      </c>
      <c r="G81" s="642">
        <v>0</v>
      </c>
      <c r="H81" s="642">
        <v>0</v>
      </c>
      <c r="I81" s="642">
        <v>0</v>
      </c>
      <c r="J81" s="642">
        <v>1</v>
      </c>
      <c r="K81" s="642">
        <v>0</v>
      </c>
      <c r="L81" s="645">
        <v>1</v>
      </c>
      <c r="M81" s="533" t="s">
        <v>253</v>
      </c>
      <c r="N81" s="533" t="s">
        <v>258</v>
      </c>
    </row>
    <row r="82" spans="1:14" s="626" customFormat="1" ht="77.099999999999994" customHeight="1">
      <c r="A82" s="642">
        <v>0</v>
      </c>
      <c r="B82" s="642">
        <v>0</v>
      </c>
      <c r="C82" s="642">
        <v>0</v>
      </c>
      <c r="D82" s="642">
        <v>10</v>
      </c>
      <c r="E82" s="642">
        <v>0</v>
      </c>
      <c r="F82" s="642">
        <v>10</v>
      </c>
      <c r="G82" s="642">
        <v>8</v>
      </c>
      <c r="H82" s="642">
        <v>0</v>
      </c>
      <c r="I82" s="642">
        <v>8</v>
      </c>
      <c r="J82" s="642">
        <v>9</v>
      </c>
      <c r="K82" s="642">
        <v>0</v>
      </c>
      <c r="L82" s="645">
        <v>9</v>
      </c>
      <c r="M82" s="529" t="s">
        <v>257</v>
      </c>
      <c r="N82" s="530" t="s">
        <v>256</v>
      </c>
    </row>
    <row r="83" spans="1:14" s="626" customFormat="1" ht="77.099999999999994" customHeight="1">
      <c r="A83" s="642">
        <v>0</v>
      </c>
      <c r="B83" s="642">
        <v>0</v>
      </c>
      <c r="C83" s="642">
        <v>0</v>
      </c>
      <c r="D83" s="642">
        <v>0</v>
      </c>
      <c r="E83" s="642">
        <v>0</v>
      </c>
      <c r="F83" s="642">
        <v>0</v>
      </c>
      <c r="G83" s="642">
        <v>0</v>
      </c>
      <c r="H83" s="642">
        <v>0</v>
      </c>
      <c r="I83" s="642">
        <v>0</v>
      </c>
      <c r="J83" s="642">
        <v>0</v>
      </c>
      <c r="K83" s="642">
        <v>0</v>
      </c>
      <c r="L83" s="645">
        <v>0</v>
      </c>
      <c r="M83" s="531" t="s">
        <v>255</v>
      </c>
      <c r="N83" s="532" t="s">
        <v>254</v>
      </c>
    </row>
    <row r="84" spans="1:14" s="627" customFormat="1" ht="77.099999999999994" customHeight="1">
      <c r="A84" s="643">
        <v>0</v>
      </c>
      <c r="B84" s="643">
        <v>0</v>
      </c>
      <c r="C84" s="643">
        <v>0</v>
      </c>
      <c r="D84" s="643">
        <v>10</v>
      </c>
      <c r="E84" s="643">
        <v>0</v>
      </c>
      <c r="F84" s="643">
        <v>10</v>
      </c>
      <c r="G84" s="643">
        <v>8</v>
      </c>
      <c r="H84" s="643">
        <v>0</v>
      </c>
      <c r="I84" s="643">
        <v>8</v>
      </c>
      <c r="J84" s="643">
        <v>9</v>
      </c>
      <c r="K84" s="643">
        <v>0</v>
      </c>
      <c r="L84" s="646">
        <v>9</v>
      </c>
      <c r="M84" s="524" t="s">
        <v>253</v>
      </c>
      <c r="N84" s="533" t="s">
        <v>252</v>
      </c>
    </row>
    <row r="85" spans="1:14" s="627" customFormat="1" ht="77.099999999999994" customHeight="1">
      <c r="A85" s="518" t="s">
        <v>357</v>
      </c>
      <c r="B85" s="518"/>
      <c r="C85" s="518"/>
      <c r="D85" s="518"/>
      <c r="E85" s="518"/>
      <c r="F85" s="518"/>
      <c r="G85" s="518"/>
      <c r="H85" s="520" t="s">
        <v>356</v>
      </c>
      <c r="I85" s="541"/>
      <c r="J85" s="541"/>
      <c r="K85" s="541"/>
      <c r="L85" s="541"/>
      <c r="M85" s="541"/>
      <c r="N85" s="541"/>
    </row>
    <row r="86" spans="1:14" s="627" customFormat="1" ht="77.099999999999994" customHeight="1">
      <c r="A86" s="521" t="s">
        <v>26</v>
      </c>
      <c r="B86" s="522"/>
      <c r="C86" s="523" t="s">
        <v>270</v>
      </c>
      <c r="D86" s="540" t="s">
        <v>64</v>
      </c>
      <c r="E86" s="522"/>
      <c r="F86" s="523" t="s">
        <v>65</v>
      </c>
      <c r="G86" s="522"/>
      <c r="H86" s="523" t="s">
        <v>269</v>
      </c>
      <c r="I86" s="541"/>
      <c r="J86" s="541"/>
      <c r="K86" s="541"/>
      <c r="L86" s="541"/>
      <c r="M86" s="541"/>
      <c r="N86" s="541"/>
    </row>
    <row r="87" spans="1:14" s="627" customFormat="1" ht="77.099999999999994" customHeight="1">
      <c r="A87" s="524" t="s">
        <v>30</v>
      </c>
      <c r="B87" s="524" t="s">
        <v>268</v>
      </c>
      <c r="C87" s="524" t="s">
        <v>267</v>
      </c>
      <c r="D87" s="524" t="s">
        <v>30</v>
      </c>
      <c r="E87" s="524" t="s">
        <v>268</v>
      </c>
      <c r="F87" s="524" t="s">
        <v>267</v>
      </c>
      <c r="G87" s="525"/>
      <c r="H87" s="526" t="s">
        <v>129</v>
      </c>
      <c r="I87" s="541"/>
      <c r="J87" s="541"/>
      <c r="K87" s="541"/>
      <c r="L87" s="541"/>
      <c r="M87" s="541"/>
      <c r="N87" s="541"/>
    </row>
    <row r="88" spans="1:14" s="627" customFormat="1" ht="77.099999999999994" customHeight="1">
      <c r="A88" s="524" t="s">
        <v>26</v>
      </c>
      <c r="B88" s="524" t="s">
        <v>266</v>
      </c>
      <c r="C88" s="524" t="s">
        <v>265</v>
      </c>
      <c r="D88" s="524" t="s">
        <v>26</v>
      </c>
      <c r="E88" s="524" t="s">
        <v>266</v>
      </c>
      <c r="F88" s="524" t="s">
        <v>265</v>
      </c>
      <c r="G88" s="525"/>
      <c r="H88" s="528"/>
      <c r="I88" s="541"/>
      <c r="J88" s="541"/>
      <c r="K88" s="541"/>
      <c r="L88" s="541"/>
      <c r="M88" s="541"/>
      <c r="N88" s="541"/>
    </row>
    <row r="89" spans="1:14" s="627" customFormat="1" ht="77.099999999999994" customHeight="1">
      <c r="A89" s="647">
        <v>298</v>
      </c>
      <c r="B89" s="647">
        <v>203</v>
      </c>
      <c r="C89" s="647">
        <v>95</v>
      </c>
      <c r="D89" s="641">
        <v>1</v>
      </c>
      <c r="E89" s="641">
        <v>1</v>
      </c>
      <c r="F89" s="644">
        <v>0</v>
      </c>
      <c r="G89" s="529" t="s">
        <v>257</v>
      </c>
      <c r="H89" s="530" t="s">
        <v>264</v>
      </c>
      <c r="I89" s="541"/>
      <c r="J89" s="541"/>
      <c r="K89" s="541"/>
      <c r="L89" s="541"/>
      <c r="M89" s="541"/>
      <c r="N89" s="541"/>
    </row>
    <row r="90" spans="1:14" s="627" customFormat="1" ht="77.099999999999994" customHeight="1">
      <c r="A90" s="648">
        <v>68</v>
      </c>
      <c r="B90" s="648">
        <v>33</v>
      </c>
      <c r="C90" s="648">
        <v>35</v>
      </c>
      <c r="D90" s="642">
        <v>0</v>
      </c>
      <c r="E90" s="642">
        <v>0</v>
      </c>
      <c r="F90" s="645">
        <v>0</v>
      </c>
      <c r="G90" s="531" t="s">
        <v>255</v>
      </c>
      <c r="H90" s="532"/>
      <c r="I90" s="541"/>
      <c r="J90" s="541"/>
      <c r="K90" s="541"/>
      <c r="L90" s="541"/>
      <c r="M90" s="541"/>
      <c r="N90" s="541"/>
    </row>
    <row r="91" spans="1:14" s="627" customFormat="1" ht="77.099999999999994" customHeight="1">
      <c r="A91" s="648">
        <v>366</v>
      </c>
      <c r="B91" s="648">
        <v>236</v>
      </c>
      <c r="C91" s="648">
        <v>130</v>
      </c>
      <c r="D91" s="642">
        <v>1</v>
      </c>
      <c r="E91" s="642">
        <v>1</v>
      </c>
      <c r="F91" s="645">
        <v>0</v>
      </c>
      <c r="G91" s="532" t="s">
        <v>253</v>
      </c>
      <c r="H91" s="533" t="s">
        <v>263</v>
      </c>
      <c r="I91" s="541"/>
      <c r="J91" s="541"/>
      <c r="K91" s="541"/>
      <c r="L91" s="541"/>
      <c r="M91" s="541"/>
      <c r="N91" s="541"/>
    </row>
    <row r="92" spans="1:14" s="627" customFormat="1" ht="77.099999999999994" customHeight="1">
      <c r="A92" s="648">
        <v>146</v>
      </c>
      <c r="B92" s="648">
        <v>4</v>
      </c>
      <c r="C92" s="648">
        <v>142</v>
      </c>
      <c r="D92" s="642">
        <v>0</v>
      </c>
      <c r="E92" s="642">
        <v>0</v>
      </c>
      <c r="F92" s="645">
        <v>0</v>
      </c>
      <c r="G92" s="529" t="s">
        <v>257</v>
      </c>
      <c r="H92" s="530" t="s">
        <v>262</v>
      </c>
      <c r="I92" s="541"/>
      <c r="J92" s="541"/>
      <c r="K92" s="541"/>
      <c r="L92" s="541"/>
      <c r="M92" s="541"/>
      <c r="N92" s="541"/>
    </row>
    <row r="93" spans="1:14" s="627" customFormat="1" ht="77.099999999999994" customHeight="1">
      <c r="A93" s="648">
        <v>44</v>
      </c>
      <c r="B93" s="648">
        <v>3</v>
      </c>
      <c r="C93" s="648">
        <v>41</v>
      </c>
      <c r="D93" s="642">
        <v>0</v>
      </c>
      <c r="E93" s="642">
        <v>0</v>
      </c>
      <c r="F93" s="645">
        <v>0</v>
      </c>
      <c r="G93" s="531" t="s">
        <v>255</v>
      </c>
      <c r="H93" s="532" t="s">
        <v>261</v>
      </c>
      <c r="I93" s="541"/>
      <c r="J93" s="541"/>
      <c r="K93" s="541"/>
      <c r="L93" s="541"/>
      <c r="M93" s="541"/>
      <c r="N93" s="541"/>
    </row>
    <row r="94" spans="1:14" s="627" customFormat="1" ht="77.099999999999994" customHeight="1">
      <c r="A94" s="648">
        <v>190</v>
      </c>
      <c r="B94" s="648">
        <v>7</v>
      </c>
      <c r="C94" s="648">
        <v>183</v>
      </c>
      <c r="D94" s="642">
        <v>0</v>
      </c>
      <c r="E94" s="642">
        <v>0</v>
      </c>
      <c r="F94" s="645">
        <v>0</v>
      </c>
      <c r="G94" s="532" t="s">
        <v>253</v>
      </c>
      <c r="H94" s="533" t="s">
        <v>260</v>
      </c>
      <c r="I94" s="541"/>
      <c r="J94" s="541"/>
      <c r="K94" s="541"/>
      <c r="L94" s="541"/>
      <c r="M94" s="541"/>
      <c r="N94" s="541"/>
    </row>
    <row r="95" spans="1:14" s="627" customFormat="1" ht="77.099999999999994" customHeight="1">
      <c r="A95" s="648">
        <v>115</v>
      </c>
      <c r="B95" s="648">
        <v>0</v>
      </c>
      <c r="C95" s="648">
        <v>115</v>
      </c>
      <c r="D95" s="642">
        <v>0</v>
      </c>
      <c r="E95" s="642">
        <v>0</v>
      </c>
      <c r="F95" s="645">
        <v>0</v>
      </c>
      <c r="G95" s="529" t="s">
        <v>257</v>
      </c>
      <c r="H95" s="530" t="s">
        <v>259</v>
      </c>
      <c r="I95" s="541"/>
      <c r="J95" s="541"/>
      <c r="K95" s="541"/>
      <c r="L95" s="541"/>
      <c r="M95" s="541"/>
      <c r="N95" s="541"/>
    </row>
    <row r="96" spans="1:14" s="627" customFormat="1" ht="77.099999999999994" customHeight="1">
      <c r="A96" s="648">
        <v>27</v>
      </c>
      <c r="B96" s="648">
        <v>0</v>
      </c>
      <c r="C96" s="648">
        <v>27</v>
      </c>
      <c r="D96" s="642">
        <v>0</v>
      </c>
      <c r="E96" s="642">
        <v>0</v>
      </c>
      <c r="F96" s="645">
        <v>0</v>
      </c>
      <c r="G96" s="531" t="s">
        <v>255</v>
      </c>
      <c r="H96" s="532"/>
      <c r="I96" s="541"/>
      <c r="J96" s="541"/>
      <c r="K96" s="541"/>
      <c r="L96" s="541"/>
      <c r="M96" s="541"/>
      <c r="N96" s="541"/>
    </row>
    <row r="97" spans="1:14" s="627" customFormat="1" ht="77.099999999999994" customHeight="1">
      <c r="A97" s="648">
        <v>142</v>
      </c>
      <c r="B97" s="648">
        <v>0</v>
      </c>
      <c r="C97" s="648">
        <v>142</v>
      </c>
      <c r="D97" s="642">
        <v>0</v>
      </c>
      <c r="E97" s="642">
        <v>0</v>
      </c>
      <c r="F97" s="645">
        <v>0</v>
      </c>
      <c r="G97" s="532" t="s">
        <v>253</v>
      </c>
      <c r="H97" s="533" t="s">
        <v>258</v>
      </c>
      <c r="I97" s="541"/>
      <c r="J97" s="541"/>
      <c r="K97" s="541"/>
      <c r="L97" s="541"/>
      <c r="M97" s="541"/>
      <c r="N97" s="541"/>
    </row>
    <row r="98" spans="1:14" s="627" customFormat="1" ht="77.099999999999994" customHeight="1">
      <c r="A98" s="648">
        <v>626</v>
      </c>
      <c r="B98" s="648">
        <v>0</v>
      </c>
      <c r="C98" s="648">
        <v>626</v>
      </c>
      <c r="D98" s="642">
        <v>0</v>
      </c>
      <c r="E98" s="642">
        <v>0</v>
      </c>
      <c r="F98" s="645">
        <v>0</v>
      </c>
      <c r="G98" s="529" t="s">
        <v>257</v>
      </c>
      <c r="H98" s="530" t="s">
        <v>256</v>
      </c>
      <c r="I98" s="541"/>
      <c r="J98" s="541"/>
      <c r="K98" s="541"/>
      <c r="L98" s="541"/>
      <c r="M98" s="541"/>
      <c r="N98" s="541"/>
    </row>
    <row r="99" spans="1:14" s="627" customFormat="1" ht="77.099999999999994" customHeight="1">
      <c r="A99" s="648">
        <v>167</v>
      </c>
      <c r="B99" s="648">
        <v>0</v>
      </c>
      <c r="C99" s="648">
        <v>167</v>
      </c>
      <c r="D99" s="642">
        <v>0</v>
      </c>
      <c r="E99" s="642">
        <v>0</v>
      </c>
      <c r="F99" s="645">
        <v>0</v>
      </c>
      <c r="G99" s="531" t="s">
        <v>255</v>
      </c>
      <c r="H99" s="532" t="s">
        <v>254</v>
      </c>
      <c r="I99" s="541"/>
      <c r="J99" s="541"/>
      <c r="K99" s="541"/>
      <c r="L99" s="541"/>
      <c r="M99" s="541"/>
      <c r="N99" s="541"/>
    </row>
    <row r="100" spans="1:14" s="627" customFormat="1" ht="77.099999999999994" customHeight="1">
      <c r="A100" s="649">
        <v>793</v>
      </c>
      <c r="B100" s="649">
        <v>0</v>
      </c>
      <c r="C100" s="649">
        <v>793</v>
      </c>
      <c r="D100" s="643">
        <v>0</v>
      </c>
      <c r="E100" s="643">
        <v>0</v>
      </c>
      <c r="F100" s="646">
        <v>0</v>
      </c>
      <c r="G100" s="533" t="s">
        <v>253</v>
      </c>
      <c r="H100" s="533" t="s">
        <v>252</v>
      </c>
      <c r="I100" s="541"/>
      <c r="J100" s="541"/>
      <c r="K100" s="541"/>
      <c r="L100" s="436" t="s">
        <v>2033</v>
      </c>
      <c r="M100" s="541"/>
      <c r="N100" s="541"/>
    </row>
  </sheetData>
  <dataConsolidate link="1">
    <dataRefs count="2">
      <dataRef ref="A22:C24" sheet="10" r:id="rId1"/>
      <dataRef ref="A25:C27" sheet="17ملاك وزارة" r:id="rId2"/>
    </dataRefs>
  </dataConsolidate>
  <mergeCells count="1">
    <mergeCell ref="D4:J4"/>
  </mergeCells>
  <printOptions horizontalCentered="1" verticalCentered="1"/>
  <pageMargins left="0.74803149606299213" right="0.74803149606299213" top="0.98425196850393704" bottom="0.98425196850393704" header="0.39370078740157483" footer="0.31496062992125984"/>
  <pageSetup paperSize="9" scale="37" orientation="portrait" r:id="rId3"/>
  <headerFooter alignWithMargins="0"/>
  <rowBreaks count="4" manualBreakCount="4">
    <brk id="20" max="13" man="1"/>
    <brk id="36" max="13" man="1"/>
    <brk id="52" max="13" man="1"/>
    <brk id="68" max="13" man="1"/>
  </rowBreaks>
  <colBreaks count="2" manualBreakCount="2">
    <brk id="14" max="131" man="1"/>
    <brk id="25" max="133" man="1"/>
  </colBreaks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5:L33"/>
  <sheetViews>
    <sheetView showGridLines="0" rightToLeft="1" zoomScaleNormal="100" workbookViewId="0">
      <selection activeCell="L1" sqref="L1:T1048576"/>
    </sheetView>
  </sheetViews>
  <sheetFormatPr defaultColWidth="7.69921875" defaultRowHeight="33" customHeight="1"/>
  <cols>
    <col min="1" max="1" width="12.8984375" style="650" customWidth="1"/>
    <col min="2" max="2" width="14" style="651" customWidth="1"/>
    <col min="3" max="12" width="9.69921875" style="652" customWidth="1"/>
    <col min="13" max="250" width="7.69921875" style="652"/>
    <col min="251" max="251" width="12.8984375" style="652" customWidth="1"/>
    <col min="252" max="252" width="14" style="652" customWidth="1"/>
    <col min="253" max="253" width="8.59765625" style="652" customWidth="1"/>
    <col min="254" max="254" width="6.59765625" style="652" bestFit="1" customWidth="1"/>
    <col min="255" max="255" width="8.19921875" style="652" customWidth="1"/>
    <col min="256" max="256" width="6.59765625" style="652" bestFit="1" customWidth="1"/>
    <col min="257" max="257" width="8.19921875" style="652" customWidth="1"/>
    <col min="258" max="258" width="6.59765625" style="652" bestFit="1" customWidth="1"/>
    <col min="259" max="259" width="8.19921875" style="652" customWidth="1"/>
    <col min="260" max="260" width="7.19921875" style="652" customWidth="1"/>
    <col min="261" max="262" width="7.69921875" style="652"/>
    <col min="263" max="263" width="7.69921875" style="652" customWidth="1"/>
    <col min="264" max="506" width="7.69921875" style="652"/>
    <col min="507" max="507" width="12.8984375" style="652" customWidth="1"/>
    <col min="508" max="508" width="14" style="652" customWidth="1"/>
    <col min="509" max="509" width="8.59765625" style="652" customWidth="1"/>
    <col min="510" max="510" width="6.59765625" style="652" bestFit="1" customWidth="1"/>
    <col min="511" max="511" width="8.19921875" style="652" customWidth="1"/>
    <col min="512" max="512" width="6.59765625" style="652" bestFit="1" customWidth="1"/>
    <col min="513" max="513" width="8.19921875" style="652" customWidth="1"/>
    <col min="514" max="514" width="6.59765625" style="652" bestFit="1" customWidth="1"/>
    <col min="515" max="515" width="8.19921875" style="652" customWidth="1"/>
    <col min="516" max="516" width="7.19921875" style="652" customWidth="1"/>
    <col min="517" max="518" width="7.69921875" style="652"/>
    <col min="519" max="519" width="7.69921875" style="652" customWidth="1"/>
    <col min="520" max="762" width="7.69921875" style="652"/>
    <col min="763" max="763" width="12.8984375" style="652" customWidth="1"/>
    <col min="764" max="764" width="14" style="652" customWidth="1"/>
    <col min="765" max="765" width="8.59765625" style="652" customWidth="1"/>
    <col min="766" max="766" width="6.59765625" style="652" bestFit="1" customWidth="1"/>
    <col min="767" max="767" width="8.19921875" style="652" customWidth="1"/>
    <col min="768" max="768" width="6.59765625" style="652" bestFit="1" customWidth="1"/>
    <col min="769" max="769" width="8.19921875" style="652" customWidth="1"/>
    <col min="770" max="770" width="6.59765625" style="652" bestFit="1" customWidth="1"/>
    <col min="771" max="771" width="8.19921875" style="652" customWidth="1"/>
    <col min="772" max="772" width="7.19921875" style="652" customWidth="1"/>
    <col min="773" max="774" width="7.69921875" style="652"/>
    <col min="775" max="775" width="7.69921875" style="652" customWidth="1"/>
    <col min="776" max="1018" width="7.69921875" style="652"/>
    <col min="1019" max="1019" width="12.8984375" style="652" customWidth="1"/>
    <col min="1020" max="1020" width="14" style="652" customWidth="1"/>
    <col min="1021" max="1021" width="8.59765625" style="652" customWidth="1"/>
    <col min="1022" max="1022" width="6.59765625" style="652" bestFit="1" customWidth="1"/>
    <col min="1023" max="1023" width="8.19921875" style="652" customWidth="1"/>
    <col min="1024" max="1024" width="6.59765625" style="652" bestFit="1" customWidth="1"/>
    <col min="1025" max="1025" width="8.19921875" style="652" customWidth="1"/>
    <col min="1026" max="1026" width="6.59765625" style="652" bestFit="1" customWidth="1"/>
    <col min="1027" max="1027" width="8.19921875" style="652" customWidth="1"/>
    <col min="1028" max="1028" width="7.19921875" style="652" customWidth="1"/>
    <col min="1029" max="1030" width="7.69921875" style="652"/>
    <col min="1031" max="1031" width="7.69921875" style="652" customWidth="1"/>
    <col min="1032" max="1274" width="7.69921875" style="652"/>
    <col min="1275" max="1275" width="12.8984375" style="652" customWidth="1"/>
    <col min="1276" max="1276" width="14" style="652" customWidth="1"/>
    <col min="1277" max="1277" width="8.59765625" style="652" customWidth="1"/>
    <col min="1278" max="1278" width="6.59765625" style="652" bestFit="1" customWidth="1"/>
    <col min="1279" max="1279" width="8.19921875" style="652" customWidth="1"/>
    <col min="1280" max="1280" width="6.59765625" style="652" bestFit="1" customWidth="1"/>
    <col min="1281" max="1281" width="8.19921875" style="652" customWidth="1"/>
    <col min="1282" max="1282" width="6.59765625" style="652" bestFit="1" customWidth="1"/>
    <col min="1283" max="1283" width="8.19921875" style="652" customWidth="1"/>
    <col min="1284" max="1284" width="7.19921875" style="652" customWidth="1"/>
    <col min="1285" max="1286" width="7.69921875" style="652"/>
    <col min="1287" max="1287" width="7.69921875" style="652" customWidth="1"/>
    <col min="1288" max="1530" width="7.69921875" style="652"/>
    <col min="1531" max="1531" width="12.8984375" style="652" customWidth="1"/>
    <col min="1532" max="1532" width="14" style="652" customWidth="1"/>
    <col min="1533" max="1533" width="8.59765625" style="652" customWidth="1"/>
    <col min="1534" max="1534" width="6.59765625" style="652" bestFit="1" customWidth="1"/>
    <col min="1535" max="1535" width="8.19921875" style="652" customWidth="1"/>
    <col min="1536" max="1536" width="6.59765625" style="652" bestFit="1" customWidth="1"/>
    <col min="1537" max="1537" width="8.19921875" style="652" customWidth="1"/>
    <col min="1538" max="1538" width="6.59765625" style="652" bestFit="1" customWidth="1"/>
    <col min="1539" max="1539" width="8.19921875" style="652" customWidth="1"/>
    <col min="1540" max="1540" width="7.19921875" style="652" customWidth="1"/>
    <col min="1541" max="1542" width="7.69921875" style="652"/>
    <col min="1543" max="1543" width="7.69921875" style="652" customWidth="1"/>
    <col min="1544" max="1786" width="7.69921875" style="652"/>
    <col min="1787" max="1787" width="12.8984375" style="652" customWidth="1"/>
    <col min="1788" max="1788" width="14" style="652" customWidth="1"/>
    <col min="1789" max="1789" width="8.59765625" style="652" customWidth="1"/>
    <col min="1790" max="1790" width="6.59765625" style="652" bestFit="1" customWidth="1"/>
    <col min="1791" max="1791" width="8.19921875" style="652" customWidth="1"/>
    <col min="1792" max="1792" width="6.59765625" style="652" bestFit="1" customWidth="1"/>
    <col min="1793" max="1793" width="8.19921875" style="652" customWidth="1"/>
    <col min="1794" max="1794" width="6.59765625" style="652" bestFit="1" customWidth="1"/>
    <col min="1795" max="1795" width="8.19921875" style="652" customWidth="1"/>
    <col min="1796" max="1796" width="7.19921875" style="652" customWidth="1"/>
    <col min="1797" max="1798" width="7.69921875" style="652"/>
    <col min="1799" max="1799" width="7.69921875" style="652" customWidth="1"/>
    <col min="1800" max="2042" width="7.69921875" style="652"/>
    <col min="2043" max="2043" width="12.8984375" style="652" customWidth="1"/>
    <col min="2044" max="2044" width="14" style="652" customWidth="1"/>
    <col min="2045" max="2045" width="8.59765625" style="652" customWidth="1"/>
    <col min="2046" max="2046" width="6.59765625" style="652" bestFit="1" customWidth="1"/>
    <col min="2047" max="2047" width="8.19921875" style="652" customWidth="1"/>
    <col min="2048" max="2048" width="6.59765625" style="652" bestFit="1" customWidth="1"/>
    <col min="2049" max="2049" width="8.19921875" style="652" customWidth="1"/>
    <col min="2050" max="2050" width="6.59765625" style="652" bestFit="1" customWidth="1"/>
    <col min="2051" max="2051" width="8.19921875" style="652" customWidth="1"/>
    <col min="2052" max="2052" width="7.19921875" style="652" customWidth="1"/>
    <col min="2053" max="2054" width="7.69921875" style="652"/>
    <col min="2055" max="2055" width="7.69921875" style="652" customWidth="1"/>
    <col min="2056" max="2298" width="7.69921875" style="652"/>
    <col min="2299" max="2299" width="12.8984375" style="652" customWidth="1"/>
    <col min="2300" max="2300" width="14" style="652" customWidth="1"/>
    <col min="2301" max="2301" width="8.59765625" style="652" customWidth="1"/>
    <col min="2302" max="2302" width="6.59765625" style="652" bestFit="1" customWidth="1"/>
    <col min="2303" max="2303" width="8.19921875" style="652" customWidth="1"/>
    <col min="2304" max="2304" width="6.59765625" style="652" bestFit="1" customWidth="1"/>
    <col min="2305" max="2305" width="8.19921875" style="652" customWidth="1"/>
    <col min="2306" max="2306" width="6.59765625" style="652" bestFit="1" customWidth="1"/>
    <col min="2307" max="2307" width="8.19921875" style="652" customWidth="1"/>
    <col min="2308" max="2308" width="7.19921875" style="652" customWidth="1"/>
    <col min="2309" max="2310" width="7.69921875" style="652"/>
    <col min="2311" max="2311" width="7.69921875" style="652" customWidth="1"/>
    <col min="2312" max="2554" width="7.69921875" style="652"/>
    <col min="2555" max="2555" width="12.8984375" style="652" customWidth="1"/>
    <col min="2556" max="2556" width="14" style="652" customWidth="1"/>
    <col min="2557" max="2557" width="8.59765625" style="652" customWidth="1"/>
    <col min="2558" max="2558" width="6.59765625" style="652" bestFit="1" customWidth="1"/>
    <col min="2559" max="2559" width="8.19921875" style="652" customWidth="1"/>
    <col min="2560" max="2560" width="6.59765625" style="652" bestFit="1" customWidth="1"/>
    <col min="2561" max="2561" width="8.19921875" style="652" customWidth="1"/>
    <col min="2562" max="2562" width="6.59765625" style="652" bestFit="1" customWidth="1"/>
    <col min="2563" max="2563" width="8.19921875" style="652" customWidth="1"/>
    <col min="2564" max="2564" width="7.19921875" style="652" customWidth="1"/>
    <col min="2565" max="2566" width="7.69921875" style="652"/>
    <col min="2567" max="2567" width="7.69921875" style="652" customWidth="1"/>
    <col min="2568" max="2810" width="7.69921875" style="652"/>
    <col min="2811" max="2811" width="12.8984375" style="652" customWidth="1"/>
    <col min="2812" max="2812" width="14" style="652" customWidth="1"/>
    <col min="2813" max="2813" width="8.59765625" style="652" customWidth="1"/>
    <col min="2814" max="2814" width="6.59765625" style="652" bestFit="1" customWidth="1"/>
    <col min="2815" max="2815" width="8.19921875" style="652" customWidth="1"/>
    <col min="2816" max="2816" width="6.59765625" style="652" bestFit="1" customWidth="1"/>
    <col min="2817" max="2817" width="8.19921875" style="652" customWidth="1"/>
    <col min="2818" max="2818" width="6.59765625" style="652" bestFit="1" customWidth="1"/>
    <col min="2819" max="2819" width="8.19921875" style="652" customWidth="1"/>
    <col min="2820" max="2820" width="7.19921875" style="652" customWidth="1"/>
    <col min="2821" max="2822" width="7.69921875" style="652"/>
    <col min="2823" max="2823" width="7.69921875" style="652" customWidth="1"/>
    <col min="2824" max="3066" width="7.69921875" style="652"/>
    <col min="3067" max="3067" width="12.8984375" style="652" customWidth="1"/>
    <col min="3068" max="3068" width="14" style="652" customWidth="1"/>
    <col min="3069" max="3069" width="8.59765625" style="652" customWidth="1"/>
    <col min="3070" max="3070" width="6.59765625" style="652" bestFit="1" customWidth="1"/>
    <col min="3071" max="3071" width="8.19921875" style="652" customWidth="1"/>
    <col min="3072" max="3072" width="6.59765625" style="652" bestFit="1" customWidth="1"/>
    <col min="3073" max="3073" width="8.19921875" style="652" customWidth="1"/>
    <col min="3074" max="3074" width="6.59765625" style="652" bestFit="1" customWidth="1"/>
    <col min="3075" max="3075" width="8.19921875" style="652" customWidth="1"/>
    <col min="3076" max="3076" width="7.19921875" style="652" customWidth="1"/>
    <col min="3077" max="3078" width="7.69921875" style="652"/>
    <col min="3079" max="3079" width="7.69921875" style="652" customWidth="1"/>
    <col min="3080" max="3322" width="7.69921875" style="652"/>
    <col min="3323" max="3323" width="12.8984375" style="652" customWidth="1"/>
    <col min="3324" max="3324" width="14" style="652" customWidth="1"/>
    <col min="3325" max="3325" width="8.59765625" style="652" customWidth="1"/>
    <col min="3326" max="3326" width="6.59765625" style="652" bestFit="1" customWidth="1"/>
    <col min="3327" max="3327" width="8.19921875" style="652" customWidth="1"/>
    <col min="3328" max="3328" width="6.59765625" style="652" bestFit="1" customWidth="1"/>
    <col min="3329" max="3329" width="8.19921875" style="652" customWidth="1"/>
    <col min="3330" max="3330" width="6.59765625" style="652" bestFit="1" customWidth="1"/>
    <col min="3331" max="3331" width="8.19921875" style="652" customWidth="1"/>
    <col min="3332" max="3332" width="7.19921875" style="652" customWidth="1"/>
    <col min="3333" max="3334" width="7.69921875" style="652"/>
    <col min="3335" max="3335" width="7.69921875" style="652" customWidth="1"/>
    <col min="3336" max="3578" width="7.69921875" style="652"/>
    <col min="3579" max="3579" width="12.8984375" style="652" customWidth="1"/>
    <col min="3580" max="3580" width="14" style="652" customWidth="1"/>
    <col min="3581" max="3581" width="8.59765625" style="652" customWidth="1"/>
    <col min="3582" max="3582" width="6.59765625" style="652" bestFit="1" customWidth="1"/>
    <col min="3583" max="3583" width="8.19921875" style="652" customWidth="1"/>
    <col min="3584" max="3584" width="6.59765625" style="652" bestFit="1" customWidth="1"/>
    <col min="3585" max="3585" width="8.19921875" style="652" customWidth="1"/>
    <col min="3586" max="3586" width="6.59765625" style="652" bestFit="1" customWidth="1"/>
    <col min="3587" max="3587" width="8.19921875" style="652" customWidth="1"/>
    <col min="3588" max="3588" width="7.19921875" style="652" customWidth="1"/>
    <col min="3589" max="3590" width="7.69921875" style="652"/>
    <col min="3591" max="3591" width="7.69921875" style="652" customWidth="1"/>
    <col min="3592" max="3834" width="7.69921875" style="652"/>
    <col min="3835" max="3835" width="12.8984375" style="652" customWidth="1"/>
    <col min="3836" max="3836" width="14" style="652" customWidth="1"/>
    <col min="3837" max="3837" width="8.59765625" style="652" customWidth="1"/>
    <col min="3838" max="3838" width="6.59765625" style="652" bestFit="1" customWidth="1"/>
    <col min="3839" max="3839" width="8.19921875" style="652" customWidth="1"/>
    <col min="3840" max="3840" width="6.59765625" style="652" bestFit="1" customWidth="1"/>
    <col min="3841" max="3841" width="8.19921875" style="652" customWidth="1"/>
    <col min="3842" max="3842" width="6.59765625" style="652" bestFit="1" customWidth="1"/>
    <col min="3843" max="3843" width="8.19921875" style="652" customWidth="1"/>
    <col min="3844" max="3844" width="7.19921875" style="652" customWidth="1"/>
    <col min="3845" max="3846" width="7.69921875" style="652"/>
    <col min="3847" max="3847" width="7.69921875" style="652" customWidth="1"/>
    <col min="3848" max="4090" width="7.69921875" style="652"/>
    <col min="4091" max="4091" width="12.8984375" style="652" customWidth="1"/>
    <col min="4092" max="4092" width="14" style="652" customWidth="1"/>
    <col min="4093" max="4093" width="8.59765625" style="652" customWidth="1"/>
    <col min="4094" max="4094" width="6.59765625" style="652" bestFit="1" customWidth="1"/>
    <col min="4095" max="4095" width="8.19921875" style="652" customWidth="1"/>
    <col min="4096" max="4096" width="6.59765625" style="652" bestFit="1" customWidth="1"/>
    <col min="4097" max="4097" width="8.19921875" style="652" customWidth="1"/>
    <col min="4098" max="4098" width="6.59765625" style="652" bestFit="1" customWidth="1"/>
    <col min="4099" max="4099" width="8.19921875" style="652" customWidth="1"/>
    <col min="4100" max="4100" width="7.19921875" style="652" customWidth="1"/>
    <col min="4101" max="4102" width="7.69921875" style="652"/>
    <col min="4103" max="4103" width="7.69921875" style="652" customWidth="1"/>
    <col min="4104" max="4346" width="7.69921875" style="652"/>
    <col min="4347" max="4347" width="12.8984375" style="652" customWidth="1"/>
    <col min="4348" max="4348" width="14" style="652" customWidth="1"/>
    <col min="4349" max="4349" width="8.59765625" style="652" customWidth="1"/>
    <col min="4350" max="4350" width="6.59765625" style="652" bestFit="1" customWidth="1"/>
    <col min="4351" max="4351" width="8.19921875" style="652" customWidth="1"/>
    <col min="4352" max="4352" width="6.59765625" style="652" bestFit="1" customWidth="1"/>
    <col min="4353" max="4353" width="8.19921875" style="652" customWidth="1"/>
    <col min="4354" max="4354" width="6.59765625" style="652" bestFit="1" customWidth="1"/>
    <col min="4355" max="4355" width="8.19921875" style="652" customWidth="1"/>
    <col min="4356" max="4356" width="7.19921875" style="652" customWidth="1"/>
    <col min="4357" max="4358" width="7.69921875" style="652"/>
    <col min="4359" max="4359" width="7.69921875" style="652" customWidth="1"/>
    <col min="4360" max="4602" width="7.69921875" style="652"/>
    <col min="4603" max="4603" width="12.8984375" style="652" customWidth="1"/>
    <col min="4604" max="4604" width="14" style="652" customWidth="1"/>
    <col min="4605" max="4605" width="8.59765625" style="652" customWidth="1"/>
    <col min="4606" max="4606" width="6.59765625" style="652" bestFit="1" customWidth="1"/>
    <col min="4607" max="4607" width="8.19921875" style="652" customWidth="1"/>
    <col min="4608" max="4608" width="6.59765625" style="652" bestFit="1" customWidth="1"/>
    <col min="4609" max="4609" width="8.19921875" style="652" customWidth="1"/>
    <col min="4610" max="4610" width="6.59765625" style="652" bestFit="1" customWidth="1"/>
    <col min="4611" max="4611" width="8.19921875" style="652" customWidth="1"/>
    <col min="4612" max="4612" width="7.19921875" style="652" customWidth="1"/>
    <col min="4613" max="4614" width="7.69921875" style="652"/>
    <col min="4615" max="4615" width="7.69921875" style="652" customWidth="1"/>
    <col min="4616" max="4858" width="7.69921875" style="652"/>
    <col min="4859" max="4859" width="12.8984375" style="652" customWidth="1"/>
    <col min="4860" max="4860" width="14" style="652" customWidth="1"/>
    <col min="4861" max="4861" width="8.59765625" style="652" customWidth="1"/>
    <col min="4862" max="4862" width="6.59765625" style="652" bestFit="1" customWidth="1"/>
    <col min="4863" max="4863" width="8.19921875" style="652" customWidth="1"/>
    <col min="4864" max="4864" width="6.59765625" style="652" bestFit="1" customWidth="1"/>
    <col min="4865" max="4865" width="8.19921875" style="652" customWidth="1"/>
    <col min="4866" max="4866" width="6.59765625" style="652" bestFit="1" customWidth="1"/>
    <col min="4867" max="4867" width="8.19921875" style="652" customWidth="1"/>
    <col min="4868" max="4868" width="7.19921875" style="652" customWidth="1"/>
    <col min="4869" max="4870" width="7.69921875" style="652"/>
    <col min="4871" max="4871" width="7.69921875" style="652" customWidth="1"/>
    <col min="4872" max="5114" width="7.69921875" style="652"/>
    <col min="5115" max="5115" width="12.8984375" style="652" customWidth="1"/>
    <col min="5116" max="5116" width="14" style="652" customWidth="1"/>
    <col min="5117" max="5117" width="8.59765625" style="652" customWidth="1"/>
    <col min="5118" max="5118" width="6.59765625" style="652" bestFit="1" customWidth="1"/>
    <col min="5119" max="5119" width="8.19921875" style="652" customWidth="1"/>
    <col min="5120" max="5120" width="6.59765625" style="652" bestFit="1" customWidth="1"/>
    <col min="5121" max="5121" width="8.19921875" style="652" customWidth="1"/>
    <col min="5122" max="5122" width="6.59765625" style="652" bestFit="1" customWidth="1"/>
    <col min="5123" max="5123" width="8.19921875" style="652" customWidth="1"/>
    <col min="5124" max="5124" width="7.19921875" style="652" customWidth="1"/>
    <col min="5125" max="5126" width="7.69921875" style="652"/>
    <col min="5127" max="5127" width="7.69921875" style="652" customWidth="1"/>
    <col min="5128" max="5370" width="7.69921875" style="652"/>
    <col min="5371" max="5371" width="12.8984375" style="652" customWidth="1"/>
    <col min="5372" max="5372" width="14" style="652" customWidth="1"/>
    <col min="5373" max="5373" width="8.59765625" style="652" customWidth="1"/>
    <col min="5374" max="5374" width="6.59765625" style="652" bestFit="1" customWidth="1"/>
    <col min="5375" max="5375" width="8.19921875" style="652" customWidth="1"/>
    <col min="5376" max="5376" width="6.59765625" style="652" bestFit="1" customWidth="1"/>
    <col min="5377" max="5377" width="8.19921875" style="652" customWidth="1"/>
    <col min="5378" max="5378" width="6.59765625" style="652" bestFit="1" customWidth="1"/>
    <col min="5379" max="5379" width="8.19921875" style="652" customWidth="1"/>
    <col min="5380" max="5380" width="7.19921875" style="652" customWidth="1"/>
    <col min="5381" max="5382" width="7.69921875" style="652"/>
    <col min="5383" max="5383" width="7.69921875" style="652" customWidth="1"/>
    <col min="5384" max="5626" width="7.69921875" style="652"/>
    <col min="5627" max="5627" width="12.8984375" style="652" customWidth="1"/>
    <col min="5628" max="5628" width="14" style="652" customWidth="1"/>
    <col min="5629" max="5629" width="8.59765625" style="652" customWidth="1"/>
    <col min="5630" max="5630" width="6.59765625" style="652" bestFit="1" customWidth="1"/>
    <col min="5631" max="5631" width="8.19921875" style="652" customWidth="1"/>
    <col min="5632" max="5632" width="6.59765625" style="652" bestFit="1" customWidth="1"/>
    <col min="5633" max="5633" width="8.19921875" style="652" customWidth="1"/>
    <col min="5634" max="5634" width="6.59765625" style="652" bestFit="1" customWidth="1"/>
    <col min="5635" max="5635" width="8.19921875" style="652" customWidth="1"/>
    <col min="5636" max="5636" width="7.19921875" style="652" customWidth="1"/>
    <col min="5637" max="5638" width="7.69921875" style="652"/>
    <col min="5639" max="5639" width="7.69921875" style="652" customWidth="1"/>
    <col min="5640" max="5882" width="7.69921875" style="652"/>
    <col min="5883" max="5883" width="12.8984375" style="652" customWidth="1"/>
    <col min="5884" max="5884" width="14" style="652" customWidth="1"/>
    <col min="5885" max="5885" width="8.59765625" style="652" customWidth="1"/>
    <col min="5886" max="5886" width="6.59765625" style="652" bestFit="1" customWidth="1"/>
    <col min="5887" max="5887" width="8.19921875" style="652" customWidth="1"/>
    <col min="5888" max="5888" width="6.59765625" style="652" bestFit="1" customWidth="1"/>
    <col min="5889" max="5889" width="8.19921875" style="652" customWidth="1"/>
    <col min="5890" max="5890" width="6.59765625" style="652" bestFit="1" customWidth="1"/>
    <col min="5891" max="5891" width="8.19921875" style="652" customWidth="1"/>
    <col min="5892" max="5892" width="7.19921875" style="652" customWidth="1"/>
    <col min="5893" max="5894" width="7.69921875" style="652"/>
    <col min="5895" max="5895" width="7.69921875" style="652" customWidth="1"/>
    <col min="5896" max="6138" width="7.69921875" style="652"/>
    <col min="6139" max="6139" width="12.8984375" style="652" customWidth="1"/>
    <col min="6140" max="6140" width="14" style="652" customWidth="1"/>
    <col min="6141" max="6141" width="8.59765625" style="652" customWidth="1"/>
    <col min="6142" max="6142" width="6.59765625" style="652" bestFit="1" customWidth="1"/>
    <col min="6143" max="6143" width="8.19921875" style="652" customWidth="1"/>
    <col min="6144" max="6144" width="6.59765625" style="652" bestFit="1" customWidth="1"/>
    <col min="6145" max="6145" width="8.19921875" style="652" customWidth="1"/>
    <col min="6146" max="6146" width="6.59765625" style="652" bestFit="1" customWidth="1"/>
    <col min="6147" max="6147" width="8.19921875" style="652" customWidth="1"/>
    <col min="6148" max="6148" width="7.19921875" style="652" customWidth="1"/>
    <col min="6149" max="6150" width="7.69921875" style="652"/>
    <col min="6151" max="6151" width="7.69921875" style="652" customWidth="1"/>
    <col min="6152" max="6394" width="7.69921875" style="652"/>
    <col min="6395" max="6395" width="12.8984375" style="652" customWidth="1"/>
    <col min="6396" max="6396" width="14" style="652" customWidth="1"/>
    <col min="6397" max="6397" width="8.59765625" style="652" customWidth="1"/>
    <col min="6398" max="6398" width="6.59765625" style="652" bestFit="1" customWidth="1"/>
    <col min="6399" max="6399" width="8.19921875" style="652" customWidth="1"/>
    <col min="6400" max="6400" width="6.59765625" style="652" bestFit="1" customWidth="1"/>
    <col min="6401" max="6401" width="8.19921875" style="652" customWidth="1"/>
    <col min="6402" max="6402" width="6.59765625" style="652" bestFit="1" customWidth="1"/>
    <col min="6403" max="6403" width="8.19921875" style="652" customWidth="1"/>
    <col min="6404" max="6404" width="7.19921875" style="652" customWidth="1"/>
    <col min="6405" max="6406" width="7.69921875" style="652"/>
    <col min="6407" max="6407" width="7.69921875" style="652" customWidth="1"/>
    <col min="6408" max="6650" width="7.69921875" style="652"/>
    <col min="6651" max="6651" width="12.8984375" style="652" customWidth="1"/>
    <col min="6652" max="6652" width="14" style="652" customWidth="1"/>
    <col min="6653" max="6653" width="8.59765625" style="652" customWidth="1"/>
    <col min="6654" max="6654" width="6.59765625" style="652" bestFit="1" customWidth="1"/>
    <col min="6655" max="6655" width="8.19921875" style="652" customWidth="1"/>
    <col min="6656" max="6656" width="6.59765625" style="652" bestFit="1" customWidth="1"/>
    <col min="6657" max="6657" width="8.19921875" style="652" customWidth="1"/>
    <col min="6658" max="6658" width="6.59765625" style="652" bestFit="1" customWidth="1"/>
    <col min="6659" max="6659" width="8.19921875" style="652" customWidth="1"/>
    <col min="6660" max="6660" width="7.19921875" style="652" customWidth="1"/>
    <col min="6661" max="6662" width="7.69921875" style="652"/>
    <col min="6663" max="6663" width="7.69921875" style="652" customWidth="1"/>
    <col min="6664" max="6906" width="7.69921875" style="652"/>
    <col min="6907" max="6907" width="12.8984375" style="652" customWidth="1"/>
    <col min="6908" max="6908" width="14" style="652" customWidth="1"/>
    <col min="6909" max="6909" width="8.59765625" style="652" customWidth="1"/>
    <col min="6910" max="6910" width="6.59765625" style="652" bestFit="1" customWidth="1"/>
    <col min="6911" max="6911" width="8.19921875" style="652" customWidth="1"/>
    <col min="6912" max="6912" width="6.59765625" style="652" bestFit="1" customWidth="1"/>
    <col min="6913" max="6913" width="8.19921875" style="652" customWidth="1"/>
    <col min="6914" max="6914" width="6.59765625" style="652" bestFit="1" customWidth="1"/>
    <col min="6915" max="6915" width="8.19921875" style="652" customWidth="1"/>
    <col min="6916" max="6916" width="7.19921875" style="652" customWidth="1"/>
    <col min="6917" max="6918" width="7.69921875" style="652"/>
    <col min="6919" max="6919" width="7.69921875" style="652" customWidth="1"/>
    <col min="6920" max="7162" width="7.69921875" style="652"/>
    <col min="7163" max="7163" width="12.8984375" style="652" customWidth="1"/>
    <col min="7164" max="7164" width="14" style="652" customWidth="1"/>
    <col min="7165" max="7165" width="8.59765625" style="652" customWidth="1"/>
    <col min="7166" max="7166" width="6.59765625" style="652" bestFit="1" customWidth="1"/>
    <col min="7167" max="7167" width="8.19921875" style="652" customWidth="1"/>
    <col min="7168" max="7168" width="6.59765625" style="652" bestFit="1" customWidth="1"/>
    <col min="7169" max="7169" width="8.19921875" style="652" customWidth="1"/>
    <col min="7170" max="7170" width="6.59765625" style="652" bestFit="1" customWidth="1"/>
    <col min="7171" max="7171" width="8.19921875" style="652" customWidth="1"/>
    <col min="7172" max="7172" width="7.19921875" style="652" customWidth="1"/>
    <col min="7173" max="7174" width="7.69921875" style="652"/>
    <col min="7175" max="7175" width="7.69921875" style="652" customWidth="1"/>
    <col min="7176" max="7418" width="7.69921875" style="652"/>
    <col min="7419" max="7419" width="12.8984375" style="652" customWidth="1"/>
    <col min="7420" max="7420" width="14" style="652" customWidth="1"/>
    <col min="7421" max="7421" width="8.59765625" style="652" customWidth="1"/>
    <col min="7422" max="7422" width="6.59765625" style="652" bestFit="1" customWidth="1"/>
    <col min="7423" max="7423" width="8.19921875" style="652" customWidth="1"/>
    <col min="7424" max="7424" width="6.59765625" style="652" bestFit="1" customWidth="1"/>
    <col min="7425" max="7425" width="8.19921875" style="652" customWidth="1"/>
    <col min="7426" max="7426" width="6.59765625" style="652" bestFit="1" customWidth="1"/>
    <col min="7427" max="7427" width="8.19921875" style="652" customWidth="1"/>
    <col min="7428" max="7428" width="7.19921875" style="652" customWidth="1"/>
    <col min="7429" max="7430" width="7.69921875" style="652"/>
    <col min="7431" max="7431" width="7.69921875" style="652" customWidth="1"/>
    <col min="7432" max="7674" width="7.69921875" style="652"/>
    <col min="7675" max="7675" width="12.8984375" style="652" customWidth="1"/>
    <col min="7676" max="7676" width="14" style="652" customWidth="1"/>
    <col min="7677" max="7677" width="8.59765625" style="652" customWidth="1"/>
    <col min="7678" max="7678" width="6.59765625" style="652" bestFit="1" customWidth="1"/>
    <col min="7679" max="7679" width="8.19921875" style="652" customWidth="1"/>
    <col min="7680" max="7680" width="6.59765625" style="652" bestFit="1" customWidth="1"/>
    <col min="7681" max="7681" width="8.19921875" style="652" customWidth="1"/>
    <col min="7682" max="7682" width="6.59765625" style="652" bestFit="1" customWidth="1"/>
    <col min="7683" max="7683" width="8.19921875" style="652" customWidth="1"/>
    <col min="7684" max="7684" width="7.19921875" style="652" customWidth="1"/>
    <col min="7685" max="7686" width="7.69921875" style="652"/>
    <col min="7687" max="7687" width="7.69921875" style="652" customWidth="1"/>
    <col min="7688" max="7930" width="7.69921875" style="652"/>
    <col min="7931" max="7931" width="12.8984375" style="652" customWidth="1"/>
    <col min="7932" max="7932" width="14" style="652" customWidth="1"/>
    <col min="7933" max="7933" width="8.59765625" style="652" customWidth="1"/>
    <col min="7934" max="7934" width="6.59765625" style="652" bestFit="1" customWidth="1"/>
    <col min="7935" max="7935" width="8.19921875" style="652" customWidth="1"/>
    <col min="7936" max="7936" width="6.59765625" style="652" bestFit="1" customWidth="1"/>
    <col min="7937" max="7937" width="8.19921875" style="652" customWidth="1"/>
    <col min="7938" max="7938" width="6.59765625" style="652" bestFit="1" customWidth="1"/>
    <col min="7939" max="7939" width="8.19921875" style="652" customWidth="1"/>
    <col min="7940" max="7940" width="7.19921875" style="652" customWidth="1"/>
    <col min="7941" max="7942" width="7.69921875" style="652"/>
    <col min="7943" max="7943" width="7.69921875" style="652" customWidth="1"/>
    <col min="7944" max="8186" width="7.69921875" style="652"/>
    <col min="8187" max="8187" width="12.8984375" style="652" customWidth="1"/>
    <col min="8188" max="8188" width="14" style="652" customWidth="1"/>
    <col min="8189" max="8189" width="8.59765625" style="652" customWidth="1"/>
    <col min="8190" max="8190" width="6.59765625" style="652" bestFit="1" customWidth="1"/>
    <col min="8191" max="8191" width="8.19921875" style="652" customWidth="1"/>
    <col min="8192" max="8192" width="6.59765625" style="652" bestFit="1" customWidth="1"/>
    <col min="8193" max="8193" width="8.19921875" style="652" customWidth="1"/>
    <col min="8194" max="8194" width="6.59765625" style="652" bestFit="1" customWidth="1"/>
    <col min="8195" max="8195" width="8.19921875" style="652" customWidth="1"/>
    <col min="8196" max="8196" width="7.19921875" style="652" customWidth="1"/>
    <col min="8197" max="8198" width="7.69921875" style="652"/>
    <col min="8199" max="8199" width="7.69921875" style="652" customWidth="1"/>
    <col min="8200" max="8442" width="7.69921875" style="652"/>
    <col min="8443" max="8443" width="12.8984375" style="652" customWidth="1"/>
    <col min="8444" max="8444" width="14" style="652" customWidth="1"/>
    <col min="8445" max="8445" width="8.59765625" style="652" customWidth="1"/>
    <col min="8446" max="8446" width="6.59765625" style="652" bestFit="1" customWidth="1"/>
    <col min="8447" max="8447" width="8.19921875" style="652" customWidth="1"/>
    <col min="8448" max="8448" width="6.59765625" style="652" bestFit="1" customWidth="1"/>
    <col min="8449" max="8449" width="8.19921875" style="652" customWidth="1"/>
    <col min="8450" max="8450" width="6.59765625" style="652" bestFit="1" customWidth="1"/>
    <col min="8451" max="8451" width="8.19921875" style="652" customWidth="1"/>
    <col min="8452" max="8452" width="7.19921875" style="652" customWidth="1"/>
    <col min="8453" max="8454" width="7.69921875" style="652"/>
    <col min="8455" max="8455" width="7.69921875" style="652" customWidth="1"/>
    <col min="8456" max="8698" width="7.69921875" style="652"/>
    <col min="8699" max="8699" width="12.8984375" style="652" customWidth="1"/>
    <col min="8700" max="8700" width="14" style="652" customWidth="1"/>
    <col min="8701" max="8701" width="8.59765625" style="652" customWidth="1"/>
    <col min="8702" max="8702" width="6.59765625" style="652" bestFit="1" customWidth="1"/>
    <col min="8703" max="8703" width="8.19921875" style="652" customWidth="1"/>
    <col min="8704" max="8704" width="6.59765625" style="652" bestFit="1" customWidth="1"/>
    <col min="8705" max="8705" width="8.19921875" style="652" customWidth="1"/>
    <col min="8706" max="8706" width="6.59765625" style="652" bestFit="1" customWidth="1"/>
    <col min="8707" max="8707" width="8.19921875" style="652" customWidth="1"/>
    <col min="8708" max="8708" width="7.19921875" style="652" customWidth="1"/>
    <col min="8709" max="8710" width="7.69921875" style="652"/>
    <col min="8711" max="8711" width="7.69921875" style="652" customWidth="1"/>
    <col min="8712" max="8954" width="7.69921875" style="652"/>
    <col min="8955" max="8955" width="12.8984375" style="652" customWidth="1"/>
    <col min="8956" max="8956" width="14" style="652" customWidth="1"/>
    <col min="8957" max="8957" width="8.59765625" style="652" customWidth="1"/>
    <col min="8958" max="8958" width="6.59765625" style="652" bestFit="1" customWidth="1"/>
    <col min="8959" max="8959" width="8.19921875" style="652" customWidth="1"/>
    <col min="8960" max="8960" width="6.59765625" style="652" bestFit="1" customWidth="1"/>
    <col min="8961" max="8961" width="8.19921875" style="652" customWidth="1"/>
    <col min="8962" max="8962" width="6.59765625" style="652" bestFit="1" customWidth="1"/>
    <col min="8963" max="8963" width="8.19921875" style="652" customWidth="1"/>
    <col min="8964" max="8964" width="7.19921875" style="652" customWidth="1"/>
    <col min="8965" max="8966" width="7.69921875" style="652"/>
    <col min="8967" max="8967" width="7.69921875" style="652" customWidth="1"/>
    <col min="8968" max="9210" width="7.69921875" style="652"/>
    <col min="9211" max="9211" width="12.8984375" style="652" customWidth="1"/>
    <col min="9212" max="9212" width="14" style="652" customWidth="1"/>
    <col min="9213" max="9213" width="8.59765625" style="652" customWidth="1"/>
    <col min="9214" max="9214" width="6.59765625" style="652" bestFit="1" customWidth="1"/>
    <col min="9215" max="9215" width="8.19921875" style="652" customWidth="1"/>
    <col min="9216" max="9216" width="6.59765625" style="652" bestFit="1" customWidth="1"/>
    <col min="9217" max="9217" width="8.19921875" style="652" customWidth="1"/>
    <col min="9218" max="9218" width="6.59765625" style="652" bestFit="1" customWidth="1"/>
    <col min="9219" max="9219" width="8.19921875" style="652" customWidth="1"/>
    <col min="9220" max="9220" width="7.19921875" style="652" customWidth="1"/>
    <col min="9221" max="9222" width="7.69921875" style="652"/>
    <col min="9223" max="9223" width="7.69921875" style="652" customWidth="1"/>
    <col min="9224" max="9466" width="7.69921875" style="652"/>
    <col min="9467" max="9467" width="12.8984375" style="652" customWidth="1"/>
    <col min="9468" max="9468" width="14" style="652" customWidth="1"/>
    <col min="9469" max="9469" width="8.59765625" style="652" customWidth="1"/>
    <col min="9470" max="9470" width="6.59765625" style="652" bestFit="1" customWidth="1"/>
    <col min="9471" max="9471" width="8.19921875" style="652" customWidth="1"/>
    <col min="9472" max="9472" width="6.59765625" style="652" bestFit="1" customWidth="1"/>
    <col min="9473" max="9473" width="8.19921875" style="652" customWidth="1"/>
    <col min="9474" max="9474" width="6.59765625" style="652" bestFit="1" customWidth="1"/>
    <col min="9475" max="9475" width="8.19921875" style="652" customWidth="1"/>
    <col min="9476" max="9476" width="7.19921875" style="652" customWidth="1"/>
    <col min="9477" max="9478" width="7.69921875" style="652"/>
    <col min="9479" max="9479" width="7.69921875" style="652" customWidth="1"/>
    <col min="9480" max="9722" width="7.69921875" style="652"/>
    <col min="9723" max="9723" width="12.8984375" style="652" customWidth="1"/>
    <col min="9724" max="9724" width="14" style="652" customWidth="1"/>
    <col min="9725" max="9725" width="8.59765625" style="652" customWidth="1"/>
    <col min="9726" max="9726" width="6.59765625" style="652" bestFit="1" customWidth="1"/>
    <col min="9727" max="9727" width="8.19921875" style="652" customWidth="1"/>
    <col min="9728" max="9728" width="6.59765625" style="652" bestFit="1" customWidth="1"/>
    <col min="9729" max="9729" width="8.19921875" style="652" customWidth="1"/>
    <col min="9730" max="9730" width="6.59765625" style="652" bestFit="1" customWidth="1"/>
    <col min="9731" max="9731" width="8.19921875" style="652" customWidth="1"/>
    <col min="9732" max="9732" width="7.19921875" style="652" customWidth="1"/>
    <col min="9733" max="9734" width="7.69921875" style="652"/>
    <col min="9735" max="9735" width="7.69921875" style="652" customWidth="1"/>
    <col min="9736" max="9978" width="7.69921875" style="652"/>
    <col min="9979" max="9979" width="12.8984375" style="652" customWidth="1"/>
    <col min="9980" max="9980" width="14" style="652" customWidth="1"/>
    <col min="9981" max="9981" width="8.59765625" style="652" customWidth="1"/>
    <col min="9982" max="9982" width="6.59765625" style="652" bestFit="1" customWidth="1"/>
    <col min="9983" max="9983" width="8.19921875" style="652" customWidth="1"/>
    <col min="9984" max="9984" width="6.59765625" style="652" bestFit="1" customWidth="1"/>
    <col min="9985" max="9985" width="8.19921875" style="652" customWidth="1"/>
    <col min="9986" max="9986" width="6.59765625" style="652" bestFit="1" customWidth="1"/>
    <col min="9987" max="9987" width="8.19921875" style="652" customWidth="1"/>
    <col min="9988" max="9988" width="7.19921875" style="652" customWidth="1"/>
    <col min="9989" max="9990" width="7.69921875" style="652"/>
    <col min="9991" max="9991" width="7.69921875" style="652" customWidth="1"/>
    <col min="9992" max="10234" width="7.69921875" style="652"/>
    <col min="10235" max="10235" width="12.8984375" style="652" customWidth="1"/>
    <col min="10236" max="10236" width="14" style="652" customWidth="1"/>
    <col min="10237" max="10237" width="8.59765625" style="652" customWidth="1"/>
    <col min="10238" max="10238" width="6.59765625" style="652" bestFit="1" customWidth="1"/>
    <col min="10239" max="10239" width="8.19921875" style="652" customWidth="1"/>
    <col min="10240" max="10240" width="6.59765625" style="652" bestFit="1" customWidth="1"/>
    <col min="10241" max="10241" width="8.19921875" style="652" customWidth="1"/>
    <col min="10242" max="10242" width="6.59765625" style="652" bestFit="1" customWidth="1"/>
    <col min="10243" max="10243" width="8.19921875" style="652" customWidth="1"/>
    <col min="10244" max="10244" width="7.19921875" style="652" customWidth="1"/>
    <col min="10245" max="10246" width="7.69921875" style="652"/>
    <col min="10247" max="10247" width="7.69921875" style="652" customWidth="1"/>
    <col min="10248" max="10490" width="7.69921875" style="652"/>
    <col min="10491" max="10491" width="12.8984375" style="652" customWidth="1"/>
    <col min="10492" max="10492" width="14" style="652" customWidth="1"/>
    <col min="10493" max="10493" width="8.59765625" style="652" customWidth="1"/>
    <col min="10494" max="10494" width="6.59765625" style="652" bestFit="1" customWidth="1"/>
    <col min="10495" max="10495" width="8.19921875" style="652" customWidth="1"/>
    <col min="10496" max="10496" width="6.59765625" style="652" bestFit="1" customWidth="1"/>
    <col min="10497" max="10497" width="8.19921875" style="652" customWidth="1"/>
    <col min="10498" max="10498" width="6.59765625" style="652" bestFit="1" customWidth="1"/>
    <col min="10499" max="10499" width="8.19921875" style="652" customWidth="1"/>
    <col min="10500" max="10500" width="7.19921875" style="652" customWidth="1"/>
    <col min="10501" max="10502" width="7.69921875" style="652"/>
    <col min="10503" max="10503" width="7.69921875" style="652" customWidth="1"/>
    <col min="10504" max="10746" width="7.69921875" style="652"/>
    <col min="10747" max="10747" width="12.8984375" style="652" customWidth="1"/>
    <col min="10748" max="10748" width="14" style="652" customWidth="1"/>
    <col min="10749" max="10749" width="8.59765625" style="652" customWidth="1"/>
    <col min="10750" max="10750" width="6.59765625" style="652" bestFit="1" customWidth="1"/>
    <col min="10751" max="10751" width="8.19921875" style="652" customWidth="1"/>
    <col min="10752" max="10752" width="6.59765625" style="652" bestFit="1" customWidth="1"/>
    <col min="10753" max="10753" width="8.19921875" style="652" customWidth="1"/>
    <col min="10754" max="10754" width="6.59765625" style="652" bestFit="1" customWidth="1"/>
    <col min="10755" max="10755" width="8.19921875" style="652" customWidth="1"/>
    <col min="10756" max="10756" width="7.19921875" style="652" customWidth="1"/>
    <col min="10757" max="10758" width="7.69921875" style="652"/>
    <col min="10759" max="10759" width="7.69921875" style="652" customWidth="1"/>
    <col min="10760" max="11002" width="7.69921875" style="652"/>
    <col min="11003" max="11003" width="12.8984375" style="652" customWidth="1"/>
    <col min="11004" max="11004" width="14" style="652" customWidth="1"/>
    <col min="11005" max="11005" width="8.59765625" style="652" customWidth="1"/>
    <col min="11006" max="11006" width="6.59765625" style="652" bestFit="1" customWidth="1"/>
    <col min="11007" max="11007" width="8.19921875" style="652" customWidth="1"/>
    <col min="11008" max="11008" width="6.59765625" style="652" bestFit="1" customWidth="1"/>
    <col min="11009" max="11009" width="8.19921875" style="652" customWidth="1"/>
    <col min="11010" max="11010" width="6.59765625" style="652" bestFit="1" customWidth="1"/>
    <col min="11011" max="11011" width="8.19921875" style="652" customWidth="1"/>
    <col min="11012" max="11012" width="7.19921875" style="652" customWidth="1"/>
    <col min="11013" max="11014" width="7.69921875" style="652"/>
    <col min="11015" max="11015" width="7.69921875" style="652" customWidth="1"/>
    <col min="11016" max="11258" width="7.69921875" style="652"/>
    <col min="11259" max="11259" width="12.8984375" style="652" customWidth="1"/>
    <col min="11260" max="11260" width="14" style="652" customWidth="1"/>
    <col min="11261" max="11261" width="8.59765625" style="652" customWidth="1"/>
    <col min="11262" max="11262" width="6.59765625" style="652" bestFit="1" customWidth="1"/>
    <col min="11263" max="11263" width="8.19921875" style="652" customWidth="1"/>
    <col min="11264" max="11264" width="6.59765625" style="652" bestFit="1" customWidth="1"/>
    <col min="11265" max="11265" width="8.19921875" style="652" customWidth="1"/>
    <col min="11266" max="11266" width="6.59765625" style="652" bestFit="1" customWidth="1"/>
    <col min="11267" max="11267" width="8.19921875" style="652" customWidth="1"/>
    <col min="11268" max="11268" width="7.19921875" style="652" customWidth="1"/>
    <col min="11269" max="11270" width="7.69921875" style="652"/>
    <col min="11271" max="11271" width="7.69921875" style="652" customWidth="1"/>
    <col min="11272" max="11514" width="7.69921875" style="652"/>
    <col min="11515" max="11515" width="12.8984375" style="652" customWidth="1"/>
    <col min="11516" max="11516" width="14" style="652" customWidth="1"/>
    <col min="11517" max="11517" width="8.59765625" style="652" customWidth="1"/>
    <col min="11518" max="11518" width="6.59765625" style="652" bestFit="1" customWidth="1"/>
    <col min="11519" max="11519" width="8.19921875" style="652" customWidth="1"/>
    <col min="11520" max="11520" width="6.59765625" style="652" bestFit="1" customWidth="1"/>
    <col min="11521" max="11521" width="8.19921875" style="652" customWidth="1"/>
    <col min="11522" max="11522" width="6.59765625" style="652" bestFit="1" customWidth="1"/>
    <col min="11523" max="11523" width="8.19921875" style="652" customWidth="1"/>
    <col min="11524" max="11524" width="7.19921875" style="652" customWidth="1"/>
    <col min="11525" max="11526" width="7.69921875" style="652"/>
    <col min="11527" max="11527" width="7.69921875" style="652" customWidth="1"/>
    <col min="11528" max="11770" width="7.69921875" style="652"/>
    <col min="11771" max="11771" width="12.8984375" style="652" customWidth="1"/>
    <col min="11772" max="11772" width="14" style="652" customWidth="1"/>
    <col min="11773" max="11773" width="8.59765625" style="652" customWidth="1"/>
    <col min="11774" max="11774" width="6.59765625" style="652" bestFit="1" customWidth="1"/>
    <col min="11775" max="11775" width="8.19921875" style="652" customWidth="1"/>
    <col min="11776" max="11776" width="6.59765625" style="652" bestFit="1" customWidth="1"/>
    <col min="11777" max="11777" width="8.19921875" style="652" customWidth="1"/>
    <col min="11778" max="11778" width="6.59765625" style="652" bestFit="1" customWidth="1"/>
    <col min="11779" max="11779" width="8.19921875" style="652" customWidth="1"/>
    <col min="11780" max="11780" width="7.19921875" style="652" customWidth="1"/>
    <col min="11781" max="11782" width="7.69921875" style="652"/>
    <col min="11783" max="11783" width="7.69921875" style="652" customWidth="1"/>
    <col min="11784" max="12026" width="7.69921875" style="652"/>
    <col min="12027" max="12027" width="12.8984375" style="652" customWidth="1"/>
    <col min="12028" max="12028" width="14" style="652" customWidth="1"/>
    <col min="12029" max="12029" width="8.59765625" style="652" customWidth="1"/>
    <col min="12030" max="12030" width="6.59765625" style="652" bestFit="1" customWidth="1"/>
    <col min="12031" max="12031" width="8.19921875" style="652" customWidth="1"/>
    <col min="12032" max="12032" width="6.59765625" style="652" bestFit="1" customWidth="1"/>
    <col min="12033" max="12033" width="8.19921875" style="652" customWidth="1"/>
    <col min="12034" max="12034" width="6.59765625" style="652" bestFit="1" customWidth="1"/>
    <col min="12035" max="12035" width="8.19921875" style="652" customWidth="1"/>
    <col min="12036" max="12036" width="7.19921875" style="652" customWidth="1"/>
    <col min="12037" max="12038" width="7.69921875" style="652"/>
    <col min="12039" max="12039" width="7.69921875" style="652" customWidth="1"/>
    <col min="12040" max="12282" width="7.69921875" style="652"/>
    <col min="12283" max="12283" width="12.8984375" style="652" customWidth="1"/>
    <col min="12284" max="12284" width="14" style="652" customWidth="1"/>
    <col min="12285" max="12285" width="8.59765625" style="652" customWidth="1"/>
    <col min="12286" max="12286" width="6.59765625" style="652" bestFit="1" customWidth="1"/>
    <col min="12287" max="12287" width="8.19921875" style="652" customWidth="1"/>
    <col min="12288" max="12288" width="6.59765625" style="652" bestFit="1" customWidth="1"/>
    <col min="12289" max="12289" width="8.19921875" style="652" customWidth="1"/>
    <col min="12290" max="12290" width="6.59765625" style="652" bestFit="1" customWidth="1"/>
    <col min="12291" max="12291" width="8.19921875" style="652" customWidth="1"/>
    <col min="12292" max="12292" width="7.19921875" style="652" customWidth="1"/>
    <col min="12293" max="12294" width="7.69921875" style="652"/>
    <col min="12295" max="12295" width="7.69921875" style="652" customWidth="1"/>
    <col min="12296" max="12538" width="7.69921875" style="652"/>
    <col min="12539" max="12539" width="12.8984375" style="652" customWidth="1"/>
    <col min="12540" max="12540" width="14" style="652" customWidth="1"/>
    <col min="12541" max="12541" width="8.59765625" style="652" customWidth="1"/>
    <col min="12542" max="12542" width="6.59765625" style="652" bestFit="1" customWidth="1"/>
    <col min="12543" max="12543" width="8.19921875" style="652" customWidth="1"/>
    <col min="12544" max="12544" width="6.59765625" style="652" bestFit="1" customWidth="1"/>
    <col min="12545" max="12545" width="8.19921875" style="652" customWidth="1"/>
    <col min="12546" max="12546" width="6.59765625" style="652" bestFit="1" customWidth="1"/>
    <col min="12547" max="12547" width="8.19921875" style="652" customWidth="1"/>
    <col min="12548" max="12548" width="7.19921875" style="652" customWidth="1"/>
    <col min="12549" max="12550" width="7.69921875" style="652"/>
    <col min="12551" max="12551" width="7.69921875" style="652" customWidth="1"/>
    <col min="12552" max="12794" width="7.69921875" style="652"/>
    <col min="12795" max="12795" width="12.8984375" style="652" customWidth="1"/>
    <col min="12796" max="12796" width="14" style="652" customWidth="1"/>
    <col min="12797" max="12797" width="8.59765625" style="652" customWidth="1"/>
    <col min="12798" max="12798" width="6.59765625" style="652" bestFit="1" customWidth="1"/>
    <col min="12799" max="12799" width="8.19921875" style="652" customWidth="1"/>
    <col min="12800" max="12800" width="6.59765625" style="652" bestFit="1" customWidth="1"/>
    <col min="12801" max="12801" width="8.19921875" style="652" customWidth="1"/>
    <col min="12802" max="12802" width="6.59765625" style="652" bestFit="1" customWidth="1"/>
    <col min="12803" max="12803" width="8.19921875" style="652" customWidth="1"/>
    <col min="12804" max="12804" width="7.19921875" style="652" customWidth="1"/>
    <col min="12805" max="12806" width="7.69921875" style="652"/>
    <col min="12807" max="12807" width="7.69921875" style="652" customWidth="1"/>
    <col min="12808" max="13050" width="7.69921875" style="652"/>
    <col min="13051" max="13051" width="12.8984375" style="652" customWidth="1"/>
    <col min="13052" max="13052" width="14" style="652" customWidth="1"/>
    <col min="13053" max="13053" width="8.59765625" style="652" customWidth="1"/>
    <col min="13054" max="13054" width="6.59765625" style="652" bestFit="1" customWidth="1"/>
    <col min="13055" max="13055" width="8.19921875" style="652" customWidth="1"/>
    <col min="13056" max="13056" width="6.59765625" style="652" bestFit="1" customWidth="1"/>
    <col min="13057" max="13057" width="8.19921875" style="652" customWidth="1"/>
    <col min="13058" max="13058" width="6.59765625" style="652" bestFit="1" customWidth="1"/>
    <col min="13059" max="13059" width="8.19921875" style="652" customWidth="1"/>
    <col min="13060" max="13060" width="7.19921875" style="652" customWidth="1"/>
    <col min="13061" max="13062" width="7.69921875" style="652"/>
    <col min="13063" max="13063" width="7.69921875" style="652" customWidth="1"/>
    <col min="13064" max="13306" width="7.69921875" style="652"/>
    <col min="13307" max="13307" width="12.8984375" style="652" customWidth="1"/>
    <col min="13308" max="13308" width="14" style="652" customWidth="1"/>
    <col min="13309" max="13309" width="8.59765625" style="652" customWidth="1"/>
    <col min="13310" max="13310" width="6.59765625" style="652" bestFit="1" customWidth="1"/>
    <col min="13311" max="13311" width="8.19921875" style="652" customWidth="1"/>
    <col min="13312" max="13312" width="6.59765625" style="652" bestFit="1" customWidth="1"/>
    <col min="13313" max="13313" width="8.19921875" style="652" customWidth="1"/>
    <col min="13314" max="13314" width="6.59765625" style="652" bestFit="1" customWidth="1"/>
    <col min="13315" max="13315" width="8.19921875" style="652" customWidth="1"/>
    <col min="13316" max="13316" width="7.19921875" style="652" customWidth="1"/>
    <col min="13317" max="13318" width="7.69921875" style="652"/>
    <col min="13319" max="13319" width="7.69921875" style="652" customWidth="1"/>
    <col min="13320" max="13562" width="7.69921875" style="652"/>
    <col min="13563" max="13563" width="12.8984375" style="652" customWidth="1"/>
    <col min="13564" max="13564" width="14" style="652" customWidth="1"/>
    <col min="13565" max="13565" width="8.59765625" style="652" customWidth="1"/>
    <col min="13566" max="13566" width="6.59765625" style="652" bestFit="1" customWidth="1"/>
    <col min="13567" max="13567" width="8.19921875" style="652" customWidth="1"/>
    <col min="13568" max="13568" width="6.59765625" style="652" bestFit="1" customWidth="1"/>
    <col min="13569" max="13569" width="8.19921875" style="652" customWidth="1"/>
    <col min="13570" max="13570" width="6.59765625" style="652" bestFit="1" customWidth="1"/>
    <col min="13571" max="13571" width="8.19921875" style="652" customWidth="1"/>
    <col min="13572" max="13572" width="7.19921875" style="652" customWidth="1"/>
    <col min="13573" max="13574" width="7.69921875" style="652"/>
    <col min="13575" max="13575" width="7.69921875" style="652" customWidth="1"/>
    <col min="13576" max="13818" width="7.69921875" style="652"/>
    <col min="13819" max="13819" width="12.8984375" style="652" customWidth="1"/>
    <col min="13820" max="13820" width="14" style="652" customWidth="1"/>
    <col min="13821" max="13821" width="8.59765625" style="652" customWidth="1"/>
    <col min="13822" max="13822" width="6.59765625" style="652" bestFit="1" customWidth="1"/>
    <col min="13823" max="13823" width="8.19921875" style="652" customWidth="1"/>
    <col min="13824" max="13824" width="6.59765625" style="652" bestFit="1" customWidth="1"/>
    <col min="13825" max="13825" width="8.19921875" style="652" customWidth="1"/>
    <col min="13826" max="13826" width="6.59765625" style="652" bestFit="1" customWidth="1"/>
    <col min="13827" max="13827" width="8.19921875" style="652" customWidth="1"/>
    <col min="13828" max="13828" width="7.19921875" style="652" customWidth="1"/>
    <col min="13829" max="13830" width="7.69921875" style="652"/>
    <col min="13831" max="13831" width="7.69921875" style="652" customWidth="1"/>
    <col min="13832" max="14074" width="7.69921875" style="652"/>
    <col min="14075" max="14075" width="12.8984375" style="652" customWidth="1"/>
    <col min="14076" max="14076" width="14" style="652" customWidth="1"/>
    <col min="14077" max="14077" width="8.59765625" style="652" customWidth="1"/>
    <col min="14078" max="14078" width="6.59765625" style="652" bestFit="1" customWidth="1"/>
    <col min="14079" max="14079" width="8.19921875" style="652" customWidth="1"/>
    <col min="14080" max="14080" width="6.59765625" style="652" bestFit="1" customWidth="1"/>
    <col min="14081" max="14081" width="8.19921875" style="652" customWidth="1"/>
    <col min="14082" max="14082" width="6.59765625" style="652" bestFit="1" customWidth="1"/>
    <col min="14083" max="14083" width="8.19921875" style="652" customWidth="1"/>
    <col min="14084" max="14084" width="7.19921875" style="652" customWidth="1"/>
    <col min="14085" max="14086" width="7.69921875" style="652"/>
    <col min="14087" max="14087" width="7.69921875" style="652" customWidth="1"/>
    <col min="14088" max="14330" width="7.69921875" style="652"/>
    <col min="14331" max="14331" width="12.8984375" style="652" customWidth="1"/>
    <col min="14332" max="14332" width="14" style="652" customWidth="1"/>
    <col min="14333" max="14333" width="8.59765625" style="652" customWidth="1"/>
    <col min="14334" max="14334" width="6.59765625" style="652" bestFit="1" customWidth="1"/>
    <col min="14335" max="14335" width="8.19921875" style="652" customWidth="1"/>
    <col min="14336" max="14336" width="6.59765625" style="652" bestFit="1" customWidth="1"/>
    <col min="14337" max="14337" width="8.19921875" style="652" customWidth="1"/>
    <col min="14338" max="14338" width="6.59765625" style="652" bestFit="1" customWidth="1"/>
    <col min="14339" max="14339" width="8.19921875" style="652" customWidth="1"/>
    <col min="14340" max="14340" width="7.19921875" style="652" customWidth="1"/>
    <col min="14341" max="14342" width="7.69921875" style="652"/>
    <col min="14343" max="14343" width="7.69921875" style="652" customWidth="1"/>
    <col min="14344" max="14586" width="7.69921875" style="652"/>
    <col min="14587" max="14587" width="12.8984375" style="652" customWidth="1"/>
    <col min="14588" max="14588" width="14" style="652" customWidth="1"/>
    <col min="14589" max="14589" width="8.59765625" style="652" customWidth="1"/>
    <col min="14590" max="14590" width="6.59765625" style="652" bestFit="1" customWidth="1"/>
    <col min="14591" max="14591" width="8.19921875" style="652" customWidth="1"/>
    <col min="14592" max="14592" width="6.59765625" style="652" bestFit="1" customWidth="1"/>
    <col min="14593" max="14593" width="8.19921875" style="652" customWidth="1"/>
    <col min="14594" max="14594" width="6.59765625" style="652" bestFit="1" customWidth="1"/>
    <col min="14595" max="14595" width="8.19921875" style="652" customWidth="1"/>
    <col min="14596" max="14596" width="7.19921875" style="652" customWidth="1"/>
    <col min="14597" max="14598" width="7.69921875" style="652"/>
    <col min="14599" max="14599" width="7.69921875" style="652" customWidth="1"/>
    <col min="14600" max="14842" width="7.69921875" style="652"/>
    <col min="14843" max="14843" width="12.8984375" style="652" customWidth="1"/>
    <col min="14844" max="14844" width="14" style="652" customWidth="1"/>
    <col min="14845" max="14845" width="8.59765625" style="652" customWidth="1"/>
    <col min="14846" max="14846" width="6.59765625" style="652" bestFit="1" customWidth="1"/>
    <col min="14847" max="14847" width="8.19921875" style="652" customWidth="1"/>
    <col min="14848" max="14848" width="6.59765625" style="652" bestFit="1" customWidth="1"/>
    <col min="14849" max="14849" width="8.19921875" style="652" customWidth="1"/>
    <col min="14850" max="14850" width="6.59765625" style="652" bestFit="1" customWidth="1"/>
    <col min="14851" max="14851" width="8.19921875" style="652" customWidth="1"/>
    <col min="14852" max="14852" width="7.19921875" style="652" customWidth="1"/>
    <col min="14853" max="14854" width="7.69921875" style="652"/>
    <col min="14855" max="14855" width="7.69921875" style="652" customWidth="1"/>
    <col min="14856" max="15098" width="7.69921875" style="652"/>
    <col min="15099" max="15099" width="12.8984375" style="652" customWidth="1"/>
    <col min="15100" max="15100" width="14" style="652" customWidth="1"/>
    <col min="15101" max="15101" width="8.59765625" style="652" customWidth="1"/>
    <col min="15102" max="15102" width="6.59765625" style="652" bestFit="1" customWidth="1"/>
    <col min="15103" max="15103" width="8.19921875" style="652" customWidth="1"/>
    <col min="15104" max="15104" width="6.59765625" style="652" bestFit="1" customWidth="1"/>
    <col min="15105" max="15105" width="8.19921875" style="652" customWidth="1"/>
    <col min="15106" max="15106" width="6.59765625" style="652" bestFit="1" customWidth="1"/>
    <col min="15107" max="15107" width="8.19921875" style="652" customWidth="1"/>
    <col min="15108" max="15108" width="7.19921875" style="652" customWidth="1"/>
    <col min="15109" max="15110" width="7.69921875" style="652"/>
    <col min="15111" max="15111" width="7.69921875" style="652" customWidth="1"/>
    <col min="15112" max="15354" width="7.69921875" style="652"/>
    <col min="15355" max="15355" width="12.8984375" style="652" customWidth="1"/>
    <col min="15356" max="15356" width="14" style="652" customWidth="1"/>
    <col min="15357" max="15357" width="8.59765625" style="652" customWidth="1"/>
    <col min="15358" max="15358" width="6.59765625" style="652" bestFit="1" customWidth="1"/>
    <col min="15359" max="15359" width="8.19921875" style="652" customWidth="1"/>
    <col min="15360" max="15360" width="6.59765625" style="652" bestFit="1" customWidth="1"/>
    <col min="15361" max="15361" width="8.19921875" style="652" customWidth="1"/>
    <col min="15362" max="15362" width="6.59765625" style="652" bestFit="1" customWidth="1"/>
    <col min="15363" max="15363" width="8.19921875" style="652" customWidth="1"/>
    <col min="15364" max="15364" width="7.19921875" style="652" customWidth="1"/>
    <col min="15365" max="15366" width="7.69921875" style="652"/>
    <col min="15367" max="15367" width="7.69921875" style="652" customWidth="1"/>
    <col min="15368" max="15610" width="7.69921875" style="652"/>
    <col min="15611" max="15611" width="12.8984375" style="652" customWidth="1"/>
    <col min="15612" max="15612" width="14" style="652" customWidth="1"/>
    <col min="15613" max="15613" width="8.59765625" style="652" customWidth="1"/>
    <col min="15614" max="15614" width="6.59765625" style="652" bestFit="1" customWidth="1"/>
    <col min="15615" max="15615" width="8.19921875" style="652" customWidth="1"/>
    <col min="15616" max="15616" width="6.59765625" style="652" bestFit="1" customWidth="1"/>
    <col min="15617" max="15617" width="8.19921875" style="652" customWidth="1"/>
    <col min="15618" max="15618" width="6.59765625" style="652" bestFit="1" customWidth="1"/>
    <col min="15619" max="15619" width="8.19921875" style="652" customWidth="1"/>
    <col min="15620" max="15620" width="7.19921875" style="652" customWidth="1"/>
    <col min="15621" max="15622" width="7.69921875" style="652"/>
    <col min="15623" max="15623" width="7.69921875" style="652" customWidth="1"/>
    <col min="15624" max="15866" width="7.69921875" style="652"/>
    <col min="15867" max="15867" width="12.8984375" style="652" customWidth="1"/>
    <col min="15868" max="15868" width="14" style="652" customWidth="1"/>
    <col min="15869" max="15869" width="8.59765625" style="652" customWidth="1"/>
    <col min="15870" max="15870" width="6.59765625" style="652" bestFit="1" customWidth="1"/>
    <col min="15871" max="15871" width="8.19921875" style="652" customWidth="1"/>
    <col min="15872" max="15872" width="6.59765625" style="652" bestFit="1" customWidth="1"/>
    <col min="15873" max="15873" width="8.19921875" style="652" customWidth="1"/>
    <col min="15874" max="15874" width="6.59765625" style="652" bestFit="1" customWidth="1"/>
    <col min="15875" max="15875" width="8.19921875" style="652" customWidth="1"/>
    <col min="15876" max="15876" width="7.19921875" style="652" customWidth="1"/>
    <col min="15877" max="15878" width="7.69921875" style="652"/>
    <col min="15879" max="15879" width="7.69921875" style="652" customWidth="1"/>
    <col min="15880" max="16122" width="7.69921875" style="652"/>
    <col min="16123" max="16123" width="12.8984375" style="652" customWidth="1"/>
    <col min="16124" max="16124" width="14" style="652" customWidth="1"/>
    <col min="16125" max="16125" width="8.59765625" style="652" customWidth="1"/>
    <col min="16126" max="16126" width="6.59765625" style="652" bestFit="1" customWidth="1"/>
    <col min="16127" max="16127" width="8.19921875" style="652" customWidth="1"/>
    <col min="16128" max="16128" width="6.59765625" style="652" bestFit="1" customWidth="1"/>
    <col min="16129" max="16129" width="8.19921875" style="652" customWidth="1"/>
    <col min="16130" max="16130" width="6.59765625" style="652" bestFit="1" customWidth="1"/>
    <col min="16131" max="16131" width="8.19921875" style="652" customWidth="1"/>
    <col min="16132" max="16132" width="7.19921875" style="652" customWidth="1"/>
    <col min="16133" max="16134" width="7.69921875" style="652"/>
    <col min="16135" max="16135" width="7.69921875" style="652" customWidth="1"/>
    <col min="16136" max="16384" width="7.69921875" style="652"/>
  </cols>
  <sheetData>
    <row r="5" spans="1:12" ht="33" customHeight="1">
      <c r="A5" s="655" t="s">
        <v>368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</row>
    <row r="6" spans="1:12" ht="33" customHeight="1">
      <c r="A6" s="655" t="s">
        <v>367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</row>
    <row r="7" spans="1:12" ht="33" customHeight="1">
      <c r="A7" s="657" t="s">
        <v>366</v>
      </c>
      <c r="B7" s="658"/>
      <c r="C7" s="658"/>
      <c r="D7" s="658"/>
      <c r="E7" s="658"/>
      <c r="F7" s="658"/>
      <c r="G7" s="658"/>
      <c r="H7" s="658"/>
      <c r="I7" s="658"/>
      <c r="J7" s="659"/>
      <c r="K7" s="658"/>
      <c r="L7" s="660" t="s">
        <v>365</v>
      </c>
    </row>
    <row r="8" spans="1:12" ht="33" customHeight="1">
      <c r="A8" s="661"/>
      <c r="B8" s="662"/>
      <c r="C8" s="1642" t="s">
        <v>55</v>
      </c>
      <c r="D8" s="1643"/>
      <c r="E8" s="1642" t="s">
        <v>54</v>
      </c>
      <c r="F8" s="1643"/>
      <c r="G8" s="1642" t="s">
        <v>53</v>
      </c>
      <c r="H8" s="1643"/>
      <c r="I8" s="1642" t="s">
        <v>52</v>
      </c>
      <c r="J8" s="1644"/>
      <c r="K8" s="1642" t="s">
        <v>1372</v>
      </c>
      <c r="L8" s="1644"/>
    </row>
    <row r="9" spans="1:12" ht="33" customHeight="1">
      <c r="A9" s="663" t="s">
        <v>113</v>
      </c>
      <c r="B9" s="664" t="s">
        <v>112</v>
      </c>
      <c r="C9" s="665" t="s">
        <v>364</v>
      </c>
      <c r="D9" s="665" t="s">
        <v>363</v>
      </c>
      <c r="E9" s="665" t="s">
        <v>364</v>
      </c>
      <c r="F9" s="666" t="s">
        <v>363</v>
      </c>
      <c r="G9" s="667" t="s">
        <v>364</v>
      </c>
      <c r="H9" s="667" t="s">
        <v>363</v>
      </c>
      <c r="I9" s="667" t="s">
        <v>364</v>
      </c>
      <c r="J9" s="667" t="s">
        <v>363</v>
      </c>
      <c r="K9" s="667" t="s">
        <v>364</v>
      </c>
      <c r="L9" s="667" t="s">
        <v>363</v>
      </c>
    </row>
    <row r="10" spans="1:12" ht="33" customHeight="1">
      <c r="A10" s="668"/>
      <c r="B10" s="669"/>
      <c r="C10" s="670" t="s">
        <v>50</v>
      </c>
      <c r="D10" s="670" t="s">
        <v>104</v>
      </c>
      <c r="E10" s="670" t="s">
        <v>50</v>
      </c>
      <c r="F10" s="671" t="s">
        <v>104</v>
      </c>
      <c r="G10" s="672" t="s">
        <v>50</v>
      </c>
      <c r="H10" s="672" t="s">
        <v>104</v>
      </c>
      <c r="I10" s="672" t="s">
        <v>50</v>
      </c>
      <c r="J10" s="672" t="s">
        <v>104</v>
      </c>
      <c r="K10" s="672" t="s">
        <v>50</v>
      </c>
      <c r="L10" s="672" t="s">
        <v>104</v>
      </c>
    </row>
    <row r="11" spans="1:12" ht="33" customHeight="1">
      <c r="A11" s="675" t="s">
        <v>103</v>
      </c>
      <c r="B11" s="676" t="s">
        <v>102</v>
      </c>
      <c r="C11" s="677">
        <v>47</v>
      </c>
      <c r="D11" s="677">
        <v>7937</v>
      </c>
      <c r="E11" s="677">
        <v>47</v>
      </c>
      <c r="F11" s="677">
        <v>7937</v>
      </c>
      <c r="G11" s="677">
        <v>49</v>
      </c>
      <c r="H11" s="677">
        <v>8337</v>
      </c>
      <c r="I11" s="677">
        <v>49</v>
      </c>
      <c r="J11" s="677">
        <v>8337</v>
      </c>
      <c r="K11" s="677">
        <v>49</v>
      </c>
      <c r="L11" s="677">
        <v>8507</v>
      </c>
    </row>
    <row r="12" spans="1:12" ht="33" customHeight="1">
      <c r="A12" s="678" t="s">
        <v>101</v>
      </c>
      <c r="B12" s="679" t="s">
        <v>227</v>
      </c>
      <c r="C12" s="680">
        <v>10</v>
      </c>
      <c r="D12" s="680">
        <v>2664</v>
      </c>
      <c r="E12" s="680">
        <v>10</v>
      </c>
      <c r="F12" s="680">
        <v>2664</v>
      </c>
      <c r="G12" s="680">
        <v>10</v>
      </c>
      <c r="H12" s="680">
        <v>2694</v>
      </c>
      <c r="I12" s="680">
        <v>10</v>
      </c>
      <c r="J12" s="680">
        <v>2694</v>
      </c>
      <c r="K12" s="680">
        <v>10</v>
      </c>
      <c r="L12" s="680">
        <v>2694</v>
      </c>
    </row>
    <row r="13" spans="1:12" ht="33" customHeight="1">
      <c r="A13" s="678" t="s">
        <v>99</v>
      </c>
      <c r="B13" s="679" t="s">
        <v>98</v>
      </c>
      <c r="C13" s="680">
        <v>14</v>
      </c>
      <c r="D13" s="680">
        <v>3203</v>
      </c>
      <c r="E13" s="680">
        <v>13</v>
      </c>
      <c r="F13" s="680">
        <v>3091</v>
      </c>
      <c r="G13" s="680">
        <v>13</v>
      </c>
      <c r="H13" s="680">
        <v>3091</v>
      </c>
      <c r="I13" s="680">
        <v>13</v>
      </c>
      <c r="J13" s="680">
        <v>3091</v>
      </c>
      <c r="K13" s="680">
        <v>13</v>
      </c>
      <c r="L13" s="680">
        <v>3091</v>
      </c>
    </row>
    <row r="14" spans="1:12" ht="33" customHeight="1">
      <c r="A14" s="678" t="s">
        <v>97</v>
      </c>
      <c r="B14" s="679" t="s">
        <v>226</v>
      </c>
      <c r="C14" s="680">
        <v>13</v>
      </c>
      <c r="D14" s="680">
        <v>2240</v>
      </c>
      <c r="E14" s="680">
        <v>13</v>
      </c>
      <c r="F14" s="680">
        <v>2240</v>
      </c>
      <c r="G14" s="680">
        <v>15</v>
      </c>
      <c r="H14" s="680">
        <v>2590</v>
      </c>
      <c r="I14" s="680">
        <v>16</v>
      </c>
      <c r="J14" s="680">
        <v>2640</v>
      </c>
      <c r="K14" s="680">
        <v>16</v>
      </c>
      <c r="L14" s="680">
        <v>2640</v>
      </c>
    </row>
    <row r="15" spans="1:12" ht="33" customHeight="1">
      <c r="A15" s="678" t="s">
        <v>95</v>
      </c>
      <c r="B15" s="679" t="s">
        <v>94</v>
      </c>
      <c r="C15" s="680">
        <v>20</v>
      </c>
      <c r="D15" s="680">
        <v>2818</v>
      </c>
      <c r="E15" s="680">
        <v>20</v>
      </c>
      <c r="F15" s="680">
        <v>2818</v>
      </c>
      <c r="G15" s="680">
        <v>19</v>
      </c>
      <c r="H15" s="680">
        <v>2768</v>
      </c>
      <c r="I15" s="680">
        <v>19</v>
      </c>
      <c r="J15" s="680">
        <v>2768</v>
      </c>
      <c r="K15" s="680">
        <v>20</v>
      </c>
      <c r="L15" s="680">
        <v>3268</v>
      </c>
    </row>
    <row r="16" spans="1:12" ht="33" customHeight="1">
      <c r="A16" s="678" t="s">
        <v>93</v>
      </c>
      <c r="B16" s="679" t="s">
        <v>92</v>
      </c>
      <c r="C16" s="680">
        <v>18</v>
      </c>
      <c r="D16" s="680">
        <v>2809</v>
      </c>
      <c r="E16" s="680">
        <v>18</v>
      </c>
      <c r="F16" s="680">
        <v>2809</v>
      </c>
      <c r="G16" s="680">
        <v>19</v>
      </c>
      <c r="H16" s="680">
        <v>2859</v>
      </c>
      <c r="I16" s="680">
        <v>19</v>
      </c>
      <c r="J16" s="680">
        <v>2859</v>
      </c>
      <c r="K16" s="680">
        <v>19</v>
      </c>
      <c r="L16" s="680">
        <v>2909</v>
      </c>
    </row>
    <row r="17" spans="1:12" ht="33" customHeight="1">
      <c r="A17" s="678" t="s">
        <v>91</v>
      </c>
      <c r="B17" s="679" t="s">
        <v>90</v>
      </c>
      <c r="C17" s="680">
        <v>18</v>
      </c>
      <c r="D17" s="680">
        <v>3256</v>
      </c>
      <c r="E17" s="680">
        <v>18</v>
      </c>
      <c r="F17" s="680">
        <v>3256</v>
      </c>
      <c r="G17" s="680">
        <v>20</v>
      </c>
      <c r="H17" s="680">
        <v>3356</v>
      </c>
      <c r="I17" s="680">
        <v>20</v>
      </c>
      <c r="J17" s="680">
        <v>3356</v>
      </c>
      <c r="K17" s="680">
        <v>20</v>
      </c>
      <c r="L17" s="680">
        <v>3356</v>
      </c>
    </row>
    <row r="18" spans="1:12" ht="33" customHeight="1">
      <c r="A18" s="678" t="s">
        <v>89</v>
      </c>
      <c r="B18" s="679" t="s">
        <v>225</v>
      </c>
      <c r="C18" s="680">
        <v>10</v>
      </c>
      <c r="D18" s="680">
        <v>1905</v>
      </c>
      <c r="E18" s="680">
        <v>10</v>
      </c>
      <c r="F18" s="680">
        <v>1905</v>
      </c>
      <c r="G18" s="680">
        <v>9</v>
      </c>
      <c r="H18" s="680">
        <v>1855</v>
      </c>
      <c r="I18" s="680">
        <v>10</v>
      </c>
      <c r="J18" s="680">
        <v>1955</v>
      </c>
      <c r="K18" s="680">
        <v>10</v>
      </c>
      <c r="L18" s="680">
        <v>2055</v>
      </c>
    </row>
    <row r="19" spans="1:12" ht="33" customHeight="1">
      <c r="A19" s="678" t="s">
        <v>87</v>
      </c>
      <c r="B19" s="679" t="s">
        <v>86</v>
      </c>
      <c r="C19" s="680">
        <v>7</v>
      </c>
      <c r="D19" s="680">
        <v>1000</v>
      </c>
      <c r="E19" s="680">
        <v>7</v>
      </c>
      <c r="F19" s="680">
        <v>1000</v>
      </c>
      <c r="G19" s="680">
        <v>7</v>
      </c>
      <c r="H19" s="680">
        <v>1000</v>
      </c>
      <c r="I19" s="680">
        <v>7</v>
      </c>
      <c r="J19" s="680">
        <v>1000</v>
      </c>
      <c r="K19" s="680">
        <v>7</v>
      </c>
      <c r="L19" s="680">
        <v>1000</v>
      </c>
    </row>
    <row r="20" spans="1:12" ht="33" customHeight="1">
      <c r="A20" s="678" t="s">
        <v>85</v>
      </c>
      <c r="B20" s="679" t="s">
        <v>84</v>
      </c>
      <c r="C20" s="680">
        <v>20</v>
      </c>
      <c r="D20" s="680">
        <v>2280</v>
      </c>
      <c r="E20" s="680">
        <v>20</v>
      </c>
      <c r="F20" s="680">
        <v>2330</v>
      </c>
      <c r="G20" s="680">
        <v>20</v>
      </c>
      <c r="H20" s="680">
        <v>2330</v>
      </c>
      <c r="I20" s="680">
        <v>20</v>
      </c>
      <c r="J20" s="680">
        <v>2330</v>
      </c>
      <c r="K20" s="680">
        <v>20</v>
      </c>
      <c r="L20" s="680">
        <v>2330</v>
      </c>
    </row>
    <row r="21" spans="1:12" ht="33" customHeight="1">
      <c r="A21" s="678" t="s">
        <v>83</v>
      </c>
      <c r="B21" s="679" t="s">
        <v>82</v>
      </c>
      <c r="C21" s="680">
        <v>7</v>
      </c>
      <c r="D21" s="680">
        <v>770</v>
      </c>
      <c r="E21" s="680">
        <v>7</v>
      </c>
      <c r="F21" s="680">
        <v>770</v>
      </c>
      <c r="G21" s="680">
        <v>7</v>
      </c>
      <c r="H21" s="680">
        <v>770</v>
      </c>
      <c r="I21" s="680">
        <v>7</v>
      </c>
      <c r="J21" s="680">
        <v>770</v>
      </c>
      <c r="K21" s="680">
        <v>8</v>
      </c>
      <c r="L21" s="680">
        <v>870</v>
      </c>
    </row>
    <row r="22" spans="1:12" ht="33" customHeight="1">
      <c r="A22" s="678" t="s">
        <v>81</v>
      </c>
      <c r="B22" s="679" t="s">
        <v>80</v>
      </c>
      <c r="C22" s="680">
        <v>11</v>
      </c>
      <c r="D22" s="680">
        <v>1220</v>
      </c>
      <c r="E22" s="680">
        <v>11</v>
      </c>
      <c r="F22" s="680">
        <v>1770</v>
      </c>
      <c r="G22" s="680">
        <v>12</v>
      </c>
      <c r="H22" s="680">
        <v>1820</v>
      </c>
      <c r="I22" s="680">
        <v>12</v>
      </c>
      <c r="J22" s="680">
        <v>1820</v>
      </c>
      <c r="K22" s="680">
        <v>12</v>
      </c>
      <c r="L22" s="680">
        <v>1820</v>
      </c>
    </row>
    <row r="23" spans="1:12" ht="33" customHeight="1">
      <c r="A23" s="678" t="s">
        <v>79</v>
      </c>
      <c r="B23" s="679" t="s">
        <v>223</v>
      </c>
      <c r="C23" s="680">
        <v>12</v>
      </c>
      <c r="D23" s="680">
        <v>1175</v>
      </c>
      <c r="E23" s="680">
        <v>12</v>
      </c>
      <c r="F23" s="680">
        <v>1175</v>
      </c>
      <c r="G23" s="680">
        <v>12</v>
      </c>
      <c r="H23" s="680">
        <v>1290</v>
      </c>
      <c r="I23" s="680">
        <v>13</v>
      </c>
      <c r="J23" s="680">
        <v>1790</v>
      </c>
      <c r="K23" s="680">
        <v>13</v>
      </c>
      <c r="L23" s="680">
        <v>1855</v>
      </c>
    </row>
    <row r="24" spans="1:12" ht="33" customHeight="1">
      <c r="A24" s="678" t="s">
        <v>77</v>
      </c>
      <c r="B24" s="679" t="s">
        <v>76</v>
      </c>
      <c r="C24" s="680">
        <v>9</v>
      </c>
      <c r="D24" s="680">
        <v>1310</v>
      </c>
      <c r="E24" s="680">
        <v>9</v>
      </c>
      <c r="F24" s="680">
        <v>1310</v>
      </c>
      <c r="G24" s="680">
        <v>10</v>
      </c>
      <c r="H24" s="680">
        <v>1360</v>
      </c>
      <c r="I24" s="680">
        <v>10</v>
      </c>
      <c r="J24" s="680">
        <v>1360</v>
      </c>
      <c r="K24" s="680">
        <v>10</v>
      </c>
      <c r="L24" s="680">
        <v>1360</v>
      </c>
    </row>
    <row r="25" spans="1:12" ht="33" customHeight="1">
      <c r="A25" s="678" t="s">
        <v>75</v>
      </c>
      <c r="B25" s="679" t="s">
        <v>74</v>
      </c>
      <c r="C25" s="680">
        <v>21</v>
      </c>
      <c r="D25" s="680">
        <v>2225</v>
      </c>
      <c r="E25" s="680">
        <v>21</v>
      </c>
      <c r="F25" s="680">
        <v>2225</v>
      </c>
      <c r="G25" s="680">
        <v>21</v>
      </c>
      <c r="H25" s="680">
        <v>2225</v>
      </c>
      <c r="I25" s="680">
        <v>21</v>
      </c>
      <c r="J25" s="680">
        <v>2225</v>
      </c>
      <c r="K25" s="680">
        <v>21</v>
      </c>
      <c r="L25" s="680">
        <v>2225</v>
      </c>
    </row>
    <row r="26" spans="1:12" ht="33" customHeight="1">
      <c r="A26" s="678" t="s">
        <v>73</v>
      </c>
      <c r="B26" s="679" t="s">
        <v>72</v>
      </c>
      <c r="C26" s="680">
        <v>11</v>
      </c>
      <c r="D26" s="680">
        <v>1200</v>
      </c>
      <c r="E26" s="680">
        <v>11</v>
      </c>
      <c r="F26" s="680">
        <v>1200</v>
      </c>
      <c r="G26" s="680">
        <v>11</v>
      </c>
      <c r="H26" s="680">
        <v>1350</v>
      </c>
      <c r="I26" s="680">
        <v>10</v>
      </c>
      <c r="J26" s="680">
        <v>1300</v>
      </c>
      <c r="K26" s="680">
        <v>10</v>
      </c>
      <c r="L26" s="680">
        <v>1300</v>
      </c>
    </row>
    <row r="27" spans="1:12" ht="33" customHeight="1">
      <c r="A27" s="678" t="s">
        <v>71</v>
      </c>
      <c r="B27" s="679" t="s">
        <v>70</v>
      </c>
      <c r="C27" s="680">
        <v>10</v>
      </c>
      <c r="D27" s="680">
        <v>1165</v>
      </c>
      <c r="E27" s="680">
        <v>10</v>
      </c>
      <c r="F27" s="680">
        <v>1165</v>
      </c>
      <c r="G27" s="680">
        <v>10</v>
      </c>
      <c r="H27" s="680">
        <v>1165</v>
      </c>
      <c r="I27" s="680">
        <v>10</v>
      </c>
      <c r="J27" s="680">
        <v>1165</v>
      </c>
      <c r="K27" s="680">
        <v>10</v>
      </c>
      <c r="L27" s="680">
        <v>1165</v>
      </c>
    </row>
    <row r="28" spans="1:12" ht="33" customHeight="1">
      <c r="A28" s="678" t="s">
        <v>69</v>
      </c>
      <c r="B28" s="679" t="s">
        <v>68</v>
      </c>
      <c r="C28" s="680">
        <v>8</v>
      </c>
      <c r="D28" s="680">
        <v>1280</v>
      </c>
      <c r="E28" s="680">
        <v>9</v>
      </c>
      <c r="F28" s="680">
        <v>1330</v>
      </c>
      <c r="G28" s="680">
        <v>9</v>
      </c>
      <c r="H28" s="680">
        <v>1330</v>
      </c>
      <c r="I28" s="680">
        <v>9</v>
      </c>
      <c r="J28" s="680">
        <v>1330</v>
      </c>
      <c r="K28" s="680">
        <v>9</v>
      </c>
      <c r="L28" s="680">
        <v>1330</v>
      </c>
    </row>
    <row r="29" spans="1:12" s="654" customFormat="1" ht="33" customHeight="1">
      <c r="A29" s="678" t="s">
        <v>67</v>
      </c>
      <c r="B29" s="679" t="s">
        <v>66</v>
      </c>
      <c r="C29" s="680">
        <v>4</v>
      </c>
      <c r="D29" s="680">
        <v>490</v>
      </c>
      <c r="E29" s="680">
        <v>4</v>
      </c>
      <c r="F29" s="680">
        <v>490</v>
      </c>
      <c r="G29" s="680">
        <v>4</v>
      </c>
      <c r="H29" s="680">
        <v>490</v>
      </c>
      <c r="I29" s="680">
        <v>4</v>
      </c>
      <c r="J29" s="680">
        <v>490</v>
      </c>
      <c r="K29" s="680">
        <v>4</v>
      </c>
      <c r="L29" s="680">
        <v>490</v>
      </c>
    </row>
    <row r="30" spans="1:12" ht="33" customHeight="1">
      <c r="A30" s="678" t="s">
        <v>65</v>
      </c>
      <c r="B30" s="679" t="s">
        <v>64</v>
      </c>
      <c r="C30" s="680">
        <v>4</v>
      </c>
      <c r="D30" s="680">
        <v>350</v>
      </c>
      <c r="E30" s="680">
        <v>4</v>
      </c>
      <c r="F30" s="680">
        <v>350</v>
      </c>
      <c r="G30" s="680">
        <v>5</v>
      </c>
      <c r="H30" s="680">
        <v>400</v>
      </c>
      <c r="I30" s="680">
        <v>5</v>
      </c>
      <c r="J30" s="680">
        <v>400</v>
      </c>
      <c r="K30" s="680">
        <v>5</v>
      </c>
      <c r="L30" s="680">
        <v>400</v>
      </c>
    </row>
    <row r="31" spans="1:12" ht="33" customHeight="1">
      <c r="A31" s="681" t="s">
        <v>30</v>
      </c>
      <c r="B31" s="681" t="s">
        <v>26</v>
      </c>
      <c r="C31" s="682">
        <f t="shared" ref="C31:J31" si="0">SUM(C11:C30)</f>
        <v>274</v>
      </c>
      <c r="D31" s="682">
        <f t="shared" si="0"/>
        <v>41297</v>
      </c>
      <c r="E31" s="682">
        <f t="shared" si="0"/>
        <v>274</v>
      </c>
      <c r="F31" s="682">
        <f t="shared" si="0"/>
        <v>41835</v>
      </c>
      <c r="G31" s="682">
        <f t="shared" si="0"/>
        <v>282</v>
      </c>
      <c r="H31" s="682">
        <f t="shared" si="0"/>
        <v>43080</v>
      </c>
      <c r="I31" s="682">
        <f t="shared" si="0"/>
        <v>284</v>
      </c>
      <c r="J31" s="682">
        <f t="shared" si="0"/>
        <v>43680</v>
      </c>
      <c r="K31" s="682">
        <f t="shared" ref="K31:L31" si="1">SUM(K11:K30)</f>
        <v>286</v>
      </c>
      <c r="L31" s="682">
        <f t="shared" si="1"/>
        <v>44665</v>
      </c>
    </row>
    <row r="32" spans="1:12" ht="33" customHeight="1">
      <c r="A32" s="673"/>
      <c r="B32" s="674"/>
      <c r="C32" s="659"/>
      <c r="D32" s="659"/>
      <c r="E32" s="659"/>
      <c r="F32" s="659"/>
      <c r="G32" s="659"/>
      <c r="H32" s="659"/>
      <c r="I32" s="659"/>
      <c r="J32" s="659"/>
      <c r="K32" s="659"/>
      <c r="L32" s="659"/>
    </row>
    <row r="33" spans="1:12" ht="33" customHeight="1">
      <c r="A33" s="673"/>
      <c r="B33" s="674"/>
      <c r="C33" s="659"/>
      <c r="D33" s="659"/>
      <c r="E33" s="659"/>
      <c r="F33" s="659"/>
      <c r="G33" s="659"/>
      <c r="H33" s="659"/>
      <c r="I33" s="683" t="s">
        <v>2033</v>
      </c>
      <c r="J33" s="659"/>
      <c r="K33" s="659"/>
      <c r="L33" s="659"/>
    </row>
  </sheetData>
  <mergeCells count="5">
    <mergeCell ref="C8:D8"/>
    <mergeCell ref="E8:F8"/>
    <mergeCell ref="G8:H8"/>
    <mergeCell ref="I8:J8"/>
    <mergeCell ref="K8:L8"/>
  </mergeCells>
  <printOptions horizontalCentered="1" verticalCentered="1"/>
  <pageMargins left="0.59055118110236227" right="0.59055118110236227" top="0.98425196850393704" bottom="0.98425196850393704" header="0.5" footer="0.5"/>
  <pageSetup paperSize="9" scale="7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39"/>
  <sheetViews>
    <sheetView showGridLines="0" rightToLeft="1" topLeftCell="E1" zoomScale="80" zoomScaleNormal="80" workbookViewId="0">
      <selection activeCell="V1" sqref="V1:AD1048576"/>
    </sheetView>
  </sheetViews>
  <sheetFormatPr defaultRowHeight="24.9" customHeight="1"/>
  <cols>
    <col min="1" max="1" width="21.69921875" style="689" customWidth="1"/>
    <col min="2" max="2" width="16.3984375" style="688" customWidth="1"/>
    <col min="3" max="3" width="8.59765625" style="688" customWidth="1"/>
    <col min="4" max="4" width="7" style="688" customWidth="1"/>
    <col min="5" max="5" width="8.59765625" style="688" customWidth="1"/>
    <col min="6" max="6" width="7" style="688" customWidth="1"/>
    <col min="7" max="7" width="8.59765625" style="688" customWidth="1"/>
    <col min="8" max="8" width="7" style="688" customWidth="1"/>
    <col min="9" max="9" width="8.59765625" style="688" customWidth="1"/>
    <col min="10" max="10" width="7" style="688" customWidth="1"/>
    <col min="11" max="11" width="8.09765625" style="688" customWidth="1"/>
    <col min="12" max="12" width="7.19921875" style="688" customWidth="1"/>
    <col min="13" max="18" width="7" style="688" customWidth="1"/>
    <col min="19" max="20" width="8.59765625" style="688" customWidth="1"/>
    <col min="21" max="22" width="9.09765625" style="688"/>
    <col min="23" max="23" width="51" style="688" customWidth="1"/>
    <col min="24" max="250" width="9.09765625" style="688"/>
    <col min="251" max="251" width="15.09765625" style="688" customWidth="1"/>
    <col min="252" max="252" width="16.3984375" style="688" customWidth="1"/>
    <col min="253" max="253" width="8.59765625" style="688" customWidth="1"/>
    <col min="254" max="254" width="7" style="688" customWidth="1"/>
    <col min="255" max="255" width="8.59765625" style="688" customWidth="1"/>
    <col min="256" max="256" width="7" style="688" customWidth="1"/>
    <col min="257" max="257" width="8.59765625" style="688" customWidth="1"/>
    <col min="258" max="258" width="7" style="688" customWidth="1"/>
    <col min="259" max="259" width="8.59765625" style="688" customWidth="1"/>
    <col min="260" max="260" width="7" style="688" customWidth="1"/>
    <col min="261" max="261" width="8.09765625" style="688" customWidth="1"/>
    <col min="262" max="262" width="7.19921875" style="688" customWidth="1"/>
    <col min="263" max="268" width="7" style="688" customWidth="1"/>
    <col min="269" max="270" width="8.59765625" style="688" customWidth="1"/>
    <col min="271" max="272" width="9.09765625" style="688"/>
    <col min="273" max="278" width="9" style="688" customWidth="1"/>
    <col min="279" max="506" width="9.09765625" style="688"/>
    <col min="507" max="507" width="15.09765625" style="688" customWidth="1"/>
    <col min="508" max="508" width="16.3984375" style="688" customWidth="1"/>
    <col min="509" max="509" width="8.59765625" style="688" customWidth="1"/>
    <col min="510" max="510" width="7" style="688" customWidth="1"/>
    <col min="511" max="511" width="8.59765625" style="688" customWidth="1"/>
    <col min="512" max="512" width="7" style="688" customWidth="1"/>
    <col min="513" max="513" width="8.59765625" style="688" customWidth="1"/>
    <col min="514" max="514" width="7" style="688" customWidth="1"/>
    <col min="515" max="515" width="8.59765625" style="688" customWidth="1"/>
    <col min="516" max="516" width="7" style="688" customWidth="1"/>
    <col min="517" max="517" width="8.09765625" style="688" customWidth="1"/>
    <col min="518" max="518" width="7.19921875" style="688" customWidth="1"/>
    <col min="519" max="524" width="7" style="688" customWidth="1"/>
    <col min="525" max="526" width="8.59765625" style="688" customWidth="1"/>
    <col min="527" max="528" width="9.09765625" style="688"/>
    <col min="529" max="534" width="9" style="688" customWidth="1"/>
    <col min="535" max="762" width="9.09765625" style="688"/>
    <col min="763" max="763" width="15.09765625" style="688" customWidth="1"/>
    <col min="764" max="764" width="16.3984375" style="688" customWidth="1"/>
    <col min="765" max="765" width="8.59765625" style="688" customWidth="1"/>
    <col min="766" max="766" width="7" style="688" customWidth="1"/>
    <col min="767" max="767" width="8.59765625" style="688" customWidth="1"/>
    <col min="768" max="768" width="7" style="688" customWidth="1"/>
    <col min="769" max="769" width="8.59765625" style="688" customWidth="1"/>
    <col min="770" max="770" width="7" style="688" customWidth="1"/>
    <col min="771" max="771" width="8.59765625" style="688" customWidth="1"/>
    <col min="772" max="772" width="7" style="688" customWidth="1"/>
    <col min="773" max="773" width="8.09765625" style="688" customWidth="1"/>
    <col min="774" max="774" width="7.19921875" style="688" customWidth="1"/>
    <col min="775" max="780" width="7" style="688" customWidth="1"/>
    <col min="781" max="782" width="8.59765625" style="688" customWidth="1"/>
    <col min="783" max="784" width="9.09765625" style="688"/>
    <col min="785" max="790" width="9" style="688" customWidth="1"/>
    <col min="791" max="1018" width="9.09765625" style="688"/>
    <col min="1019" max="1019" width="15.09765625" style="688" customWidth="1"/>
    <col min="1020" max="1020" width="16.3984375" style="688" customWidth="1"/>
    <col min="1021" max="1021" width="8.59765625" style="688" customWidth="1"/>
    <col min="1022" max="1022" width="7" style="688" customWidth="1"/>
    <col min="1023" max="1023" width="8.59765625" style="688" customWidth="1"/>
    <col min="1024" max="1024" width="7" style="688" customWidth="1"/>
    <col min="1025" max="1025" width="8.59765625" style="688" customWidth="1"/>
    <col min="1026" max="1026" width="7" style="688" customWidth="1"/>
    <col min="1027" max="1027" width="8.59765625" style="688" customWidth="1"/>
    <col min="1028" max="1028" width="7" style="688" customWidth="1"/>
    <col min="1029" max="1029" width="8.09765625" style="688" customWidth="1"/>
    <col min="1030" max="1030" width="7.19921875" style="688" customWidth="1"/>
    <col min="1031" max="1036" width="7" style="688" customWidth="1"/>
    <col min="1037" max="1038" width="8.59765625" style="688" customWidth="1"/>
    <col min="1039" max="1040" width="9.09765625" style="688"/>
    <col min="1041" max="1046" width="9" style="688" customWidth="1"/>
    <col min="1047" max="1274" width="9.09765625" style="688"/>
    <col min="1275" max="1275" width="15.09765625" style="688" customWidth="1"/>
    <col min="1276" max="1276" width="16.3984375" style="688" customWidth="1"/>
    <col min="1277" max="1277" width="8.59765625" style="688" customWidth="1"/>
    <col min="1278" max="1278" width="7" style="688" customWidth="1"/>
    <col min="1279" max="1279" width="8.59765625" style="688" customWidth="1"/>
    <col min="1280" max="1280" width="7" style="688" customWidth="1"/>
    <col min="1281" max="1281" width="8.59765625" style="688" customWidth="1"/>
    <col min="1282" max="1282" width="7" style="688" customWidth="1"/>
    <col min="1283" max="1283" width="8.59765625" style="688" customWidth="1"/>
    <col min="1284" max="1284" width="7" style="688" customWidth="1"/>
    <col min="1285" max="1285" width="8.09765625" style="688" customWidth="1"/>
    <col min="1286" max="1286" width="7.19921875" style="688" customWidth="1"/>
    <col min="1287" max="1292" width="7" style="688" customWidth="1"/>
    <col min="1293" max="1294" width="8.59765625" style="688" customWidth="1"/>
    <col min="1295" max="1296" width="9.09765625" style="688"/>
    <col min="1297" max="1302" width="9" style="688" customWidth="1"/>
    <col min="1303" max="1530" width="9.09765625" style="688"/>
    <col min="1531" max="1531" width="15.09765625" style="688" customWidth="1"/>
    <col min="1532" max="1532" width="16.3984375" style="688" customWidth="1"/>
    <col min="1533" max="1533" width="8.59765625" style="688" customWidth="1"/>
    <col min="1534" max="1534" width="7" style="688" customWidth="1"/>
    <col min="1535" max="1535" width="8.59765625" style="688" customWidth="1"/>
    <col min="1536" max="1536" width="7" style="688" customWidth="1"/>
    <col min="1537" max="1537" width="8.59765625" style="688" customWidth="1"/>
    <col min="1538" max="1538" width="7" style="688" customWidth="1"/>
    <col min="1539" max="1539" width="8.59765625" style="688" customWidth="1"/>
    <col min="1540" max="1540" width="7" style="688" customWidth="1"/>
    <col min="1541" max="1541" width="8.09765625" style="688" customWidth="1"/>
    <col min="1542" max="1542" width="7.19921875" style="688" customWidth="1"/>
    <col min="1543" max="1548" width="7" style="688" customWidth="1"/>
    <col min="1549" max="1550" width="8.59765625" style="688" customWidth="1"/>
    <col min="1551" max="1552" width="9.09765625" style="688"/>
    <col min="1553" max="1558" width="9" style="688" customWidth="1"/>
    <col min="1559" max="1786" width="9.09765625" style="688"/>
    <col min="1787" max="1787" width="15.09765625" style="688" customWidth="1"/>
    <col min="1788" max="1788" width="16.3984375" style="688" customWidth="1"/>
    <col min="1789" max="1789" width="8.59765625" style="688" customWidth="1"/>
    <col min="1790" max="1790" width="7" style="688" customWidth="1"/>
    <col min="1791" max="1791" width="8.59765625" style="688" customWidth="1"/>
    <col min="1792" max="1792" width="7" style="688" customWidth="1"/>
    <col min="1793" max="1793" width="8.59765625" style="688" customWidth="1"/>
    <col min="1794" max="1794" width="7" style="688" customWidth="1"/>
    <col min="1795" max="1795" width="8.59765625" style="688" customWidth="1"/>
    <col min="1796" max="1796" width="7" style="688" customWidth="1"/>
    <col min="1797" max="1797" width="8.09765625" style="688" customWidth="1"/>
    <col min="1798" max="1798" width="7.19921875" style="688" customWidth="1"/>
    <col min="1799" max="1804" width="7" style="688" customWidth="1"/>
    <col min="1805" max="1806" width="8.59765625" style="688" customWidth="1"/>
    <col min="1807" max="1808" width="9.09765625" style="688"/>
    <col min="1809" max="1814" width="9" style="688" customWidth="1"/>
    <col min="1815" max="2042" width="9.09765625" style="688"/>
    <col min="2043" max="2043" width="15.09765625" style="688" customWidth="1"/>
    <col min="2044" max="2044" width="16.3984375" style="688" customWidth="1"/>
    <col min="2045" max="2045" width="8.59765625" style="688" customWidth="1"/>
    <col min="2046" max="2046" width="7" style="688" customWidth="1"/>
    <col min="2047" max="2047" width="8.59765625" style="688" customWidth="1"/>
    <col min="2048" max="2048" width="7" style="688" customWidth="1"/>
    <col min="2049" max="2049" width="8.59765625" style="688" customWidth="1"/>
    <col min="2050" max="2050" width="7" style="688" customWidth="1"/>
    <col min="2051" max="2051" width="8.59765625" style="688" customWidth="1"/>
    <col min="2052" max="2052" width="7" style="688" customWidth="1"/>
    <col min="2053" max="2053" width="8.09765625" style="688" customWidth="1"/>
    <col min="2054" max="2054" width="7.19921875" style="688" customWidth="1"/>
    <col min="2055" max="2060" width="7" style="688" customWidth="1"/>
    <col min="2061" max="2062" width="8.59765625" style="688" customWidth="1"/>
    <col min="2063" max="2064" width="9.09765625" style="688"/>
    <col min="2065" max="2070" width="9" style="688" customWidth="1"/>
    <col min="2071" max="2298" width="9.09765625" style="688"/>
    <col min="2299" max="2299" width="15.09765625" style="688" customWidth="1"/>
    <col min="2300" max="2300" width="16.3984375" style="688" customWidth="1"/>
    <col min="2301" max="2301" width="8.59765625" style="688" customWidth="1"/>
    <col min="2302" max="2302" width="7" style="688" customWidth="1"/>
    <col min="2303" max="2303" width="8.59765625" style="688" customWidth="1"/>
    <col min="2304" max="2304" width="7" style="688" customWidth="1"/>
    <col min="2305" max="2305" width="8.59765625" style="688" customWidth="1"/>
    <col min="2306" max="2306" width="7" style="688" customWidth="1"/>
    <col min="2307" max="2307" width="8.59765625" style="688" customWidth="1"/>
    <col min="2308" max="2308" width="7" style="688" customWidth="1"/>
    <col min="2309" max="2309" width="8.09765625" style="688" customWidth="1"/>
    <col min="2310" max="2310" width="7.19921875" style="688" customWidth="1"/>
    <col min="2311" max="2316" width="7" style="688" customWidth="1"/>
    <col min="2317" max="2318" width="8.59765625" style="688" customWidth="1"/>
    <col min="2319" max="2320" width="9.09765625" style="688"/>
    <col min="2321" max="2326" width="9" style="688" customWidth="1"/>
    <col min="2327" max="2554" width="9.09765625" style="688"/>
    <col min="2555" max="2555" width="15.09765625" style="688" customWidth="1"/>
    <col min="2556" max="2556" width="16.3984375" style="688" customWidth="1"/>
    <col min="2557" max="2557" width="8.59765625" style="688" customWidth="1"/>
    <col min="2558" max="2558" width="7" style="688" customWidth="1"/>
    <col min="2559" max="2559" width="8.59765625" style="688" customWidth="1"/>
    <col min="2560" max="2560" width="7" style="688" customWidth="1"/>
    <col min="2561" max="2561" width="8.59765625" style="688" customWidth="1"/>
    <col min="2562" max="2562" width="7" style="688" customWidth="1"/>
    <col min="2563" max="2563" width="8.59765625" style="688" customWidth="1"/>
    <col min="2564" max="2564" width="7" style="688" customWidth="1"/>
    <col min="2565" max="2565" width="8.09765625" style="688" customWidth="1"/>
    <col min="2566" max="2566" width="7.19921875" style="688" customWidth="1"/>
    <col min="2567" max="2572" width="7" style="688" customWidth="1"/>
    <col min="2573" max="2574" width="8.59765625" style="688" customWidth="1"/>
    <col min="2575" max="2576" width="9.09765625" style="688"/>
    <col min="2577" max="2582" width="9" style="688" customWidth="1"/>
    <col min="2583" max="2810" width="9.09765625" style="688"/>
    <col min="2811" max="2811" width="15.09765625" style="688" customWidth="1"/>
    <col min="2812" max="2812" width="16.3984375" style="688" customWidth="1"/>
    <col min="2813" max="2813" width="8.59765625" style="688" customWidth="1"/>
    <col min="2814" max="2814" width="7" style="688" customWidth="1"/>
    <col min="2815" max="2815" width="8.59765625" style="688" customWidth="1"/>
    <col min="2816" max="2816" width="7" style="688" customWidth="1"/>
    <col min="2817" max="2817" width="8.59765625" style="688" customWidth="1"/>
    <col min="2818" max="2818" width="7" style="688" customWidth="1"/>
    <col min="2819" max="2819" width="8.59765625" style="688" customWidth="1"/>
    <col min="2820" max="2820" width="7" style="688" customWidth="1"/>
    <col min="2821" max="2821" width="8.09765625" style="688" customWidth="1"/>
    <col min="2822" max="2822" width="7.19921875" style="688" customWidth="1"/>
    <col min="2823" max="2828" width="7" style="688" customWidth="1"/>
    <col min="2829" max="2830" width="8.59765625" style="688" customWidth="1"/>
    <col min="2831" max="2832" width="9.09765625" style="688"/>
    <col min="2833" max="2838" width="9" style="688" customWidth="1"/>
    <col min="2839" max="3066" width="9.09765625" style="688"/>
    <col min="3067" max="3067" width="15.09765625" style="688" customWidth="1"/>
    <col min="3068" max="3068" width="16.3984375" style="688" customWidth="1"/>
    <col min="3069" max="3069" width="8.59765625" style="688" customWidth="1"/>
    <col min="3070" max="3070" width="7" style="688" customWidth="1"/>
    <col min="3071" max="3071" width="8.59765625" style="688" customWidth="1"/>
    <col min="3072" max="3072" width="7" style="688" customWidth="1"/>
    <col min="3073" max="3073" width="8.59765625" style="688" customWidth="1"/>
    <col min="3074" max="3074" width="7" style="688" customWidth="1"/>
    <col min="3075" max="3075" width="8.59765625" style="688" customWidth="1"/>
    <col min="3076" max="3076" width="7" style="688" customWidth="1"/>
    <col min="3077" max="3077" width="8.09765625" style="688" customWidth="1"/>
    <col min="3078" max="3078" width="7.19921875" style="688" customWidth="1"/>
    <col min="3079" max="3084" width="7" style="688" customWidth="1"/>
    <col min="3085" max="3086" width="8.59765625" style="688" customWidth="1"/>
    <col min="3087" max="3088" width="9.09765625" style="688"/>
    <col min="3089" max="3094" width="9" style="688" customWidth="1"/>
    <col min="3095" max="3322" width="9.09765625" style="688"/>
    <col min="3323" max="3323" width="15.09765625" style="688" customWidth="1"/>
    <col min="3324" max="3324" width="16.3984375" style="688" customWidth="1"/>
    <col min="3325" max="3325" width="8.59765625" style="688" customWidth="1"/>
    <col min="3326" max="3326" width="7" style="688" customWidth="1"/>
    <col min="3327" max="3327" width="8.59765625" style="688" customWidth="1"/>
    <col min="3328" max="3328" width="7" style="688" customWidth="1"/>
    <col min="3329" max="3329" width="8.59765625" style="688" customWidth="1"/>
    <col min="3330" max="3330" width="7" style="688" customWidth="1"/>
    <col min="3331" max="3331" width="8.59765625" style="688" customWidth="1"/>
    <col min="3332" max="3332" width="7" style="688" customWidth="1"/>
    <col min="3333" max="3333" width="8.09765625" style="688" customWidth="1"/>
    <col min="3334" max="3334" width="7.19921875" style="688" customWidth="1"/>
    <col min="3335" max="3340" width="7" style="688" customWidth="1"/>
    <col min="3341" max="3342" width="8.59765625" style="688" customWidth="1"/>
    <col min="3343" max="3344" width="9.09765625" style="688"/>
    <col min="3345" max="3350" width="9" style="688" customWidth="1"/>
    <col min="3351" max="3578" width="9.09765625" style="688"/>
    <col min="3579" max="3579" width="15.09765625" style="688" customWidth="1"/>
    <col min="3580" max="3580" width="16.3984375" style="688" customWidth="1"/>
    <col min="3581" max="3581" width="8.59765625" style="688" customWidth="1"/>
    <col min="3582" max="3582" width="7" style="688" customWidth="1"/>
    <col min="3583" max="3583" width="8.59765625" style="688" customWidth="1"/>
    <col min="3584" max="3584" width="7" style="688" customWidth="1"/>
    <col min="3585" max="3585" width="8.59765625" style="688" customWidth="1"/>
    <col min="3586" max="3586" width="7" style="688" customWidth="1"/>
    <col min="3587" max="3587" width="8.59765625" style="688" customWidth="1"/>
    <col min="3588" max="3588" width="7" style="688" customWidth="1"/>
    <col min="3589" max="3589" width="8.09765625" style="688" customWidth="1"/>
    <col min="3590" max="3590" width="7.19921875" style="688" customWidth="1"/>
    <col min="3591" max="3596" width="7" style="688" customWidth="1"/>
    <col min="3597" max="3598" width="8.59765625" style="688" customWidth="1"/>
    <col min="3599" max="3600" width="9.09765625" style="688"/>
    <col min="3601" max="3606" width="9" style="688" customWidth="1"/>
    <col min="3607" max="3834" width="9.09765625" style="688"/>
    <col min="3835" max="3835" width="15.09765625" style="688" customWidth="1"/>
    <col min="3836" max="3836" width="16.3984375" style="688" customWidth="1"/>
    <col min="3837" max="3837" width="8.59765625" style="688" customWidth="1"/>
    <col min="3838" max="3838" width="7" style="688" customWidth="1"/>
    <col min="3839" max="3839" width="8.59765625" style="688" customWidth="1"/>
    <col min="3840" max="3840" width="7" style="688" customWidth="1"/>
    <col min="3841" max="3841" width="8.59765625" style="688" customWidth="1"/>
    <col min="3842" max="3842" width="7" style="688" customWidth="1"/>
    <col min="3843" max="3843" width="8.59765625" style="688" customWidth="1"/>
    <col min="3844" max="3844" width="7" style="688" customWidth="1"/>
    <col min="3845" max="3845" width="8.09765625" style="688" customWidth="1"/>
    <col min="3846" max="3846" width="7.19921875" style="688" customWidth="1"/>
    <col min="3847" max="3852" width="7" style="688" customWidth="1"/>
    <col min="3853" max="3854" width="8.59765625" style="688" customWidth="1"/>
    <col min="3855" max="3856" width="9.09765625" style="688"/>
    <col min="3857" max="3862" width="9" style="688" customWidth="1"/>
    <col min="3863" max="4090" width="9.09765625" style="688"/>
    <col min="4091" max="4091" width="15.09765625" style="688" customWidth="1"/>
    <col min="4092" max="4092" width="16.3984375" style="688" customWidth="1"/>
    <col min="4093" max="4093" width="8.59765625" style="688" customWidth="1"/>
    <col min="4094" max="4094" width="7" style="688" customWidth="1"/>
    <col min="4095" max="4095" width="8.59765625" style="688" customWidth="1"/>
    <col min="4096" max="4096" width="7" style="688" customWidth="1"/>
    <col min="4097" max="4097" width="8.59765625" style="688" customWidth="1"/>
    <col min="4098" max="4098" width="7" style="688" customWidth="1"/>
    <col min="4099" max="4099" width="8.59765625" style="688" customWidth="1"/>
    <col min="4100" max="4100" width="7" style="688" customWidth="1"/>
    <col min="4101" max="4101" width="8.09765625" style="688" customWidth="1"/>
    <col min="4102" max="4102" width="7.19921875" style="688" customWidth="1"/>
    <col min="4103" max="4108" width="7" style="688" customWidth="1"/>
    <col min="4109" max="4110" width="8.59765625" style="688" customWidth="1"/>
    <col min="4111" max="4112" width="9.09765625" style="688"/>
    <col min="4113" max="4118" width="9" style="688" customWidth="1"/>
    <col min="4119" max="4346" width="9.09765625" style="688"/>
    <col min="4347" max="4347" width="15.09765625" style="688" customWidth="1"/>
    <col min="4348" max="4348" width="16.3984375" style="688" customWidth="1"/>
    <col min="4349" max="4349" width="8.59765625" style="688" customWidth="1"/>
    <col min="4350" max="4350" width="7" style="688" customWidth="1"/>
    <col min="4351" max="4351" width="8.59765625" style="688" customWidth="1"/>
    <col min="4352" max="4352" width="7" style="688" customWidth="1"/>
    <col min="4353" max="4353" width="8.59765625" style="688" customWidth="1"/>
    <col min="4354" max="4354" width="7" style="688" customWidth="1"/>
    <col min="4355" max="4355" width="8.59765625" style="688" customWidth="1"/>
    <col min="4356" max="4356" width="7" style="688" customWidth="1"/>
    <col min="4357" max="4357" width="8.09765625" style="688" customWidth="1"/>
    <col min="4358" max="4358" width="7.19921875" style="688" customWidth="1"/>
    <col min="4359" max="4364" width="7" style="688" customWidth="1"/>
    <col min="4365" max="4366" width="8.59765625" style="688" customWidth="1"/>
    <col min="4367" max="4368" width="9.09765625" style="688"/>
    <col min="4369" max="4374" width="9" style="688" customWidth="1"/>
    <col min="4375" max="4602" width="9.09765625" style="688"/>
    <col min="4603" max="4603" width="15.09765625" style="688" customWidth="1"/>
    <col min="4604" max="4604" width="16.3984375" style="688" customWidth="1"/>
    <col min="4605" max="4605" width="8.59765625" style="688" customWidth="1"/>
    <col min="4606" max="4606" width="7" style="688" customWidth="1"/>
    <col min="4607" max="4607" width="8.59765625" style="688" customWidth="1"/>
    <col min="4608" max="4608" width="7" style="688" customWidth="1"/>
    <col min="4609" max="4609" width="8.59765625" style="688" customWidth="1"/>
    <col min="4610" max="4610" width="7" style="688" customWidth="1"/>
    <col min="4611" max="4611" width="8.59765625" style="688" customWidth="1"/>
    <col min="4612" max="4612" width="7" style="688" customWidth="1"/>
    <col min="4613" max="4613" width="8.09765625" style="688" customWidth="1"/>
    <col min="4614" max="4614" width="7.19921875" style="688" customWidth="1"/>
    <col min="4615" max="4620" width="7" style="688" customWidth="1"/>
    <col min="4621" max="4622" width="8.59765625" style="688" customWidth="1"/>
    <col min="4623" max="4624" width="9.09765625" style="688"/>
    <col min="4625" max="4630" width="9" style="688" customWidth="1"/>
    <col min="4631" max="4858" width="9.09765625" style="688"/>
    <col min="4859" max="4859" width="15.09765625" style="688" customWidth="1"/>
    <col min="4860" max="4860" width="16.3984375" style="688" customWidth="1"/>
    <col min="4861" max="4861" width="8.59765625" style="688" customWidth="1"/>
    <col min="4862" max="4862" width="7" style="688" customWidth="1"/>
    <col min="4863" max="4863" width="8.59765625" style="688" customWidth="1"/>
    <col min="4864" max="4864" width="7" style="688" customWidth="1"/>
    <col min="4865" max="4865" width="8.59765625" style="688" customWidth="1"/>
    <col min="4866" max="4866" width="7" style="688" customWidth="1"/>
    <col min="4867" max="4867" width="8.59765625" style="688" customWidth="1"/>
    <col min="4868" max="4868" width="7" style="688" customWidth="1"/>
    <col min="4869" max="4869" width="8.09765625" style="688" customWidth="1"/>
    <col min="4870" max="4870" width="7.19921875" style="688" customWidth="1"/>
    <col min="4871" max="4876" width="7" style="688" customWidth="1"/>
    <col min="4877" max="4878" width="8.59765625" style="688" customWidth="1"/>
    <col min="4879" max="4880" width="9.09765625" style="688"/>
    <col min="4881" max="4886" width="9" style="688" customWidth="1"/>
    <col min="4887" max="5114" width="9.09765625" style="688"/>
    <col min="5115" max="5115" width="15.09765625" style="688" customWidth="1"/>
    <col min="5116" max="5116" width="16.3984375" style="688" customWidth="1"/>
    <col min="5117" max="5117" width="8.59765625" style="688" customWidth="1"/>
    <col min="5118" max="5118" width="7" style="688" customWidth="1"/>
    <col min="5119" max="5119" width="8.59765625" style="688" customWidth="1"/>
    <col min="5120" max="5120" width="7" style="688" customWidth="1"/>
    <col min="5121" max="5121" width="8.59765625" style="688" customWidth="1"/>
    <col min="5122" max="5122" width="7" style="688" customWidth="1"/>
    <col min="5123" max="5123" width="8.59765625" style="688" customWidth="1"/>
    <col min="5124" max="5124" width="7" style="688" customWidth="1"/>
    <col min="5125" max="5125" width="8.09765625" style="688" customWidth="1"/>
    <col min="5126" max="5126" width="7.19921875" style="688" customWidth="1"/>
    <col min="5127" max="5132" width="7" style="688" customWidth="1"/>
    <col min="5133" max="5134" width="8.59765625" style="688" customWidth="1"/>
    <col min="5135" max="5136" width="9.09765625" style="688"/>
    <col min="5137" max="5142" width="9" style="688" customWidth="1"/>
    <col min="5143" max="5370" width="9.09765625" style="688"/>
    <col min="5371" max="5371" width="15.09765625" style="688" customWidth="1"/>
    <col min="5372" max="5372" width="16.3984375" style="688" customWidth="1"/>
    <col min="5373" max="5373" width="8.59765625" style="688" customWidth="1"/>
    <col min="5374" max="5374" width="7" style="688" customWidth="1"/>
    <col min="5375" max="5375" width="8.59765625" style="688" customWidth="1"/>
    <col min="5376" max="5376" width="7" style="688" customWidth="1"/>
    <col min="5377" max="5377" width="8.59765625" style="688" customWidth="1"/>
    <col min="5378" max="5378" width="7" style="688" customWidth="1"/>
    <col min="5379" max="5379" width="8.59765625" style="688" customWidth="1"/>
    <col min="5380" max="5380" width="7" style="688" customWidth="1"/>
    <col min="5381" max="5381" width="8.09765625" style="688" customWidth="1"/>
    <col min="5382" max="5382" width="7.19921875" style="688" customWidth="1"/>
    <col min="5383" max="5388" width="7" style="688" customWidth="1"/>
    <col min="5389" max="5390" width="8.59765625" style="688" customWidth="1"/>
    <col min="5391" max="5392" width="9.09765625" style="688"/>
    <col min="5393" max="5398" width="9" style="688" customWidth="1"/>
    <col min="5399" max="5626" width="9.09765625" style="688"/>
    <col min="5627" max="5627" width="15.09765625" style="688" customWidth="1"/>
    <col min="5628" max="5628" width="16.3984375" style="688" customWidth="1"/>
    <col min="5629" max="5629" width="8.59765625" style="688" customWidth="1"/>
    <col min="5630" max="5630" width="7" style="688" customWidth="1"/>
    <col min="5631" max="5631" width="8.59765625" style="688" customWidth="1"/>
    <col min="5632" max="5632" width="7" style="688" customWidth="1"/>
    <col min="5633" max="5633" width="8.59765625" style="688" customWidth="1"/>
    <col min="5634" max="5634" width="7" style="688" customWidth="1"/>
    <col min="5635" max="5635" width="8.59765625" style="688" customWidth="1"/>
    <col min="5636" max="5636" width="7" style="688" customWidth="1"/>
    <col min="5637" max="5637" width="8.09765625" style="688" customWidth="1"/>
    <col min="5638" max="5638" width="7.19921875" style="688" customWidth="1"/>
    <col min="5639" max="5644" width="7" style="688" customWidth="1"/>
    <col min="5645" max="5646" width="8.59765625" style="688" customWidth="1"/>
    <col min="5647" max="5648" width="9.09765625" style="688"/>
    <col min="5649" max="5654" width="9" style="688" customWidth="1"/>
    <col min="5655" max="5882" width="9.09765625" style="688"/>
    <col min="5883" max="5883" width="15.09765625" style="688" customWidth="1"/>
    <col min="5884" max="5884" width="16.3984375" style="688" customWidth="1"/>
    <col min="5885" max="5885" width="8.59765625" style="688" customWidth="1"/>
    <col min="5886" max="5886" width="7" style="688" customWidth="1"/>
    <col min="5887" max="5887" width="8.59765625" style="688" customWidth="1"/>
    <col min="5888" max="5888" width="7" style="688" customWidth="1"/>
    <col min="5889" max="5889" width="8.59765625" style="688" customWidth="1"/>
    <col min="5890" max="5890" width="7" style="688" customWidth="1"/>
    <col min="5891" max="5891" width="8.59765625" style="688" customWidth="1"/>
    <col min="5892" max="5892" width="7" style="688" customWidth="1"/>
    <col min="5893" max="5893" width="8.09765625" style="688" customWidth="1"/>
    <col min="5894" max="5894" width="7.19921875" style="688" customWidth="1"/>
    <col min="5895" max="5900" width="7" style="688" customWidth="1"/>
    <col min="5901" max="5902" width="8.59765625" style="688" customWidth="1"/>
    <col min="5903" max="5904" width="9.09765625" style="688"/>
    <col min="5905" max="5910" width="9" style="688" customWidth="1"/>
    <col min="5911" max="6138" width="9.09765625" style="688"/>
    <col min="6139" max="6139" width="15.09765625" style="688" customWidth="1"/>
    <col min="6140" max="6140" width="16.3984375" style="688" customWidth="1"/>
    <col min="6141" max="6141" width="8.59765625" style="688" customWidth="1"/>
    <col min="6142" max="6142" width="7" style="688" customWidth="1"/>
    <col min="6143" max="6143" width="8.59765625" style="688" customWidth="1"/>
    <col min="6144" max="6144" width="7" style="688" customWidth="1"/>
    <col min="6145" max="6145" width="8.59765625" style="688" customWidth="1"/>
    <col min="6146" max="6146" width="7" style="688" customWidth="1"/>
    <col min="6147" max="6147" width="8.59765625" style="688" customWidth="1"/>
    <col min="6148" max="6148" width="7" style="688" customWidth="1"/>
    <col min="6149" max="6149" width="8.09765625" style="688" customWidth="1"/>
    <col min="6150" max="6150" width="7.19921875" style="688" customWidth="1"/>
    <col min="6151" max="6156" width="7" style="688" customWidth="1"/>
    <col min="6157" max="6158" width="8.59765625" style="688" customWidth="1"/>
    <col min="6159" max="6160" width="9.09765625" style="688"/>
    <col min="6161" max="6166" width="9" style="688" customWidth="1"/>
    <col min="6167" max="6394" width="9.09765625" style="688"/>
    <col min="6395" max="6395" width="15.09765625" style="688" customWidth="1"/>
    <col min="6396" max="6396" width="16.3984375" style="688" customWidth="1"/>
    <col min="6397" max="6397" width="8.59765625" style="688" customWidth="1"/>
    <col min="6398" max="6398" width="7" style="688" customWidth="1"/>
    <col min="6399" max="6399" width="8.59765625" style="688" customWidth="1"/>
    <col min="6400" max="6400" width="7" style="688" customWidth="1"/>
    <col min="6401" max="6401" width="8.59765625" style="688" customWidth="1"/>
    <col min="6402" max="6402" width="7" style="688" customWidth="1"/>
    <col min="6403" max="6403" width="8.59765625" style="688" customWidth="1"/>
    <col min="6404" max="6404" width="7" style="688" customWidth="1"/>
    <col min="6405" max="6405" width="8.09765625" style="688" customWidth="1"/>
    <col min="6406" max="6406" width="7.19921875" style="688" customWidth="1"/>
    <col min="6407" max="6412" width="7" style="688" customWidth="1"/>
    <col min="6413" max="6414" width="8.59765625" style="688" customWidth="1"/>
    <col min="6415" max="6416" width="9.09765625" style="688"/>
    <col min="6417" max="6422" width="9" style="688" customWidth="1"/>
    <col min="6423" max="6650" width="9.09765625" style="688"/>
    <col min="6651" max="6651" width="15.09765625" style="688" customWidth="1"/>
    <col min="6652" max="6652" width="16.3984375" style="688" customWidth="1"/>
    <col min="6653" max="6653" width="8.59765625" style="688" customWidth="1"/>
    <col min="6654" max="6654" width="7" style="688" customWidth="1"/>
    <col min="6655" max="6655" width="8.59765625" style="688" customWidth="1"/>
    <col min="6656" max="6656" width="7" style="688" customWidth="1"/>
    <col min="6657" max="6657" width="8.59765625" style="688" customWidth="1"/>
    <col min="6658" max="6658" width="7" style="688" customWidth="1"/>
    <col min="6659" max="6659" width="8.59765625" style="688" customWidth="1"/>
    <col min="6660" max="6660" width="7" style="688" customWidth="1"/>
    <col min="6661" max="6661" width="8.09765625" style="688" customWidth="1"/>
    <col min="6662" max="6662" width="7.19921875" style="688" customWidth="1"/>
    <col min="6663" max="6668" width="7" style="688" customWidth="1"/>
    <col min="6669" max="6670" width="8.59765625" style="688" customWidth="1"/>
    <col min="6671" max="6672" width="9.09765625" style="688"/>
    <col min="6673" max="6678" width="9" style="688" customWidth="1"/>
    <col min="6679" max="6906" width="9.09765625" style="688"/>
    <col min="6907" max="6907" width="15.09765625" style="688" customWidth="1"/>
    <col min="6908" max="6908" width="16.3984375" style="688" customWidth="1"/>
    <col min="6909" max="6909" width="8.59765625" style="688" customWidth="1"/>
    <col min="6910" max="6910" width="7" style="688" customWidth="1"/>
    <col min="6911" max="6911" width="8.59765625" style="688" customWidth="1"/>
    <col min="6912" max="6912" width="7" style="688" customWidth="1"/>
    <col min="6913" max="6913" width="8.59765625" style="688" customWidth="1"/>
    <col min="6914" max="6914" width="7" style="688" customWidth="1"/>
    <col min="6915" max="6915" width="8.59765625" style="688" customWidth="1"/>
    <col min="6916" max="6916" width="7" style="688" customWidth="1"/>
    <col min="6917" max="6917" width="8.09765625" style="688" customWidth="1"/>
    <col min="6918" max="6918" width="7.19921875" style="688" customWidth="1"/>
    <col min="6919" max="6924" width="7" style="688" customWidth="1"/>
    <col min="6925" max="6926" width="8.59765625" style="688" customWidth="1"/>
    <col min="6927" max="6928" width="9.09765625" style="688"/>
    <col min="6929" max="6934" width="9" style="688" customWidth="1"/>
    <col min="6935" max="7162" width="9.09765625" style="688"/>
    <col min="7163" max="7163" width="15.09765625" style="688" customWidth="1"/>
    <col min="7164" max="7164" width="16.3984375" style="688" customWidth="1"/>
    <col min="7165" max="7165" width="8.59765625" style="688" customWidth="1"/>
    <col min="7166" max="7166" width="7" style="688" customWidth="1"/>
    <col min="7167" max="7167" width="8.59765625" style="688" customWidth="1"/>
    <col min="7168" max="7168" width="7" style="688" customWidth="1"/>
    <col min="7169" max="7169" width="8.59765625" style="688" customWidth="1"/>
    <col min="7170" max="7170" width="7" style="688" customWidth="1"/>
    <col min="7171" max="7171" width="8.59765625" style="688" customWidth="1"/>
    <col min="7172" max="7172" width="7" style="688" customWidth="1"/>
    <col min="7173" max="7173" width="8.09765625" style="688" customWidth="1"/>
    <col min="7174" max="7174" width="7.19921875" style="688" customWidth="1"/>
    <col min="7175" max="7180" width="7" style="688" customWidth="1"/>
    <col min="7181" max="7182" width="8.59765625" style="688" customWidth="1"/>
    <col min="7183" max="7184" width="9.09765625" style="688"/>
    <col min="7185" max="7190" width="9" style="688" customWidth="1"/>
    <col min="7191" max="7418" width="9.09765625" style="688"/>
    <col min="7419" max="7419" width="15.09765625" style="688" customWidth="1"/>
    <col min="7420" max="7420" width="16.3984375" style="688" customWidth="1"/>
    <col min="7421" max="7421" width="8.59765625" style="688" customWidth="1"/>
    <col min="7422" max="7422" width="7" style="688" customWidth="1"/>
    <col min="7423" max="7423" width="8.59765625" style="688" customWidth="1"/>
    <col min="7424" max="7424" width="7" style="688" customWidth="1"/>
    <col min="7425" max="7425" width="8.59765625" style="688" customWidth="1"/>
    <col min="7426" max="7426" width="7" style="688" customWidth="1"/>
    <col min="7427" max="7427" width="8.59765625" style="688" customWidth="1"/>
    <col min="7428" max="7428" width="7" style="688" customWidth="1"/>
    <col min="7429" max="7429" width="8.09765625" style="688" customWidth="1"/>
    <col min="7430" max="7430" width="7.19921875" style="688" customWidth="1"/>
    <col min="7431" max="7436" width="7" style="688" customWidth="1"/>
    <col min="7437" max="7438" width="8.59765625" style="688" customWidth="1"/>
    <col min="7439" max="7440" width="9.09765625" style="688"/>
    <col min="7441" max="7446" width="9" style="688" customWidth="1"/>
    <col min="7447" max="7674" width="9.09765625" style="688"/>
    <col min="7675" max="7675" width="15.09765625" style="688" customWidth="1"/>
    <col min="7676" max="7676" width="16.3984375" style="688" customWidth="1"/>
    <col min="7677" max="7677" width="8.59765625" style="688" customWidth="1"/>
    <col min="7678" max="7678" width="7" style="688" customWidth="1"/>
    <col min="7679" max="7679" width="8.59765625" style="688" customWidth="1"/>
    <col min="7680" max="7680" width="7" style="688" customWidth="1"/>
    <col min="7681" max="7681" width="8.59765625" style="688" customWidth="1"/>
    <col min="7682" max="7682" width="7" style="688" customWidth="1"/>
    <col min="7683" max="7683" width="8.59765625" style="688" customWidth="1"/>
    <col min="7684" max="7684" width="7" style="688" customWidth="1"/>
    <col min="7685" max="7685" width="8.09765625" style="688" customWidth="1"/>
    <col min="7686" max="7686" width="7.19921875" style="688" customWidth="1"/>
    <col min="7687" max="7692" width="7" style="688" customWidth="1"/>
    <col min="7693" max="7694" width="8.59765625" style="688" customWidth="1"/>
    <col min="7695" max="7696" width="9.09765625" style="688"/>
    <col min="7697" max="7702" width="9" style="688" customWidth="1"/>
    <col min="7703" max="7930" width="9.09765625" style="688"/>
    <col min="7931" max="7931" width="15.09765625" style="688" customWidth="1"/>
    <col min="7932" max="7932" width="16.3984375" style="688" customWidth="1"/>
    <col min="7933" max="7933" width="8.59765625" style="688" customWidth="1"/>
    <col min="7934" max="7934" width="7" style="688" customWidth="1"/>
    <col min="7935" max="7935" width="8.59765625" style="688" customWidth="1"/>
    <col min="7936" max="7936" width="7" style="688" customWidth="1"/>
    <col min="7937" max="7937" width="8.59765625" style="688" customWidth="1"/>
    <col min="7938" max="7938" width="7" style="688" customWidth="1"/>
    <col min="7939" max="7939" width="8.59765625" style="688" customWidth="1"/>
    <col min="7940" max="7940" width="7" style="688" customWidth="1"/>
    <col min="7941" max="7941" width="8.09765625" style="688" customWidth="1"/>
    <col min="7942" max="7942" width="7.19921875" style="688" customWidth="1"/>
    <col min="7943" max="7948" width="7" style="688" customWidth="1"/>
    <col min="7949" max="7950" width="8.59765625" style="688" customWidth="1"/>
    <col min="7951" max="7952" width="9.09765625" style="688"/>
    <col min="7953" max="7958" width="9" style="688" customWidth="1"/>
    <col min="7959" max="8186" width="9.09765625" style="688"/>
    <col min="8187" max="8187" width="15.09765625" style="688" customWidth="1"/>
    <col min="8188" max="8188" width="16.3984375" style="688" customWidth="1"/>
    <col min="8189" max="8189" width="8.59765625" style="688" customWidth="1"/>
    <col min="8190" max="8190" width="7" style="688" customWidth="1"/>
    <col min="8191" max="8191" width="8.59765625" style="688" customWidth="1"/>
    <col min="8192" max="8192" width="7" style="688" customWidth="1"/>
    <col min="8193" max="8193" width="8.59765625" style="688" customWidth="1"/>
    <col min="8194" max="8194" width="7" style="688" customWidth="1"/>
    <col min="8195" max="8195" width="8.59765625" style="688" customWidth="1"/>
    <col min="8196" max="8196" width="7" style="688" customWidth="1"/>
    <col min="8197" max="8197" width="8.09765625" style="688" customWidth="1"/>
    <col min="8198" max="8198" width="7.19921875" style="688" customWidth="1"/>
    <col min="8199" max="8204" width="7" style="688" customWidth="1"/>
    <col min="8205" max="8206" width="8.59765625" style="688" customWidth="1"/>
    <col min="8207" max="8208" width="9.09765625" style="688"/>
    <col min="8209" max="8214" width="9" style="688" customWidth="1"/>
    <col min="8215" max="8442" width="9.09765625" style="688"/>
    <col min="8443" max="8443" width="15.09765625" style="688" customWidth="1"/>
    <col min="8444" max="8444" width="16.3984375" style="688" customWidth="1"/>
    <col min="8445" max="8445" width="8.59765625" style="688" customWidth="1"/>
    <col min="8446" max="8446" width="7" style="688" customWidth="1"/>
    <col min="8447" max="8447" width="8.59765625" style="688" customWidth="1"/>
    <col min="8448" max="8448" width="7" style="688" customWidth="1"/>
    <col min="8449" max="8449" width="8.59765625" style="688" customWidth="1"/>
    <col min="8450" max="8450" width="7" style="688" customWidth="1"/>
    <col min="8451" max="8451" width="8.59765625" style="688" customWidth="1"/>
    <col min="8452" max="8452" width="7" style="688" customWidth="1"/>
    <col min="8453" max="8453" width="8.09765625" style="688" customWidth="1"/>
    <col min="8454" max="8454" width="7.19921875" style="688" customWidth="1"/>
    <col min="8455" max="8460" width="7" style="688" customWidth="1"/>
    <col min="8461" max="8462" width="8.59765625" style="688" customWidth="1"/>
    <col min="8463" max="8464" width="9.09765625" style="688"/>
    <col min="8465" max="8470" width="9" style="688" customWidth="1"/>
    <col min="8471" max="8698" width="9.09765625" style="688"/>
    <col min="8699" max="8699" width="15.09765625" style="688" customWidth="1"/>
    <col min="8700" max="8700" width="16.3984375" style="688" customWidth="1"/>
    <col min="8701" max="8701" width="8.59765625" style="688" customWidth="1"/>
    <col min="8702" max="8702" width="7" style="688" customWidth="1"/>
    <col min="8703" max="8703" width="8.59765625" style="688" customWidth="1"/>
    <col min="8704" max="8704" width="7" style="688" customWidth="1"/>
    <col min="8705" max="8705" width="8.59765625" style="688" customWidth="1"/>
    <col min="8706" max="8706" width="7" style="688" customWidth="1"/>
    <col min="8707" max="8707" width="8.59765625" style="688" customWidth="1"/>
    <col min="8708" max="8708" width="7" style="688" customWidth="1"/>
    <col min="8709" max="8709" width="8.09765625" style="688" customWidth="1"/>
    <col min="8710" max="8710" width="7.19921875" style="688" customWidth="1"/>
    <col min="8711" max="8716" width="7" style="688" customWidth="1"/>
    <col min="8717" max="8718" width="8.59765625" style="688" customWidth="1"/>
    <col min="8719" max="8720" width="9.09765625" style="688"/>
    <col min="8721" max="8726" width="9" style="688" customWidth="1"/>
    <col min="8727" max="8954" width="9.09765625" style="688"/>
    <col min="8955" max="8955" width="15.09765625" style="688" customWidth="1"/>
    <col min="8956" max="8956" width="16.3984375" style="688" customWidth="1"/>
    <col min="8957" max="8957" width="8.59765625" style="688" customWidth="1"/>
    <col min="8958" max="8958" width="7" style="688" customWidth="1"/>
    <col min="8959" max="8959" width="8.59765625" style="688" customWidth="1"/>
    <col min="8960" max="8960" width="7" style="688" customWidth="1"/>
    <col min="8961" max="8961" width="8.59765625" style="688" customWidth="1"/>
    <col min="8962" max="8962" width="7" style="688" customWidth="1"/>
    <col min="8963" max="8963" width="8.59765625" style="688" customWidth="1"/>
    <col min="8964" max="8964" width="7" style="688" customWidth="1"/>
    <col min="8965" max="8965" width="8.09765625" style="688" customWidth="1"/>
    <col min="8966" max="8966" width="7.19921875" style="688" customWidth="1"/>
    <col min="8967" max="8972" width="7" style="688" customWidth="1"/>
    <col min="8973" max="8974" width="8.59765625" style="688" customWidth="1"/>
    <col min="8975" max="8976" width="9.09765625" style="688"/>
    <col min="8977" max="8982" width="9" style="688" customWidth="1"/>
    <col min="8983" max="9210" width="9.09765625" style="688"/>
    <col min="9211" max="9211" width="15.09765625" style="688" customWidth="1"/>
    <col min="9212" max="9212" width="16.3984375" style="688" customWidth="1"/>
    <col min="9213" max="9213" width="8.59765625" style="688" customWidth="1"/>
    <col min="9214" max="9214" width="7" style="688" customWidth="1"/>
    <col min="9215" max="9215" width="8.59765625" style="688" customWidth="1"/>
    <col min="9216" max="9216" width="7" style="688" customWidth="1"/>
    <col min="9217" max="9217" width="8.59765625" style="688" customWidth="1"/>
    <col min="9218" max="9218" width="7" style="688" customWidth="1"/>
    <col min="9219" max="9219" width="8.59765625" style="688" customWidth="1"/>
    <col min="9220" max="9220" width="7" style="688" customWidth="1"/>
    <col min="9221" max="9221" width="8.09765625" style="688" customWidth="1"/>
    <col min="9222" max="9222" width="7.19921875" style="688" customWidth="1"/>
    <col min="9223" max="9228" width="7" style="688" customWidth="1"/>
    <col min="9229" max="9230" width="8.59765625" style="688" customWidth="1"/>
    <col min="9231" max="9232" width="9.09765625" style="688"/>
    <col min="9233" max="9238" width="9" style="688" customWidth="1"/>
    <col min="9239" max="9466" width="9.09765625" style="688"/>
    <col min="9467" max="9467" width="15.09765625" style="688" customWidth="1"/>
    <col min="9468" max="9468" width="16.3984375" style="688" customWidth="1"/>
    <col min="9469" max="9469" width="8.59765625" style="688" customWidth="1"/>
    <col min="9470" max="9470" width="7" style="688" customWidth="1"/>
    <col min="9471" max="9471" width="8.59765625" style="688" customWidth="1"/>
    <col min="9472" max="9472" width="7" style="688" customWidth="1"/>
    <col min="9473" max="9473" width="8.59765625" style="688" customWidth="1"/>
    <col min="9474" max="9474" width="7" style="688" customWidth="1"/>
    <col min="9475" max="9475" width="8.59765625" style="688" customWidth="1"/>
    <col min="9476" max="9476" width="7" style="688" customWidth="1"/>
    <col min="9477" max="9477" width="8.09765625" style="688" customWidth="1"/>
    <col min="9478" max="9478" width="7.19921875" style="688" customWidth="1"/>
    <col min="9479" max="9484" width="7" style="688" customWidth="1"/>
    <col min="9485" max="9486" width="8.59765625" style="688" customWidth="1"/>
    <col min="9487" max="9488" width="9.09765625" style="688"/>
    <col min="9489" max="9494" width="9" style="688" customWidth="1"/>
    <col min="9495" max="9722" width="9.09765625" style="688"/>
    <col min="9723" max="9723" width="15.09765625" style="688" customWidth="1"/>
    <col min="9724" max="9724" width="16.3984375" style="688" customWidth="1"/>
    <col min="9725" max="9725" width="8.59765625" style="688" customWidth="1"/>
    <col min="9726" max="9726" width="7" style="688" customWidth="1"/>
    <col min="9727" max="9727" width="8.59765625" style="688" customWidth="1"/>
    <col min="9728" max="9728" width="7" style="688" customWidth="1"/>
    <col min="9729" max="9729" width="8.59765625" style="688" customWidth="1"/>
    <col min="9730" max="9730" width="7" style="688" customWidth="1"/>
    <col min="9731" max="9731" width="8.59765625" style="688" customWidth="1"/>
    <col min="9732" max="9732" width="7" style="688" customWidth="1"/>
    <col min="9733" max="9733" width="8.09765625" style="688" customWidth="1"/>
    <col min="9734" max="9734" width="7.19921875" style="688" customWidth="1"/>
    <col min="9735" max="9740" width="7" style="688" customWidth="1"/>
    <col min="9741" max="9742" width="8.59765625" style="688" customWidth="1"/>
    <col min="9743" max="9744" width="9.09765625" style="688"/>
    <col min="9745" max="9750" width="9" style="688" customWidth="1"/>
    <col min="9751" max="9978" width="9.09765625" style="688"/>
    <col min="9979" max="9979" width="15.09765625" style="688" customWidth="1"/>
    <col min="9980" max="9980" width="16.3984375" style="688" customWidth="1"/>
    <col min="9981" max="9981" width="8.59765625" style="688" customWidth="1"/>
    <col min="9982" max="9982" width="7" style="688" customWidth="1"/>
    <col min="9983" max="9983" width="8.59765625" style="688" customWidth="1"/>
    <col min="9984" max="9984" width="7" style="688" customWidth="1"/>
    <col min="9985" max="9985" width="8.59765625" style="688" customWidth="1"/>
    <col min="9986" max="9986" width="7" style="688" customWidth="1"/>
    <col min="9987" max="9987" width="8.59765625" style="688" customWidth="1"/>
    <col min="9988" max="9988" width="7" style="688" customWidth="1"/>
    <col min="9989" max="9989" width="8.09765625" style="688" customWidth="1"/>
    <col min="9990" max="9990" width="7.19921875" style="688" customWidth="1"/>
    <col min="9991" max="9996" width="7" style="688" customWidth="1"/>
    <col min="9997" max="9998" width="8.59765625" style="688" customWidth="1"/>
    <col min="9999" max="10000" width="9.09765625" style="688"/>
    <col min="10001" max="10006" width="9" style="688" customWidth="1"/>
    <col min="10007" max="10234" width="9.09765625" style="688"/>
    <col min="10235" max="10235" width="15.09765625" style="688" customWidth="1"/>
    <col min="10236" max="10236" width="16.3984375" style="688" customWidth="1"/>
    <col min="10237" max="10237" width="8.59765625" style="688" customWidth="1"/>
    <col min="10238" max="10238" width="7" style="688" customWidth="1"/>
    <col min="10239" max="10239" width="8.59765625" style="688" customWidth="1"/>
    <col min="10240" max="10240" width="7" style="688" customWidth="1"/>
    <col min="10241" max="10241" width="8.59765625" style="688" customWidth="1"/>
    <col min="10242" max="10242" width="7" style="688" customWidth="1"/>
    <col min="10243" max="10243" width="8.59765625" style="688" customWidth="1"/>
    <col min="10244" max="10244" width="7" style="688" customWidth="1"/>
    <col min="10245" max="10245" width="8.09765625" style="688" customWidth="1"/>
    <col min="10246" max="10246" width="7.19921875" style="688" customWidth="1"/>
    <col min="10247" max="10252" width="7" style="688" customWidth="1"/>
    <col min="10253" max="10254" width="8.59765625" style="688" customWidth="1"/>
    <col min="10255" max="10256" width="9.09765625" style="688"/>
    <col min="10257" max="10262" width="9" style="688" customWidth="1"/>
    <col min="10263" max="10490" width="9.09765625" style="688"/>
    <col min="10491" max="10491" width="15.09765625" style="688" customWidth="1"/>
    <col min="10492" max="10492" width="16.3984375" style="688" customWidth="1"/>
    <col min="10493" max="10493" width="8.59765625" style="688" customWidth="1"/>
    <col min="10494" max="10494" width="7" style="688" customWidth="1"/>
    <col min="10495" max="10495" width="8.59765625" style="688" customWidth="1"/>
    <col min="10496" max="10496" width="7" style="688" customWidth="1"/>
    <col min="10497" max="10497" width="8.59765625" style="688" customWidth="1"/>
    <col min="10498" max="10498" width="7" style="688" customWidth="1"/>
    <col min="10499" max="10499" width="8.59765625" style="688" customWidth="1"/>
    <col min="10500" max="10500" width="7" style="688" customWidth="1"/>
    <col min="10501" max="10501" width="8.09765625" style="688" customWidth="1"/>
    <col min="10502" max="10502" width="7.19921875" style="688" customWidth="1"/>
    <col min="10503" max="10508" width="7" style="688" customWidth="1"/>
    <col min="10509" max="10510" width="8.59765625" style="688" customWidth="1"/>
    <col min="10511" max="10512" width="9.09765625" style="688"/>
    <col min="10513" max="10518" width="9" style="688" customWidth="1"/>
    <col min="10519" max="10746" width="9.09765625" style="688"/>
    <col min="10747" max="10747" width="15.09765625" style="688" customWidth="1"/>
    <col min="10748" max="10748" width="16.3984375" style="688" customWidth="1"/>
    <col min="10749" max="10749" width="8.59765625" style="688" customWidth="1"/>
    <col min="10750" max="10750" width="7" style="688" customWidth="1"/>
    <col min="10751" max="10751" width="8.59765625" style="688" customWidth="1"/>
    <col min="10752" max="10752" width="7" style="688" customWidth="1"/>
    <col min="10753" max="10753" width="8.59765625" style="688" customWidth="1"/>
    <col min="10754" max="10754" width="7" style="688" customWidth="1"/>
    <col min="10755" max="10755" width="8.59765625" style="688" customWidth="1"/>
    <col min="10756" max="10756" width="7" style="688" customWidth="1"/>
    <col min="10757" max="10757" width="8.09765625" style="688" customWidth="1"/>
    <col min="10758" max="10758" width="7.19921875" style="688" customWidth="1"/>
    <col min="10759" max="10764" width="7" style="688" customWidth="1"/>
    <col min="10765" max="10766" width="8.59765625" style="688" customWidth="1"/>
    <col min="10767" max="10768" width="9.09765625" style="688"/>
    <col min="10769" max="10774" width="9" style="688" customWidth="1"/>
    <col min="10775" max="11002" width="9.09765625" style="688"/>
    <col min="11003" max="11003" width="15.09765625" style="688" customWidth="1"/>
    <col min="11004" max="11004" width="16.3984375" style="688" customWidth="1"/>
    <col min="11005" max="11005" width="8.59765625" style="688" customWidth="1"/>
    <col min="11006" max="11006" width="7" style="688" customWidth="1"/>
    <col min="11007" max="11007" width="8.59765625" style="688" customWidth="1"/>
    <col min="11008" max="11008" width="7" style="688" customWidth="1"/>
    <col min="11009" max="11009" width="8.59765625" style="688" customWidth="1"/>
    <col min="11010" max="11010" width="7" style="688" customWidth="1"/>
    <col min="11011" max="11011" width="8.59765625" style="688" customWidth="1"/>
    <col min="11012" max="11012" width="7" style="688" customWidth="1"/>
    <col min="11013" max="11013" width="8.09765625" style="688" customWidth="1"/>
    <col min="11014" max="11014" width="7.19921875" style="688" customWidth="1"/>
    <col min="11015" max="11020" width="7" style="688" customWidth="1"/>
    <col min="11021" max="11022" width="8.59765625" style="688" customWidth="1"/>
    <col min="11023" max="11024" width="9.09765625" style="688"/>
    <col min="11025" max="11030" width="9" style="688" customWidth="1"/>
    <col min="11031" max="11258" width="9.09765625" style="688"/>
    <col min="11259" max="11259" width="15.09765625" style="688" customWidth="1"/>
    <col min="11260" max="11260" width="16.3984375" style="688" customWidth="1"/>
    <col min="11261" max="11261" width="8.59765625" style="688" customWidth="1"/>
    <col min="11262" max="11262" width="7" style="688" customWidth="1"/>
    <col min="11263" max="11263" width="8.59765625" style="688" customWidth="1"/>
    <col min="11264" max="11264" width="7" style="688" customWidth="1"/>
    <col min="11265" max="11265" width="8.59765625" style="688" customWidth="1"/>
    <col min="11266" max="11266" width="7" style="688" customWidth="1"/>
    <col min="11267" max="11267" width="8.59765625" style="688" customWidth="1"/>
    <col min="11268" max="11268" width="7" style="688" customWidth="1"/>
    <col min="11269" max="11269" width="8.09765625" style="688" customWidth="1"/>
    <col min="11270" max="11270" width="7.19921875" style="688" customWidth="1"/>
    <col min="11271" max="11276" width="7" style="688" customWidth="1"/>
    <col min="11277" max="11278" width="8.59765625" style="688" customWidth="1"/>
    <col min="11279" max="11280" width="9.09765625" style="688"/>
    <col min="11281" max="11286" width="9" style="688" customWidth="1"/>
    <col min="11287" max="11514" width="9.09765625" style="688"/>
    <col min="11515" max="11515" width="15.09765625" style="688" customWidth="1"/>
    <col min="11516" max="11516" width="16.3984375" style="688" customWidth="1"/>
    <col min="11517" max="11517" width="8.59765625" style="688" customWidth="1"/>
    <col min="11518" max="11518" width="7" style="688" customWidth="1"/>
    <col min="11519" max="11519" width="8.59765625" style="688" customWidth="1"/>
    <col min="11520" max="11520" width="7" style="688" customWidth="1"/>
    <col min="11521" max="11521" width="8.59765625" style="688" customWidth="1"/>
    <col min="11522" max="11522" width="7" style="688" customWidth="1"/>
    <col min="11523" max="11523" width="8.59765625" style="688" customWidth="1"/>
    <col min="11524" max="11524" width="7" style="688" customWidth="1"/>
    <col min="11525" max="11525" width="8.09765625" style="688" customWidth="1"/>
    <col min="11526" max="11526" width="7.19921875" style="688" customWidth="1"/>
    <col min="11527" max="11532" width="7" style="688" customWidth="1"/>
    <col min="11533" max="11534" width="8.59765625" style="688" customWidth="1"/>
    <col min="11535" max="11536" width="9.09765625" style="688"/>
    <col min="11537" max="11542" width="9" style="688" customWidth="1"/>
    <col min="11543" max="11770" width="9.09765625" style="688"/>
    <col min="11771" max="11771" width="15.09765625" style="688" customWidth="1"/>
    <col min="11772" max="11772" width="16.3984375" style="688" customWidth="1"/>
    <col min="11773" max="11773" width="8.59765625" style="688" customWidth="1"/>
    <col min="11774" max="11774" width="7" style="688" customWidth="1"/>
    <col min="11775" max="11775" width="8.59765625" style="688" customWidth="1"/>
    <col min="11776" max="11776" width="7" style="688" customWidth="1"/>
    <col min="11777" max="11777" width="8.59765625" style="688" customWidth="1"/>
    <col min="11778" max="11778" width="7" style="688" customWidth="1"/>
    <col min="11779" max="11779" width="8.59765625" style="688" customWidth="1"/>
    <col min="11780" max="11780" width="7" style="688" customWidth="1"/>
    <col min="11781" max="11781" width="8.09765625" style="688" customWidth="1"/>
    <col min="11782" max="11782" width="7.19921875" style="688" customWidth="1"/>
    <col min="11783" max="11788" width="7" style="688" customWidth="1"/>
    <col min="11789" max="11790" width="8.59765625" style="688" customWidth="1"/>
    <col min="11791" max="11792" width="9.09765625" style="688"/>
    <col min="11793" max="11798" width="9" style="688" customWidth="1"/>
    <col min="11799" max="12026" width="9.09765625" style="688"/>
    <col min="12027" max="12027" width="15.09765625" style="688" customWidth="1"/>
    <col min="12028" max="12028" width="16.3984375" style="688" customWidth="1"/>
    <col min="12029" max="12029" width="8.59765625" style="688" customWidth="1"/>
    <col min="12030" max="12030" width="7" style="688" customWidth="1"/>
    <col min="12031" max="12031" width="8.59765625" style="688" customWidth="1"/>
    <col min="12032" max="12032" width="7" style="688" customWidth="1"/>
    <col min="12033" max="12033" width="8.59765625" style="688" customWidth="1"/>
    <col min="12034" max="12034" width="7" style="688" customWidth="1"/>
    <col min="12035" max="12035" width="8.59765625" style="688" customWidth="1"/>
    <col min="12036" max="12036" width="7" style="688" customWidth="1"/>
    <col min="12037" max="12037" width="8.09765625" style="688" customWidth="1"/>
    <col min="12038" max="12038" width="7.19921875" style="688" customWidth="1"/>
    <col min="12039" max="12044" width="7" style="688" customWidth="1"/>
    <col min="12045" max="12046" width="8.59765625" style="688" customWidth="1"/>
    <col min="12047" max="12048" width="9.09765625" style="688"/>
    <col min="12049" max="12054" width="9" style="688" customWidth="1"/>
    <col min="12055" max="12282" width="9.09765625" style="688"/>
    <col min="12283" max="12283" width="15.09765625" style="688" customWidth="1"/>
    <col min="12284" max="12284" width="16.3984375" style="688" customWidth="1"/>
    <col min="12285" max="12285" width="8.59765625" style="688" customWidth="1"/>
    <col min="12286" max="12286" width="7" style="688" customWidth="1"/>
    <col min="12287" max="12287" width="8.59765625" style="688" customWidth="1"/>
    <col min="12288" max="12288" width="7" style="688" customWidth="1"/>
    <col min="12289" max="12289" width="8.59765625" style="688" customWidth="1"/>
    <col min="12290" max="12290" width="7" style="688" customWidth="1"/>
    <col min="12291" max="12291" width="8.59765625" style="688" customWidth="1"/>
    <col min="12292" max="12292" width="7" style="688" customWidth="1"/>
    <col min="12293" max="12293" width="8.09765625" style="688" customWidth="1"/>
    <col min="12294" max="12294" width="7.19921875" style="688" customWidth="1"/>
    <col min="12295" max="12300" width="7" style="688" customWidth="1"/>
    <col min="12301" max="12302" width="8.59765625" style="688" customWidth="1"/>
    <col min="12303" max="12304" width="9.09765625" style="688"/>
    <col min="12305" max="12310" width="9" style="688" customWidth="1"/>
    <col min="12311" max="12538" width="9.09765625" style="688"/>
    <col min="12539" max="12539" width="15.09765625" style="688" customWidth="1"/>
    <col min="12540" max="12540" width="16.3984375" style="688" customWidth="1"/>
    <col min="12541" max="12541" width="8.59765625" style="688" customWidth="1"/>
    <col min="12542" max="12542" width="7" style="688" customWidth="1"/>
    <col min="12543" max="12543" width="8.59765625" style="688" customWidth="1"/>
    <col min="12544" max="12544" width="7" style="688" customWidth="1"/>
    <col min="12545" max="12545" width="8.59765625" style="688" customWidth="1"/>
    <col min="12546" max="12546" width="7" style="688" customWidth="1"/>
    <col min="12547" max="12547" width="8.59765625" style="688" customWidth="1"/>
    <col min="12548" max="12548" width="7" style="688" customWidth="1"/>
    <col min="12549" max="12549" width="8.09765625" style="688" customWidth="1"/>
    <col min="12550" max="12550" width="7.19921875" style="688" customWidth="1"/>
    <col min="12551" max="12556" width="7" style="688" customWidth="1"/>
    <col min="12557" max="12558" width="8.59765625" style="688" customWidth="1"/>
    <col min="12559" max="12560" width="9.09765625" style="688"/>
    <col min="12561" max="12566" width="9" style="688" customWidth="1"/>
    <col min="12567" max="12794" width="9.09765625" style="688"/>
    <col min="12795" max="12795" width="15.09765625" style="688" customWidth="1"/>
    <col min="12796" max="12796" width="16.3984375" style="688" customWidth="1"/>
    <col min="12797" max="12797" width="8.59765625" style="688" customWidth="1"/>
    <col min="12798" max="12798" width="7" style="688" customWidth="1"/>
    <col min="12799" max="12799" width="8.59765625" style="688" customWidth="1"/>
    <col min="12800" max="12800" width="7" style="688" customWidth="1"/>
    <col min="12801" max="12801" width="8.59765625" style="688" customWidth="1"/>
    <col min="12802" max="12802" width="7" style="688" customWidth="1"/>
    <col min="12803" max="12803" width="8.59765625" style="688" customWidth="1"/>
    <col min="12804" max="12804" width="7" style="688" customWidth="1"/>
    <col min="12805" max="12805" width="8.09765625" style="688" customWidth="1"/>
    <col min="12806" max="12806" width="7.19921875" style="688" customWidth="1"/>
    <col min="12807" max="12812" width="7" style="688" customWidth="1"/>
    <col min="12813" max="12814" width="8.59765625" style="688" customWidth="1"/>
    <col min="12815" max="12816" width="9.09765625" style="688"/>
    <col min="12817" max="12822" width="9" style="688" customWidth="1"/>
    <col min="12823" max="13050" width="9.09765625" style="688"/>
    <col min="13051" max="13051" width="15.09765625" style="688" customWidth="1"/>
    <col min="13052" max="13052" width="16.3984375" style="688" customWidth="1"/>
    <col min="13053" max="13053" width="8.59765625" style="688" customWidth="1"/>
    <col min="13054" max="13054" width="7" style="688" customWidth="1"/>
    <col min="13055" max="13055" width="8.59765625" style="688" customWidth="1"/>
    <col min="13056" max="13056" width="7" style="688" customWidth="1"/>
    <col min="13057" max="13057" width="8.59765625" style="688" customWidth="1"/>
    <col min="13058" max="13058" width="7" style="688" customWidth="1"/>
    <col min="13059" max="13059" width="8.59765625" style="688" customWidth="1"/>
    <col min="13060" max="13060" width="7" style="688" customWidth="1"/>
    <col min="13061" max="13061" width="8.09765625" style="688" customWidth="1"/>
    <col min="13062" max="13062" width="7.19921875" style="688" customWidth="1"/>
    <col min="13063" max="13068" width="7" style="688" customWidth="1"/>
    <col min="13069" max="13070" width="8.59765625" style="688" customWidth="1"/>
    <col min="13071" max="13072" width="9.09765625" style="688"/>
    <col min="13073" max="13078" width="9" style="688" customWidth="1"/>
    <col min="13079" max="13306" width="9.09765625" style="688"/>
    <col min="13307" max="13307" width="15.09765625" style="688" customWidth="1"/>
    <col min="13308" max="13308" width="16.3984375" style="688" customWidth="1"/>
    <col min="13309" max="13309" width="8.59765625" style="688" customWidth="1"/>
    <col min="13310" max="13310" width="7" style="688" customWidth="1"/>
    <col min="13311" max="13311" width="8.59765625" style="688" customWidth="1"/>
    <col min="13312" max="13312" width="7" style="688" customWidth="1"/>
    <col min="13313" max="13313" width="8.59765625" style="688" customWidth="1"/>
    <col min="13314" max="13314" width="7" style="688" customWidth="1"/>
    <col min="13315" max="13315" width="8.59765625" style="688" customWidth="1"/>
    <col min="13316" max="13316" width="7" style="688" customWidth="1"/>
    <col min="13317" max="13317" width="8.09765625" style="688" customWidth="1"/>
    <col min="13318" max="13318" width="7.19921875" style="688" customWidth="1"/>
    <col min="13319" max="13324" width="7" style="688" customWidth="1"/>
    <col min="13325" max="13326" width="8.59765625" style="688" customWidth="1"/>
    <col min="13327" max="13328" width="9.09765625" style="688"/>
    <col min="13329" max="13334" width="9" style="688" customWidth="1"/>
    <col min="13335" max="13562" width="9.09765625" style="688"/>
    <col min="13563" max="13563" width="15.09765625" style="688" customWidth="1"/>
    <col min="13564" max="13564" width="16.3984375" style="688" customWidth="1"/>
    <col min="13565" max="13565" width="8.59765625" style="688" customWidth="1"/>
    <col min="13566" max="13566" width="7" style="688" customWidth="1"/>
    <col min="13567" max="13567" width="8.59765625" style="688" customWidth="1"/>
    <col min="13568" max="13568" width="7" style="688" customWidth="1"/>
    <col min="13569" max="13569" width="8.59765625" style="688" customWidth="1"/>
    <col min="13570" max="13570" width="7" style="688" customWidth="1"/>
    <col min="13571" max="13571" width="8.59765625" style="688" customWidth="1"/>
    <col min="13572" max="13572" width="7" style="688" customWidth="1"/>
    <col min="13573" max="13573" width="8.09765625" style="688" customWidth="1"/>
    <col min="13574" max="13574" width="7.19921875" style="688" customWidth="1"/>
    <col min="13575" max="13580" width="7" style="688" customWidth="1"/>
    <col min="13581" max="13582" width="8.59765625" style="688" customWidth="1"/>
    <col min="13583" max="13584" width="9.09765625" style="688"/>
    <col min="13585" max="13590" width="9" style="688" customWidth="1"/>
    <col min="13591" max="13818" width="9.09765625" style="688"/>
    <col min="13819" max="13819" width="15.09765625" style="688" customWidth="1"/>
    <col min="13820" max="13820" width="16.3984375" style="688" customWidth="1"/>
    <col min="13821" max="13821" width="8.59765625" style="688" customWidth="1"/>
    <col min="13822" max="13822" width="7" style="688" customWidth="1"/>
    <col min="13823" max="13823" width="8.59765625" style="688" customWidth="1"/>
    <col min="13824" max="13824" width="7" style="688" customWidth="1"/>
    <col min="13825" max="13825" width="8.59765625" style="688" customWidth="1"/>
    <col min="13826" max="13826" width="7" style="688" customWidth="1"/>
    <col min="13827" max="13827" width="8.59765625" style="688" customWidth="1"/>
    <col min="13828" max="13828" width="7" style="688" customWidth="1"/>
    <col min="13829" max="13829" width="8.09765625" style="688" customWidth="1"/>
    <col min="13830" max="13830" width="7.19921875" style="688" customWidth="1"/>
    <col min="13831" max="13836" width="7" style="688" customWidth="1"/>
    <col min="13837" max="13838" width="8.59765625" style="688" customWidth="1"/>
    <col min="13839" max="13840" width="9.09765625" style="688"/>
    <col min="13841" max="13846" width="9" style="688" customWidth="1"/>
    <col min="13847" max="14074" width="9.09765625" style="688"/>
    <col min="14075" max="14075" width="15.09765625" style="688" customWidth="1"/>
    <col min="14076" max="14076" width="16.3984375" style="688" customWidth="1"/>
    <col min="14077" max="14077" width="8.59765625" style="688" customWidth="1"/>
    <col min="14078" max="14078" width="7" style="688" customWidth="1"/>
    <col min="14079" max="14079" width="8.59765625" style="688" customWidth="1"/>
    <col min="14080" max="14080" width="7" style="688" customWidth="1"/>
    <col min="14081" max="14081" width="8.59765625" style="688" customWidth="1"/>
    <col min="14082" max="14082" width="7" style="688" customWidth="1"/>
    <col min="14083" max="14083" width="8.59765625" style="688" customWidth="1"/>
    <col min="14084" max="14084" width="7" style="688" customWidth="1"/>
    <col min="14085" max="14085" width="8.09765625" style="688" customWidth="1"/>
    <col min="14086" max="14086" width="7.19921875" style="688" customWidth="1"/>
    <col min="14087" max="14092" width="7" style="688" customWidth="1"/>
    <col min="14093" max="14094" width="8.59765625" style="688" customWidth="1"/>
    <col min="14095" max="14096" width="9.09765625" style="688"/>
    <col min="14097" max="14102" width="9" style="688" customWidth="1"/>
    <col min="14103" max="14330" width="9.09765625" style="688"/>
    <col min="14331" max="14331" width="15.09765625" style="688" customWidth="1"/>
    <col min="14332" max="14332" width="16.3984375" style="688" customWidth="1"/>
    <col min="14333" max="14333" width="8.59765625" style="688" customWidth="1"/>
    <col min="14334" max="14334" width="7" style="688" customWidth="1"/>
    <col min="14335" max="14335" width="8.59765625" style="688" customWidth="1"/>
    <col min="14336" max="14336" width="7" style="688" customWidth="1"/>
    <col min="14337" max="14337" width="8.59765625" style="688" customWidth="1"/>
    <col min="14338" max="14338" width="7" style="688" customWidth="1"/>
    <col min="14339" max="14339" width="8.59765625" style="688" customWidth="1"/>
    <col min="14340" max="14340" width="7" style="688" customWidth="1"/>
    <col min="14341" max="14341" width="8.09765625" style="688" customWidth="1"/>
    <col min="14342" max="14342" width="7.19921875" style="688" customWidth="1"/>
    <col min="14343" max="14348" width="7" style="688" customWidth="1"/>
    <col min="14349" max="14350" width="8.59765625" style="688" customWidth="1"/>
    <col min="14351" max="14352" width="9.09765625" style="688"/>
    <col min="14353" max="14358" width="9" style="688" customWidth="1"/>
    <col min="14359" max="14586" width="9.09765625" style="688"/>
    <col min="14587" max="14587" width="15.09765625" style="688" customWidth="1"/>
    <col min="14588" max="14588" width="16.3984375" style="688" customWidth="1"/>
    <col min="14589" max="14589" width="8.59765625" style="688" customWidth="1"/>
    <col min="14590" max="14590" width="7" style="688" customWidth="1"/>
    <col min="14591" max="14591" width="8.59765625" style="688" customWidth="1"/>
    <col min="14592" max="14592" width="7" style="688" customWidth="1"/>
    <col min="14593" max="14593" width="8.59765625" style="688" customWidth="1"/>
    <col min="14594" max="14594" width="7" style="688" customWidth="1"/>
    <col min="14595" max="14595" width="8.59765625" style="688" customWidth="1"/>
    <col min="14596" max="14596" width="7" style="688" customWidth="1"/>
    <col min="14597" max="14597" width="8.09765625" style="688" customWidth="1"/>
    <col min="14598" max="14598" width="7.19921875" style="688" customWidth="1"/>
    <col min="14599" max="14604" width="7" style="688" customWidth="1"/>
    <col min="14605" max="14606" width="8.59765625" style="688" customWidth="1"/>
    <col min="14607" max="14608" width="9.09765625" style="688"/>
    <col min="14609" max="14614" width="9" style="688" customWidth="1"/>
    <col min="14615" max="14842" width="9.09765625" style="688"/>
    <col min="14843" max="14843" width="15.09765625" style="688" customWidth="1"/>
    <col min="14844" max="14844" width="16.3984375" style="688" customWidth="1"/>
    <col min="14845" max="14845" width="8.59765625" style="688" customWidth="1"/>
    <col min="14846" max="14846" width="7" style="688" customWidth="1"/>
    <col min="14847" max="14847" width="8.59765625" style="688" customWidth="1"/>
    <col min="14848" max="14848" width="7" style="688" customWidth="1"/>
    <col min="14849" max="14849" width="8.59765625" style="688" customWidth="1"/>
    <col min="14850" max="14850" width="7" style="688" customWidth="1"/>
    <col min="14851" max="14851" width="8.59765625" style="688" customWidth="1"/>
    <col min="14852" max="14852" width="7" style="688" customWidth="1"/>
    <col min="14853" max="14853" width="8.09765625" style="688" customWidth="1"/>
    <col min="14854" max="14854" width="7.19921875" style="688" customWidth="1"/>
    <col min="14855" max="14860" width="7" style="688" customWidth="1"/>
    <col min="14861" max="14862" width="8.59765625" style="688" customWidth="1"/>
    <col min="14863" max="14864" width="9.09765625" style="688"/>
    <col min="14865" max="14870" width="9" style="688" customWidth="1"/>
    <col min="14871" max="15098" width="9.09765625" style="688"/>
    <col min="15099" max="15099" width="15.09765625" style="688" customWidth="1"/>
    <col min="15100" max="15100" width="16.3984375" style="688" customWidth="1"/>
    <col min="15101" max="15101" width="8.59765625" style="688" customWidth="1"/>
    <col min="15102" max="15102" width="7" style="688" customWidth="1"/>
    <col min="15103" max="15103" width="8.59765625" style="688" customWidth="1"/>
    <col min="15104" max="15104" width="7" style="688" customWidth="1"/>
    <col min="15105" max="15105" width="8.59765625" style="688" customWidth="1"/>
    <col min="15106" max="15106" width="7" style="688" customWidth="1"/>
    <col min="15107" max="15107" width="8.59765625" style="688" customWidth="1"/>
    <col min="15108" max="15108" width="7" style="688" customWidth="1"/>
    <col min="15109" max="15109" width="8.09765625" style="688" customWidth="1"/>
    <col min="15110" max="15110" width="7.19921875" style="688" customWidth="1"/>
    <col min="15111" max="15116" width="7" style="688" customWidth="1"/>
    <col min="15117" max="15118" width="8.59765625" style="688" customWidth="1"/>
    <col min="15119" max="15120" width="9.09765625" style="688"/>
    <col min="15121" max="15126" width="9" style="688" customWidth="1"/>
    <col min="15127" max="15354" width="9.09765625" style="688"/>
    <col min="15355" max="15355" width="15.09765625" style="688" customWidth="1"/>
    <col min="15356" max="15356" width="16.3984375" style="688" customWidth="1"/>
    <col min="15357" max="15357" width="8.59765625" style="688" customWidth="1"/>
    <col min="15358" max="15358" width="7" style="688" customWidth="1"/>
    <col min="15359" max="15359" width="8.59765625" style="688" customWidth="1"/>
    <col min="15360" max="15360" width="7" style="688" customWidth="1"/>
    <col min="15361" max="15361" width="8.59765625" style="688" customWidth="1"/>
    <col min="15362" max="15362" width="7" style="688" customWidth="1"/>
    <col min="15363" max="15363" width="8.59765625" style="688" customWidth="1"/>
    <col min="15364" max="15364" width="7" style="688" customWidth="1"/>
    <col min="15365" max="15365" width="8.09765625" style="688" customWidth="1"/>
    <col min="15366" max="15366" width="7.19921875" style="688" customWidth="1"/>
    <col min="15367" max="15372" width="7" style="688" customWidth="1"/>
    <col min="15373" max="15374" width="8.59765625" style="688" customWidth="1"/>
    <col min="15375" max="15376" width="9.09765625" style="688"/>
    <col min="15377" max="15382" width="9" style="688" customWidth="1"/>
    <col min="15383" max="15610" width="9.09765625" style="688"/>
    <col min="15611" max="15611" width="15.09765625" style="688" customWidth="1"/>
    <col min="15612" max="15612" width="16.3984375" style="688" customWidth="1"/>
    <col min="15613" max="15613" width="8.59765625" style="688" customWidth="1"/>
    <col min="15614" max="15614" width="7" style="688" customWidth="1"/>
    <col min="15615" max="15615" width="8.59765625" style="688" customWidth="1"/>
    <col min="15616" max="15616" width="7" style="688" customWidth="1"/>
    <col min="15617" max="15617" width="8.59765625" style="688" customWidth="1"/>
    <col min="15618" max="15618" width="7" style="688" customWidth="1"/>
    <col min="15619" max="15619" width="8.59765625" style="688" customWidth="1"/>
    <col min="15620" max="15620" width="7" style="688" customWidth="1"/>
    <col min="15621" max="15621" width="8.09765625" style="688" customWidth="1"/>
    <col min="15622" max="15622" width="7.19921875" style="688" customWidth="1"/>
    <col min="15623" max="15628" width="7" style="688" customWidth="1"/>
    <col min="15629" max="15630" width="8.59765625" style="688" customWidth="1"/>
    <col min="15631" max="15632" width="9.09765625" style="688"/>
    <col min="15633" max="15638" width="9" style="688" customWidth="1"/>
    <col min="15639" max="15866" width="9.09765625" style="688"/>
    <col min="15867" max="15867" width="15.09765625" style="688" customWidth="1"/>
    <col min="15868" max="15868" width="16.3984375" style="688" customWidth="1"/>
    <col min="15869" max="15869" width="8.59765625" style="688" customWidth="1"/>
    <col min="15870" max="15870" width="7" style="688" customWidth="1"/>
    <col min="15871" max="15871" width="8.59765625" style="688" customWidth="1"/>
    <col min="15872" max="15872" width="7" style="688" customWidth="1"/>
    <col min="15873" max="15873" width="8.59765625" style="688" customWidth="1"/>
    <col min="15874" max="15874" width="7" style="688" customWidth="1"/>
    <col min="15875" max="15875" width="8.59765625" style="688" customWidth="1"/>
    <col min="15876" max="15876" width="7" style="688" customWidth="1"/>
    <col min="15877" max="15877" width="8.09765625" style="688" customWidth="1"/>
    <col min="15878" max="15878" width="7.19921875" style="688" customWidth="1"/>
    <col min="15879" max="15884" width="7" style="688" customWidth="1"/>
    <col min="15885" max="15886" width="8.59765625" style="688" customWidth="1"/>
    <col min="15887" max="15888" width="9.09765625" style="688"/>
    <col min="15889" max="15894" width="9" style="688" customWidth="1"/>
    <col min="15895" max="16122" width="9.09765625" style="688"/>
    <col min="16123" max="16123" width="15.09765625" style="688" customWidth="1"/>
    <col min="16124" max="16124" width="16.3984375" style="688" customWidth="1"/>
    <col min="16125" max="16125" width="8.59765625" style="688" customWidth="1"/>
    <col min="16126" max="16126" width="7" style="688" customWidth="1"/>
    <col min="16127" max="16127" width="8.59765625" style="688" customWidth="1"/>
    <col min="16128" max="16128" width="7" style="688" customWidth="1"/>
    <col min="16129" max="16129" width="8.59765625" style="688" customWidth="1"/>
    <col min="16130" max="16130" width="7" style="688" customWidth="1"/>
    <col min="16131" max="16131" width="8.59765625" style="688" customWidth="1"/>
    <col min="16132" max="16132" width="7" style="688" customWidth="1"/>
    <col min="16133" max="16133" width="8.09765625" style="688" customWidth="1"/>
    <col min="16134" max="16134" width="7.19921875" style="688" customWidth="1"/>
    <col min="16135" max="16140" width="7" style="688" customWidth="1"/>
    <col min="16141" max="16142" width="8.59765625" style="688" customWidth="1"/>
    <col min="16143" max="16144" width="9.09765625" style="688"/>
    <col min="16145" max="16150" width="9" style="688" customWidth="1"/>
    <col min="16151" max="16384" width="9.09765625" style="688"/>
  </cols>
  <sheetData>
    <row r="1" spans="1:23" s="685" customFormat="1" ht="33" customHeight="1"/>
    <row r="2" spans="1:23" s="685" customFormat="1" ht="33" customHeight="1"/>
    <row r="3" spans="1:23" s="685" customFormat="1" ht="24.9" customHeight="1"/>
    <row r="4" spans="1:23" s="685" customFormat="1" ht="24.9" customHeight="1"/>
    <row r="5" spans="1:23" s="685" customFormat="1" ht="44.25" customHeight="1"/>
    <row r="6" spans="1:23" s="685" customFormat="1" ht="24.9" customHeight="1">
      <c r="A6" s="690"/>
      <c r="B6" s="691"/>
      <c r="C6" s="691"/>
      <c r="D6" s="691"/>
      <c r="E6" s="692"/>
      <c r="F6" s="692"/>
      <c r="G6" s="718" t="s">
        <v>1431</v>
      </c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86"/>
    </row>
    <row r="7" spans="1:23" s="685" customFormat="1" ht="24.9" customHeight="1">
      <c r="A7" s="690"/>
      <c r="B7" s="691"/>
      <c r="C7" s="691"/>
      <c r="D7" s="691"/>
      <c r="E7" s="692"/>
      <c r="F7" s="692"/>
      <c r="G7" s="717" t="s">
        <v>2035</v>
      </c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86"/>
    </row>
    <row r="8" spans="1:23" s="685" customFormat="1" ht="24.9" customHeight="1">
      <c r="A8" s="693" t="s">
        <v>390</v>
      </c>
      <c r="B8" s="694"/>
      <c r="C8" s="694"/>
      <c r="D8" s="694"/>
      <c r="E8" s="694"/>
      <c r="F8" s="694"/>
      <c r="G8" s="694"/>
      <c r="H8" s="694"/>
      <c r="I8" s="694"/>
      <c r="J8" s="694"/>
      <c r="K8" s="694"/>
      <c r="L8" s="694"/>
      <c r="M8" s="694"/>
      <c r="N8" s="694"/>
      <c r="O8" s="695" t="s">
        <v>38</v>
      </c>
      <c r="P8" s="694"/>
      <c r="Q8" s="694"/>
      <c r="R8" s="694"/>
      <c r="S8" s="694"/>
      <c r="T8" s="694"/>
      <c r="U8" s="694"/>
      <c r="V8" s="695" t="s">
        <v>389</v>
      </c>
      <c r="W8" s="686"/>
    </row>
    <row r="9" spans="1:23" s="685" customFormat="1" ht="24.9" customHeight="1">
      <c r="A9" s="696"/>
      <c r="B9" s="697"/>
      <c r="C9" s="698" t="s">
        <v>388</v>
      </c>
      <c r="D9" s="699"/>
      <c r="E9" s="1645" t="s">
        <v>387</v>
      </c>
      <c r="F9" s="1645"/>
      <c r="G9" s="1645" t="s">
        <v>186</v>
      </c>
      <c r="H9" s="1645"/>
      <c r="I9" s="1645" t="s">
        <v>386</v>
      </c>
      <c r="J9" s="1645"/>
      <c r="K9" s="1645" t="s">
        <v>188</v>
      </c>
      <c r="L9" s="1645"/>
      <c r="M9" s="1645" t="s">
        <v>385</v>
      </c>
      <c r="N9" s="1645"/>
      <c r="O9" s="1645" t="s">
        <v>384</v>
      </c>
      <c r="P9" s="1645"/>
      <c r="Q9" s="1645" t="s">
        <v>383</v>
      </c>
      <c r="R9" s="1645"/>
      <c r="S9" s="1645" t="s">
        <v>330</v>
      </c>
      <c r="T9" s="1646"/>
      <c r="U9" s="1648" t="s">
        <v>30</v>
      </c>
      <c r="V9" s="1649"/>
      <c r="W9" s="686"/>
    </row>
    <row r="10" spans="1:23" s="685" customFormat="1" ht="24.9" customHeight="1">
      <c r="A10" s="700"/>
      <c r="B10" s="701"/>
      <c r="C10" s="702" t="s">
        <v>382</v>
      </c>
      <c r="D10" s="703"/>
      <c r="E10" s="1647" t="s">
        <v>381</v>
      </c>
      <c r="F10" s="1647"/>
      <c r="G10" s="1647" t="s">
        <v>380</v>
      </c>
      <c r="H10" s="1647"/>
      <c r="I10" s="1647" t="s">
        <v>379</v>
      </c>
      <c r="J10" s="1647"/>
      <c r="K10" s="1650" t="s">
        <v>378</v>
      </c>
      <c r="L10" s="1650"/>
      <c r="M10" s="1647" t="s">
        <v>377</v>
      </c>
      <c r="N10" s="1647"/>
      <c r="O10" s="1650" t="s">
        <v>376</v>
      </c>
      <c r="P10" s="1650"/>
      <c r="Q10" s="1647" t="s">
        <v>375</v>
      </c>
      <c r="R10" s="1647"/>
      <c r="S10" s="1651" t="s">
        <v>374</v>
      </c>
      <c r="T10" s="1652"/>
      <c r="U10" s="1653" t="s">
        <v>26</v>
      </c>
      <c r="V10" s="1654"/>
      <c r="W10" s="686"/>
    </row>
    <row r="11" spans="1:23" s="685" customFormat="1" ht="24.9" customHeight="1">
      <c r="A11" s="704" t="s">
        <v>113</v>
      </c>
      <c r="B11" s="705" t="s">
        <v>112</v>
      </c>
      <c r="C11" s="706" t="s">
        <v>364</v>
      </c>
      <c r="D11" s="707" t="s">
        <v>363</v>
      </c>
      <c r="E11" s="706" t="s">
        <v>364</v>
      </c>
      <c r="F11" s="707" t="s">
        <v>363</v>
      </c>
      <c r="G11" s="706" t="s">
        <v>364</v>
      </c>
      <c r="H11" s="707" t="s">
        <v>363</v>
      </c>
      <c r="I11" s="706" t="s">
        <v>364</v>
      </c>
      <c r="J11" s="707" t="s">
        <v>363</v>
      </c>
      <c r="K11" s="707" t="s">
        <v>364</v>
      </c>
      <c r="L11" s="707" t="s">
        <v>363</v>
      </c>
      <c r="M11" s="707" t="s">
        <v>364</v>
      </c>
      <c r="N11" s="707" t="s">
        <v>363</v>
      </c>
      <c r="O11" s="707" t="s">
        <v>364</v>
      </c>
      <c r="P11" s="707" t="s">
        <v>363</v>
      </c>
      <c r="Q11" s="707" t="s">
        <v>364</v>
      </c>
      <c r="R11" s="707" t="s">
        <v>363</v>
      </c>
      <c r="S11" s="707" t="s">
        <v>364</v>
      </c>
      <c r="T11" s="707" t="s">
        <v>363</v>
      </c>
      <c r="U11" s="708" t="s">
        <v>364</v>
      </c>
      <c r="V11" s="707" t="s">
        <v>363</v>
      </c>
      <c r="W11" s="686"/>
    </row>
    <row r="12" spans="1:23" s="685" customFormat="1" ht="24.9" customHeight="1">
      <c r="A12" s="709"/>
      <c r="B12" s="710"/>
      <c r="C12" s="711" t="s">
        <v>50</v>
      </c>
      <c r="D12" s="712" t="s">
        <v>104</v>
      </c>
      <c r="E12" s="711" t="s">
        <v>50</v>
      </c>
      <c r="F12" s="712" t="s">
        <v>104</v>
      </c>
      <c r="G12" s="711" t="s">
        <v>50</v>
      </c>
      <c r="H12" s="712" t="s">
        <v>104</v>
      </c>
      <c r="I12" s="711" t="s">
        <v>50</v>
      </c>
      <c r="J12" s="712" t="s">
        <v>104</v>
      </c>
      <c r="K12" s="711" t="s">
        <v>50</v>
      </c>
      <c r="L12" s="712" t="s">
        <v>104</v>
      </c>
      <c r="M12" s="711" t="s">
        <v>50</v>
      </c>
      <c r="N12" s="712" t="s">
        <v>104</v>
      </c>
      <c r="O12" s="711" t="s">
        <v>50</v>
      </c>
      <c r="P12" s="712" t="s">
        <v>104</v>
      </c>
      <c r="Q12" s="711" t="s">
        <v>50</v>
      </c>
      <c r="R12" s="712" t="s">
        <v>104</v>
      </c>
      <c r="S12" s="711" t="s">
        <v>50</v>
      </c>
      <c r="T12" s="712" t="s">
        <v>104</v>
      </c>
      <c r="U12" s="711" t="s">
        <v>50</v>
      </c>
      <c r="V12" s="712" t="s">
        <v>104</v>
      </c>
      <c r="W12" s="686"/>
    </row>
    <row r="13" spans="1:23" s="685" customFormat="1" ht="24.9" customHeight="1">
      <c r="A13" s="719" t="s">
        <v>103</v>
      </c>
      <c r="B13" s="720" t="s">
        <v>102</v>
      </c>
      <c r="C13" s="721">
        <v>38</v>
      </c>
      <c r="D13" s="721">
        <v>5986</v>
      </c>
      <c r="E13" s="721">
        <v>2</v>
      </c>
      <c r="F13" s="721">
        <v>500</v>
      </c>
      <c r="G13" s="721">
        <v>2</v>
      </c>
      <c r="H13" s="721">
        <v>255</v>
      </c>
      <c r="I13" s="721">
        <v>2</v>
      </c>
      <c r="J13" s="721">
        <v>461</v>
      </c>
      <c r="K13" s="721">
        <v>1</v>
      </c>
      <c r="L13" s="721">
        <v>250</v>
      </c>
      <c r="M13" s="721">
        <v>2</v>
      </c>
      <c r="N13" s="721">
        <v>700</v>
      </c>
      <c r="O13" s="721">
        <v>0</v>
      </c>
      <c r="P13" s="721">
        <v>0</v>
      </c>
      <c r="Q13" s="721">
        <v>1</v>
      </c>
      <c r="R13" s="721">
        <v>265</v>
      </c>
      <c r="S13" s="721">
        <v>1</v>
      </c>
      <c r="T13" s="721">
        <v>90</v>
      </c>
      <c r="U13" s="721">
        <f t="shared" ref="U13:U32" si="0">C13+E13+G13+I13+K13+M13+O13+Q13+S13</f>
        <v>49</v>
      </c>
      <c r="V13" s="721">
        <f t="shared" ref="V13:V32" si="1">D13+F13+H13+J13+L13+N13+P13+R13+T13</f>
        <v>8507</v>
      </c>
      <c r="W13" s="686"/>
    </row>
    <row r="14" spans="1:23" s="685" customFormat="1" ht="24.9" customHeight="1">
      <c r="A14" s="722" t="s">
        <v>101</v>
      </c>
      <c r="B14" s="723" t="s">
        <v>227</v>
      </c>
      <c r="C14" s="724">
        <v>8</v>
      </c>
      <c r="D14" s="724">
        <v>2044</v>
      </c>
      <c r="E14" s="724">
        <v>1</v>
      </c>
      <c r="F14" s="724">
        <v>500</v>
      </c>
      <c r="G14" s="724">
        <v>0</v>
      </c>
      <c r="H14" s="724">
        <v>0</v>
      </c>
      <c r="I14" s="724">
        <v>0</v>
      </c>
      <c r="J14" s="724">
        <v>0</v>
      </c>
      <c r="K14" s="724">
        <v>0</v>
      </c>
      <c r="L14" s="724">
        <v>0</v>
      </c>
      <c r="M14" s="724">
        <v>0</v>
      </c>
      <c r="N14" s="724">
        <v>0</v>
      </c>
      <c r="O14" s="724">
        <v>0</v>
      </c>
      <c r="P14" s="724">
        <v>0</v>
      </c>
      <c r="Q14" s="724">
        <v>1</v>
      </c>
      <c r="R14" s="724">
        <v>150</v>
      </c>
      <c r="S14" s="724">
        <v>0</v>
      </c>
      <c r="T14" s="724">
        <v>0</v>
      </c>
      <c r="U14" s="724">
        <f t="shared" si="0"/>
        <v>10</v>
      </c>
      <c r="V14" s="724">
        <f t="shared" si="1"/>
        <v>2694</v>
      </c>
      <c r="W14" s="686"/>
    </row>
    <row r="15" spans="1:23" s="685" customFormat="1" ht="24.9" customHeight="1">
      <c r="A15" s="722" t="s">
        <v>99</v>
      </c>
      <c r="B15" s="723" t="s">
        <v>98</v>
      </c>
      <c r="C15" s="724">
        <v>8</v>
      </c>
      <c r="D15" s="724">
        <v>2317</v>
      </c>
      <c r="E15" s="724">
        <v>2</v>
      </c>
      <c r="F15" s="724">
        <v>354</v>
      </c>
      <c r="G15" s="724">
        <v>0</v>
      </c>
      <c r="H15" s="724">
        <v>0</v>
      </c>
      <c r="I15" s="724">
        <v>0</v>
      </c>
      <c r="J15" s="724">
        <v>0</v>
      </c>
      <c r="K15" s="724">
        <v>1</v>
      </c>
      <c r="L15" s="724">
        <v>85</v>
      </c>
      <c r="M15" s="724">
        <v>2</v>
      </c>
      <c r="N15" s="724">
        <v>335</v>
      </c>
      <c r="O15" s="724">
        <v>0</v>
      </c>
      <c r="P15" s="724">
        <v>0</v>
      </c>
      <c r="Q15" s="724">
        <v>0</v>
      </c>
      <c r="R15" s="724">
        <v>0</v>
      </c>
      <c r="S15" s="724">
        <v>0</v>
      </c>
      <c r="T15" s="724">
        <v>0</v>
      </c>
      <c r="U15" s="724">
        <f t="shared" si="0"/>
        <v>13</v>
      </c>
      <c r="V15" s="724">
        <f t="shared" si="1"/>
        <v>3091</v>
      </c>
      <c r="W15" s="687"/>
    </row>
    <row r="16" spans="1:23" s="685" customFormat="1" ht="24.9" customHeight="1">
      <c r="A16" s="722" t="s">
        <v>97</v>
      </c>
      <c r="B16" s="723" t="s">
        <v>226</v>
      </c>
      <c r="C16" s="725">
        <v>13</v>
      </c>
      <c r="D16" s="724">
        <v>1550</v>
      </c>
      <c r="E16" s="725">
        <v>0</v>
      </c>
      <c r="F16" s="724">
        <v>0</v>
      </c>
      <c r="G16" s="724">
        <v>1</v>
      </c>
      <c r="H16" s="724">
        <v>300</v>
      </c>
      <c r="I16" s="725">
        <v>1</v>
      </c>
      <c r="J16" s="724">
        <v>120</v>
      </c>
      <c r="K16" s="724">
        <v>0</v>
      </c>
      <c r="L16" s="724">
        <v>0</v>
      </c>
      <c r="M16" s="724">
        <v>1</v>
      </c>
      <c r="N16" s="724">
        <v>670</v>
      </c>
      <c r="O16" s="724">
        <v>0</v>
      </c>
      <c r="P16" s="724">
        <v>0</v>
      </c>
      <c r="Q16" s="724">
        <v>0</v>
      </c>
      <c r="R16" s="724">
        <v>0</v>
      </c>
      <c r="S16" s="724">
        <v>0</v>
      </c>
      <c r="T16" s="724">
        <v>0</v>
      </c>
      <c r="U16" s="724">
        <f t="shared" si="0"/>
        <v>16</v>
      </c>
      <c r="V16" s="724">
        <f t="shared" si="1"/>
        <v>2640</v>
      </c>
      <c r="W16" s="686"/>
    </row>
    <row r="17" spans="1:26" s="685" customFormat="1" ht="24.9" customHeight="1">
      <c r="A17" s="722" t="s">
        <v>95</v>
      </c>
      <c r="B17" s="723" t="s">
        <v>94</v>
      </c>
      <c r="C17" s="724">
        <v>16</v>
      </c>
      <c r="D17" s="724">
        <v>2377</v>
      </c>
      <c r="E17" s="724">
        <v>1</v>
      </c>
      <c r="F17" s="724">
        <v>500</v>
      </c>
      <c r="G17" s="724">
        <v>0</v>
      </c>
      <c r="H17" s="724">
        <v>0</v>
      </c>
      <c r="I17" s="724">
        <v>0</v>
      </c>
      <c r="J17" s="724">
        <v>0</v>
      </c>
      <c r="K17" s="724">
        <v>0</v>
      </c>
      <c r="L17" s="724">
        <v>0</v>
      </c>
      <c r="M17" s="724">
        <v>1</v>
      </c>
      <c r="N17" s="724">
        <v>200</v>
      </c>
      <c r="O17" s="724">
        <v>1</v>
      </c>
      <c r="P17" s="724">
        <v>50</v>
      </c>
      <c r="Q17" s="724">
        <v>0</v>
      </c>
      <c r="R17" s="724">
        <v>0</v>
      </c>
      <c r="S17" s="724">
        <v>1</v>
      </c>
      <c r="T17" s="724">
        <v>141</v>
      </c>
      <c r="U17" s="724">
        <f t="shared" si="0"/>
        <v>20</v>
      </c>
      <c r="V17" s="724">
        <f t="shared" si="1"/>
        <v>3268</v>
      </c>
      <c r="W17" s="686"/>
    </row>
    <row r="18" spans="1:26" s="685" customFormat="1" ht="24.9" customHeight="1">
      <c r="A18" s="722" t="s">
        <v>93</v>
      </c>
      <c r="B18" s="723" t="s">
        <v>92</v>
      </c>
      <c r="C18" s="724">
        <v>16</v>
      </c>
      <c r="D18" s="724">
        <v>2159</v>
      </c>
      <c r="E18" s="724">
        <v>1</v>
      </c>
      <c r="F18" s="724">
        <v>500</v>
      </c>
      <c r="G18" s="724">
        <v>0</v>
      </c>
      <c r="H18" s="724">
        <v>0</v>
      </c>
      <c r="I18" s="724">
        <v>0</v>
      </c>
      <c r="J18" s="724">
        <v>0</v>
      </c>
      <c r="K18" s="724">
        <v>0</v>
      </c>
      <c r="L18" s="724">
        <v>0</v>
      </c>
      <c r="M18" s="724">
        <v>1</v>
      </c>
      <c r="N18" s="724">
        <v>200</v>
      </c>
      <c r="O18" s="724">
        <v>0</v>
      </c>
      <c r="P18" s="724">
        <v>0</v>
      </c>
      <c r="Q18" s="724">
        <v>1</v>
      </c>
      <c r="R18" s="724">
        <v>50</v>
      </c>
      <c r="S18" s="724">
        <v>0</v>
      </c>
      <c r="T18" s="724">
        <v>0</v>
      </c>
      <c r="U18" s="724">
        <f t="shared" si="0"/>
        <v>19</v>
      </c>
      <c r="V18" s="724">
        <f t="shared" si="1"/>
        <v>2909</v>
      </c>
      <c r="W18" s="686"/>
    </row>
    <row r="19" spans="1:26" s="685" customFormat="1" ht="24.9" customHeight="1">
      <c r="A19" s="722" t="s">
        <v>91</v>
      </c>
      <c r="B19" s="723" t="s">
        <v>90</v>
      </c>
      <c r="C19" s="724">
        <v>16</v>
      </c>
      <c r="D19" s="724">
        <v>2316</v>
      </c>
      <c r="E19" s="724">
        <v>1</v>
      </c>
      <c r="F19" s="724">
        <v>400</v>
      </c>
      <c r="G19" s="724">
        <v>0</v>
      </c>
      <c r="H19" s="724">
        <v>0</v>
      </c>
      <c r="I19" s="724">
        <v>0</v>
      </c>
      <c r="J19" s="724">
        <v>0</v>
      </c>
      <c r="K19" s="724">
        <v>1</v>
      </c>
      <c r="L19" s="724">
        <v>80</v>
      </c>
      <c r="M19" s="724">
        <v>1</v>
      </c>
      <c r="N19" s="724">
        <v>500</v>
      </c>
      <c r="O19" s="724">
        <v>0</v>
      </c>
      <c r="P19" s="724">
        <v>0</v>
      </c>
      <c r="Q19" s="724">
        <v>1</v>
      </c>
      <c r="R19" s="724">
        <v>60</v>
      </c>
      <c r="S19" s="724">
        <v>0</v>
      </c>
      <c r="T19" s="724">
        <v>0</v>
      </c>
      <c r="U19" s="724">
        <f t="shared" si="0"/>
        <v>20</v>
      </c>
      <c r="V19" s="724">
        <f t="shared" si="1"/>
        <v>3356</v>
      </c>
      <c r="W19" s="686"/>
    </row>
    <row r="20" spans="1:26" s="685" customFormat="1" ht="24.9" customHeight="1">
      <c r="A20" s="722" t="s">
        <v>89</v>
      </c>
      <c r="B20" s="723" t="s">
        <v>225</v>
      </c>
      <c r="C20" s="724">
        <v>6</v>
      </c>
      <c r="D20" s="724">
        <v>1225</v>
      </c>
      <c r="E20" s="724">
        <v>1</v>
      </c>
      <c r="F20" s="724">
        <v>450</v>
      </c>
      <c r="G20" s="724">
        <v>0</v>
      </c>
      <c r="H20" s="724">
        <v>0</v>
      </c>
      <c r="I20" s="724">
        <v>0</v>
      </c>
      <c r="J20" s="724">
        <v>0</v>
      </c>
      <c r="K20" s="724">
        <v>1</v>
      </c>
      <c r="L20" s="724">
        <v>100</v>
      </c>
      <c r="M20" s="724">
        <v>1</v>
      </c>
      <c r="N20" s="724">
        <v>200</v>
      </c>
      <c r="O20" s="724">
        <v>0</v>
      </c>
      <c r="P20" s="724">
        <v>0</v>
      </c>
      <c r="Q20" s="724">
        <v>1</v>
      </c>
      <c r="R20" s="724">
        <v>80</v>
      </c>
      <c r="S20" s="724">
        <v>0</v>
      </c>
      <c r="T20" s="724">
        <v>0</v>
      </c>
      <c r="U20" s="724">
        <f t="shared" si="0"/>
        <v>10</v>
      </c>
      <c r="V20" s="724">
        <f t="shared" si="1"/>
        <v>2055</v>
      </c>
      <c r="W20" s="686"/>
    </row>
    <row r="21" spans="1:26" s="685" customFormat="1" ht="24.9" customHeight="1">
      <c r="A21" s="722" t="s">
        <v>87</v>
      </c>
      <c r="B21" s="723" t="s">
        <v>86</v>
      </c>
      <c r="C21" s="724">
        <v>4</v>
      </c>
      <c r="D21" s="724">
        <v>600</v>
      </c>
      <c r="E21" s="724">
        <v>1</v>
      </c>
      <c r="F21" s="724">
        <v>300</v>
      </c>
      <c r="G21" s="724">
        <v>0</v>
      </c>
      <c r="H21" s="724">
        <v>0</v>
      </c>
      <c r="I21" s="724">
        <v>0</v>
      </c>
      <c r="J21" s="724">
        <v>0</v>
      </c>
      <c r="K21" s="724">
        <v>0</v>
      </c>
      <c r="L21" s="724">
        <v>0</v>
      </c>
      <c r="M21" s="724">
        <v>1</v>
      </c>
      <c r="N21" s="724">
        <v>50</v>
      </c>
      <c r="O21" s="724">
        <v>0</v>
      </c>
      <c r="P21" s="724">
        <v>0</v>
      </c>
      <c r="Q21" s="724">
        <v>1</v>
      </c>
      <c r="R21" s="724">
        <v>50</v>
      </c>
      <c r="S21" s="724">
        <v>0</v>
      </c>
      <c r="T21" s="724">
        <v>0</v>
      </c>
      <c r="U21" s="724">
        <f t="shared" si="0"/>
        <v>7</v>
      </c>
      <c r="V21" s="724">
        <f t="shared" si="1"/>
        <v>1000</v>
      </c>
      <c r="W21" s="686"/>
    </row>
    <row r="22" spans="1:26" s="685" customFormat="1" ht="24.9" customHeight="1">
      <c r="A22" s="722" t="s">
        <v>85</v>
      </c>
      <c r="B22" s="723" t="s">
        <v>84</v>
      </c>
      <c r="C22" s="724">
        <v>17</v>
      </c>
      <c r="D22" s="724">
        <v>1830</v>
      </c>
      <c r="E22" s="724">
        <v>2</v>
      </c>
      <c r="F22" s="724">
        <v>400</v>
      </c>
      <c r="G22" s="724">
        <v>0</v>
      </c>
      <c r="H22" s="724">
        <v>0</v>
      </c>
      <c r="I22" s="724">
        <v>0</v>
      </c>
      <c r="J22" s="724">
        <v>0</v>
      </c>
      <c r="K22" s="724">
        <v>0</v>
      </c>
      <c r="L22" s="724">
        <v>0</v>
      </c>
      <c r="M22" s="724">
        <v>1</v>
      </c>
      <c r="N22" s="724">
        <v>100</v>
      </c>
      <c r="O22" s="724">
        <v>0</v>
      </c>
      <c r="P22" s="724">
        <v>0</v>
      </c>
      <c r="Q22" s="724">
        <v>0</v>
      </c>
      <c r="R22" s="724">
        <v>0</v>
      </c>
      <c r="S22" s="724">
        <v>0</v>
      </c>
      <c r="T22" s="724">
        <v>0</v>
      </c>
      <c r="U22" s="724">
        <f t="shared" si="0"/>
        <v>20</v>
      </c>
      <c r="V22" s="724">
        <f t="shared" si="1"/>
        <v>2330</v>
      </c>
      <c r="W22" s="686"/>
    </row>
    <row r="23" spans="1:26" s="685" customFormat="1" ht="24.9" customHeight="1">
      <c r="A23" s="722" t="s">
        <v>224</v>
      </c>
      <c r="B23" s="723" t="s">
        <v>82</v>
      </c>
      <c r="C23" s="724">
        <v>6</v>
      </c>
      <c r="D23" s="724">
        <v>670</v>
      </c>
      <c r="E23" s="724">
        <v>1</v>
      </c>
      <c r="F23" s="724">
        <v>100</v>
      </c>
      <c r="G23" s="724">
        <v>0</v>
      </c>
      <c r="H23" s="724">
        <v>0</v>
      </c>
      <c r="I23" s="724">
        <v>0</v>
      </c>
      <c r="J23" s="724">
        <v>0</v>
      </c>
      <c r="K23" s="724">
        <v>0</v>
      </c>
      <c r="L23" s="724">
        <v>0</v>
      </c>
      <c r="M23" s="724">
        <v>0</v>
      </c>
      <c r="N23" s="724">
        <v>0</v>
      </c>
      <c r="O23" s="724">
        <v>0</v>
      </c>
      <c r="P23" s="724">
        <v>0</v>
      </c>
      <c r="Q23" s="724">
        <v>1</v>
      </c>
      <c r="R23" s="724">
        <v>100</v>
      </c>
      <c r="S23" s="724">
        <v>0</v>
      </c>
      <c r="T23" s="724">
        <v>0</v>
      </c>
      <c r="U23" s="724">
        <f t="shared" si="0"/>
        <v>8</v>
      </c>
      <c r="V23" s="724">
        <f t="shared" si="1"/>
        <v>870</v>
      </c>
      <c r="W23" s="686"/>
    </row>
    <row r="24" spans="1:26" s="685" customFormat="1" ht="24.9" customHeight="1">
      <c r="A24" s="722" t="s">
        <v>81</v>
      </c>
      <c r="B24" s="723" t="s">
        <v>80</v>
      </c>
      <c r="C24" s="724">
        <v>10</v>
      </c>
      <c r="D24" s="724">
        <v>1520</v>
      </c>
      <c r="E24" s="724">
        <v>1</v>
      </c>
      <c r="F24" s="724">
        <v>100</v>
      </c>
      <c r="G24" s="724">
        <v>0</v>
      </c>
      <c r="H24" s="724">
        <v>0</v>
      </c>
      <c r="I24" s="724">
        <v>0</v>
      </c>
      <c r="J24" s="724">
        <v>0</v>
      </c>
      <c r="K24" s="724">
        <v>0</v>
      </c>
      <c r="L24" s="724">
        <v>0</v>
      </c>
      <c r="M24" s="724">
        <v>1</v>
      </c>
      <c r="N24" s="724">
        <v>200</v>
      </c>
      <c r="O24" s="724">
        <v>0</v>
      </c>
      <c r="P24" s="724">
        <v>0</v>
      </c>
      <c r="Q24" s="724">
        <v>0</v>
      </c>
      <c r="R24" s="724">
        <v>0</v>
      </c>
      <c r="S24" s="724">
        <v>0</v>
      </c>
      <c r="T24" s="724">
        <v>0</v>
      </c>
      <c r="U24" s="724">
        <f t="shared" si="0"/>
        <v>12</v>
      </c>
      <c r="V24" s="724">
        <f t="shared" si="1"/>
        <v>1820</v>
      </c>
      <c r="W24" s="686"/>
    </row>
    <row r="25" spans="1:26" s="685" customFormat="1" ht="24.9" customHeight="1">
      <c r="A25" s="722" t="s">
        <v>79</v>
      </c>
      <c r="B25" s="723" t="s">
        <v>223</v>
      </c>
      <c r="C25" s="724">
        <v>11</v>
      </c>
      <c r="D25" s="724">
        <v>1455</v>
      </c>
      <c r="E25" s="724">
        <v>1</v>
      </c>
      <c r="F25" s="724">
        <v>200</v>
      </c>
      <c r="G25" s="724">
        <v>0</v>
      </c>
      <c r="H25" s="724">
        <v>0</v>
      </c>
      <c r="I25" s="724">
        <v>0</v>
      </c>
      <c r="J25" s="724">
        <v>0</v>
      </c>
      <c r="K25" s="724">
        <v>0</v>
      </c>
      <c r="L25" s="724">
        <v>0</v>
      </c>
      <c r="M25" s="724">
        <v>1</v>
      </c>
      <c r="N25" s="724">
        <v>200</v>
      </c>
      <c r="O25" s="724">
        <v>0</v>
      </c>
      <c r="P25" s="724">
        <v>0</v>
      </c>
      <c r="Q25" s="724">
        <v>0</v>
      </c>
      <c r="R25" s="724">
        <v>0</v>
      </c>
      <c r="S25" s="724">
        <v>0</v>
      </c>
      <c r="T25" s="724">
        <v>0</v>
      </c>
      <c r="U25" s="724">
        <f t="shared" si="0"/>
        <v>13</v>
      </c>
      <c r="V25" s="724">
        <f t="shared" si="1"/>
        <v>1855</v>
      </c>
      <c r="W25" s="686"/>
    </row>
    <row r="26" spans="1:26" s="685" customFormat="1" ht="24.9" customHeight="1">
      <c r="A26" s="722" t="s">
        <v>77</v>
      </c>
      <c r="B26" s="723" t="s">
        <v>76</v>
      </c>
      <c r="C26" s="724">
        <v>7</v>
      </c>
      <c r="D26" s="724">
        <v>910</v>
      </c>
      <c r="E26" s="724">
        <v>1</v>
      </c>
      <c r="F26" s="724">
        <v>300</v>
      </c>
      <c r="G26" s="724">
        <v>0</v>
      </c>
      <c r="H26" s="724">
        <v>0</v>
      </c>
      <c r="I26" s="724">
        <v>0</v>
      </c>
      <c r="J26" s="724">
        <v>0</v>
      </c>
      <c r="K26" s="724">
        <v>0</v>
      </c>
      <c r="L26" s="724">
        <v>0</v>
      </c>
      <c r="M26" s="724">
        <v>1</v>
      </c>
      <c r="N26" s="724">
        <v>100</v>
      </c>
      <c r="O26" s="724">
        <v>0</v>
      </c>
      <c r="P26" s="724">
        <v>0</v>
      </c>
      <c r="Q26" s="724">
        <v>1</v>
      </c>
      <c r="R26" s="724">
        <v>50</v>
      </c>
      <c r="S26" s="724">
        <v>0</v>
      </c>
      <c r="T26" s="724">
        <v>0</v>
      </c>
      <c r="U26" s="724">
        <f t="shared" si="0"/>
        <v>10</v>
      </c>
      <c r="V26" s="724">
        <f t="shared" si="1"/>
        <v>1360</v>
      </c>
      <c r="W26" s="686"/>
    </row>
    <row r="27" spans="1:26" s="685" customFormat="1" ht="24.9" customHeight="1">
      <c r="A27" s="722" t="s">
        <v>75</v>
      </c>
      <c r="B27" s="723" t="s">
        <v>74</v>
      </c>
      <c r="C27" s="724">
        <v>19</v>
      </c>
      <c r="D27" s="724">
        <v>1975</v>
      </c>
      <c r="E27" s="724">
        <v>0</v>
      </c>
      <c r="F27" s="724">
        <v>0</v>
      </c>
      <c r="G27" s="724">
        <v>0</v>
      </c>
      <c r="H27" s="724">
        <v>0</v>
      </c>
      <c r="I27" s="724">
        <v>0</v>
      </c>
      <c r="J27" s="724">
        <v>0</v>
      </c>
      <c r="K27" s="724">
        <v>0</v>
      </c>
      <c r="L27" s="724">
        <v>0</v>
      </c>
      <c r="M27" s="724">
        <v>1</v>
      </c>
      <c r="N27" s="724">
        <v>200</v>
      </c>
      <c r="O27" s="724">
        <v>1</v>
      </c>
      <c r="P27" s="724">
        <v>50</v>
      </c>
      <c r="Q27" s="724">
        <v>0</v>
      </c>
      <c r="R27" s="724">
        <v>0</v>
      </c>
      <c r="S27" s="724">
        <v>0</v>
      </c>
      <c r="T27" s="724">
        <v>0</v>
      </c>
      <c r="U27" s="724">
        <f t="shared" si="0"/>
        <v>21</v>
      </c>
      <c r="V27" s="724">
        <f t="shared" si="1"/>
        <v>2225</v>
      </c>
      <c r="W27" s="686"/>
      <c r="X27" s="688"/>
      <c r="Y27" s="688"/>
      <c r="Z27" s="688"/>
    </row>
    <row r="28" spans="1:26" s="685" customFormat="1" ht="24.9" customHeight="1">
      <c r="A28" s="722" t="s">
        <v>73</v>
      </c>
      <c r="B28" s="723" t="s">
        <v>72</v>
      </c>
      <c r="C28" s="724">
        <v>8</v>
      </c>
      <c r="D28" s="724">
        <v>900</v>
      </c>
      <c r="E28" s="724">
        <v>1</v>
      </c>
      <c r="F28" s="724">
        <v>200</v>
      </c>
      <c r="G28" s="724">
        <v>0</v>
      </c>
      <c r="H28" s="724">
        <v>0</v>
      </c>
      <c r="I28" s="724">
        <v>0</v>
      </c>
      <c r="J28" s="724">
        <v>0</v>
      </c>
      <c r="K28" s="724">
        <v>0</v>
      </c>
      <c r="L28" s="724">
        <v>0</v>
      </c>
      <c r="M28" s="724">
        <v>1</v>
      </c>
      <c r="N28" s="724">
        <v>200</v>
      </c>
      <c r="O28" s="724">
        <v>0</v>
      </c>
      <c r="P28" s="724">
        <v>0</v>
      </c>
      <c r="Q28" s="724">
        <v>0</v>
      </c>
      <c r="R28" s="724">
        <v>0</v>
      </c>
      <c r="S28" s="724">
        <v>0</v>
      </c>
      <c r="T28" s="724">
        <v>0</v>
      </c>
      <c r="U28" s="724">
        <f t="shared" si="0"/>
        <v>10</v>
      </c>
      <c r="V28" s="724">
        <f t="shared" si="1"/>
        <v>1300</v>
      </c>
      <c r="W28" s="686"/>
      <c r="X28" s="688"/>
      <c r="Y28" s="688"/>
      <c r="Z28" s="688"/>
    </row>
    <row r="29" spans="1:26" ht="24.9" customHeight="1">
      <c r="A29" s="722" t="s">
        <v>71</v>
      </c>
      <c r="B29" s="723" t="s">
        <v>222</v>
      </c>
      <c r="C29" s="724">
        <v>8</v>
      </c>
      <c r="D29" s="724">
        <v>975</v>
      </c>
      <c r="E29" s="724">
        <v>0</v>
      </c>
      <c r="F29" s="724">
        <v>0</v>
      </c>
      <c r="G29" s="724">
        <v>0</v>
      </c>
      <c r="H29" s="724">
        <v>0</v>
      </c>
      <c r="I29" s="724">
        <v>0</v>
      </c>
      <c r="J29" s="724">
        <v>0</v>
      </c>
      <c r="K29" s="724">
        <v>0</v>
      </c>
      <c r="L29" s="724">
        <v>0</v>
      </c>
      <c r="M29" s="724">
        <v>1</v>
      </c>
      <c r="N29" s="724">
        <v>100</v>
      </c>
      <c r="O29" s="724">
        <v>0</v>
      </c>
      <c r="P29" s="724">
        <v>0</v>
      </c>
      <c r="Q29" s="724">
        <v>1</v>
      </c>
      <c r="R29" s="724">
        <v>90</v>
      </c>
      <c r="S29" s="724">
        <v>0</v>
      </c>
      <c r="T29" s="724">
        <v>0</v>
      </c>
      <c r="U29" s="724">
        <f t="shared" si="0"/>
        <v>10</v>
      </c>
      <c r="V29" s="724">
        <f t="shared" si="1"/>
        <v>1165</v>
      </c>
      <c r="W29" s="686"/>
    </row>
    <row r="30" spans="1:26" ht="24.9" customHeight="1">
      <c r="A30" s="722" t="s">
        <v>69</v>
      </c>
      <c r="B30" s="723" t="s">
        <v>373</v>
      </c>
      <c r="C30" s="724">
        <v>7</v>
      </c>
      <c r="D30" s="724">
        <v>1080</v>
      </c>
      <c r="E30" s="724">
        <v>1</v>
      </c>
      <c r="F30" s="724">
        <v>150</v>
      </c>
      <c r="G30" s="724">
        <v>0</v>
      </c>
      <c r="H30" s="724">
        <v>0</v>
      </c>
      <c r="I30" s="724">
        <v>0</v>
      </c>
      <c r="J30" s="724">
        <v>0</v>
      </c>
      <c r="K30" s="724">
        <v>0</v>
      </c>
      <c r="L30" s="724">
        <v>0</v>
      </c>
      <c r="M30" s="724">
        <v>1</v>
      </c>
      <c r="N30" s="724">
        <v>100</v>
      </c>
      <c r="O30" s="724">
        <v>0</v>
      </c>
      <c r="P30" s="724">
        <v>0</v>
      </c>
      <c r="Q30" s="724">
        <v>0</v>
      </c>
      <c r="R30" s="724">
        <v>0</v>
      </c>
      <c r="S30" s="724">
        <v>0</v>
      </c>
      <c r="T30" s="724">
        <v>0</v>
      </c>
      <c r="U30" s="724">
        <f t="shared" si="0"/>
        <v>9</v>
      </c>
      <c r="V30" s="724">
        <f t="shared" si="1"/>
        <v>1330</v>
      </c>
      <c r="W30" s="686"/>
    </row>
    <row r="31" spans="1:26" ht="24.9" customHeight="1">
      <c r="A31" s="722" t="s">
        <v>67</v>
      </c>
      <c r="B31" s="723" t="s">
        <v>66</v>
      </c>
      <c r="C31" s="724">
        <v>3</v>
      </c>
      <c r="D31" s="724">
        <v>340</v>
      </c>
      <c r="E31" s="724">
        <v>0</v>
      </c>
      <c r="F31" s="724">
        <v>0</v>
      </c>
      <c r="G31" s="724">
        <v>0</v>
      </c>
      <c r="H31" s="724">
        <v>0</v>
      </c>
      <c r="I31" s="724">
        <v>0</v>
      </c>
      <c r="J31" s="724">
        <v>0</v>
      </c>
      <c r="K31" s="724">
        <v>0</v>
      </c>
      <c r="L31" s="724">
        <v>0</v>
      </c>
      <c r="M31" s="724">
        <v>1</v>
      </c>
      <c r="N31" s="724">
        <v>150</v>
      </c>
      <c r="O31" s="724">
        <v>0</v>
      </c>
      <c r="P31" s="724">
        <v>0</v>
      </c>
      <c r="Q31" s="724">
        <v>0</v>
      </c>
      <c r="R31" s="724">
        <v>0</v>
      </c>
      <c r="S31" s="724">
        <v>0</v>
      </c>
      <c r="T31" s="724">
        <v>0</v>
      </c>
      <c r="U31" s="724">
        <f t="shared" si="0"/>
        <v>4</v>
      </c>
      <c r="V31" s="724">
        <f t="shared" si="1"/>
        <v>490</v>
      </c>
      <c r="W31" s="686"/>
    </row>
    <row r="32" spans="1:26" ht="24.9" customHeight="1">
      <c r="A32" s="722" t="s">
        <v>372</v>
      </c>
      <c r="B32" s="723" t="s">
        <v>64</v>
      </c>
      <c r="C32" s="724">
        <v>5</v>
      </c>
      <c r="D32" s="724">
        <v>400</v>
      </c>
      <c r="E32" s="724">
        <v>0</v>
      </c>
      <c r="F32" s="724">
        <v>0</v>
      </c>
      <c r="G32" s="724">
        <v>0</v>
      </c>
      <c r="H32" s="724">
        <v>0</v>
      </c>
      <c r="I32" s="724">
        <v>0</v>
      </c>
      <c r="J32" s="724">
        <v>0</v>
      </c>
      <c r="K32" s="724">
        <v>0</v>
      </c>
      <c r="L32" s="724">
        <v>0</v>
      </c>
      <c r="M32" s="724">
        <v>0</v>
      </c>
      <c r="N32" s="724">
        <v>0</v>
      </c>
      <c r="O32" s="724">
        <v>0</v>
      </c>
      <c r="P32" s="724">
        <v>0</v>
      </c>
      <c r="Q32" s="724">
        <v>0</v>
      </c>
      <c r="R32" s="724">
        <v>0</v>
      </c>
      <c r="S32" s="724">
        <v>0</v>
      </c>
      <c r="T32" s="724">
        <v>0</v>
      </c>
      <c r="U32" s="724">
        <f t="shared" si="0"/>
        <v>5</v>
      </c>
      <c r="V32" s="724">
        <f t="shared" si="1"/>
        <v>400</v>
      </c>
      <c r="W32" s="686"/>
    </row>
    <row r="33" spans="1:23" ht="24.9" customHeight="1">
      <c r="A33" s="726" t="s">
        <v>30</v>
      </c>
      <c r="B33" s="727" t="s">
        <v>26</v>
      </c>
      <c r="C33" s="728">
        <f t="shared" ref="C33:V33" si="2">SUM(C13:C32)</f>
        <v>226</v>
      </c>
      <c r="D33" s="729">
        <f t="shared" si="2"/>
        <v>32629</v>
      </c>
      <c r="E33" s="728">
        <f t="shared" si="2"/>
        <v>18</v>
      </c>
      <c r="F33" s="728">
        <f t="shared" si="2"/>
        <v>4954</v>
      </c>
      <c r="G33" s="728">
        <f t="shared" si="2"/>
        <v>3</v>
      </c>
      <c r="H33" s="728">
        <f t="shared" si="2"/>
        <v>555</v>
      </c>
      <c r="I33" s="728">
        <f t="shared" si="2"/>
        <v>3</v>
      </c>
      <c r="J33" s="728">
        <f t="shared" si="2"/>
        <v>581</v>
      </c>
      <c r="K33" s="728">
        <f t="shared" si="2"/>
        <v>4</v>
      </c>
      <c r="L33" s="728">
        <f t="shared" si="2"/>
        <v>515</v>
      </c>
      <c r="M33" s="728">
        <f t="shared" si="2"/>
        <v>19</v>
      </c>
      <c r="N33" s="728">
        <f t="shared" si="2"/>
        <v>4205</v>
      </c>
      <c r="O33" s="728">
        <f t="shared" si="2"/>
        <v>2</v>
      </c>
      <c r="P33" s="728">
        <f t="shared" si="2"/>
        <v>100</v>
      </c>
      <c r="Q33" s="728">
        <f t="shared" si="2"/>
        <v>9</v>
      </c>
      <c r="R33" s="728">
        <f t="shared" si="2"/>
        <v>895</v>
      </c>
      <c r="S33" s="728">
        <f t="shared" si="2"/>
        <v>2</v>
      </c>
      <c r="T33" s="728">
        <f t="shared" si="2"/>
        <v>231</v>
      </c>
      <c r="U33" s="728">
        <f t="shared" si="2"/>
        <v>286</v>
      </c>
      <c r="V33" s="728">
        <f t="shared" si="2"/>
        <v>44665</v>
      </c>
      <c r="W33" s="686"/>
    </row>
    <row r="34" spans="1:23" ht="24.9" customHeight="1">
      <c r="A34" s="713" t="s">
        <v>371</v>
      </c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684" t="s">
        <v>370</v>
      </c>
      <c r="W34" s="686"/>
    </row>
    <row r="35" spans="1:23" ht="24.9" customHeight="1">
      <c r="A35" s="714" t="s">
        <v>1436</v>
      </c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 t="s">
        <v>369</v>
      </c>
      <c r="W35" s="686"/>
    </row>
    <row r="36" spans="1:23" ht="24.9" customHeight="1">
      <c r="A36" s="714" t="s">
        <v>1434</v>
      </c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 t="s">
        <v>1435</v>
      </c>
      <c r="W36" s="686"/>
    </row>
    <row r="37" spans="1:23" ht="24.9" customHeight="1">
      <c r="A37" s="714"/>
      <c r="B37" s="684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6"/>
    </row>
    <row r="38" spans="1:23" ht="24.9" customHeight="1">
      <c r="A38" s="714"/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684"/>
      <c r="S38" s="366" t="s">
        <v>2033</v>
      </c>
      <c r="T38" s="684"/>
      <c r="U38" s="684"/>
      <c r="V38" s="684"/>
      <c r="W38" s="686"/>
    </row>
    <row r="39" spans="1:23" ht="24.9" customHeight="1">
      <c r="A39" s="715"/>
      <c r="B39" s="716"/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</row>
  </sheetData>
  <mergeCells count="18">
    <mergeCell ref="U9:V9"/>
    <mergeCell ref="I10:J10"/>
    <mergeCell ref="K10:L10"/>
    <mergeCell ref="O10:P10"/>
    <mergeCell ref="Q10:R10"/>
    <mergeCell ref="S10:T10"/>
    <mergeCell ref="U10:V10"/>
    <mergeCell ref="M10:N10"/>
    <mergeCell ref="M9:N9"/>
    <mergeCell ref="I9:J9"/>
    <mergeCell ref="K9:L9"/>
    <mergeCell ref="O9:P9"/>
    <mergeCell ref="Q9:R9"/>
    <mergeCell ref="S9:T9"/>
    <mergeCell ref="E10:F10"/>
    <mergeCell ref="G10:H10"/>
    <mergeCell ref="E9:F9"/>
    <mergeCell ref="G9:H9"/>
  </mergeCells>
  <printOptions horizontalCentered="1" verticalCentered="1"/>
  <pageMargins left="0.59055118110236227" right="0.59055118110236227" top="0.98425196850393704" bottom="0.98425196850393704" header="0.5" footer="0.5"/>
  <pageSetup paperSize="9" scale="59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3"/>
  <sheetViews>
    <sheetView showGridLines="0" rightToLeft="1" zoomScale="80" zoomScaleNormal="80" workbookViewId="0">
      <selection activeCell="J1" sqref="J1:X1048576"/>
    </sheetView>
  </sheetViews>
  <sheetFormatPr defaultColWidth="7.69921875" defaultRowHeight="15.6"/>
  <cols>
    <col min="1" max="1" width="12.8984375" style="650" customWidth="1"/>
    <col min="2" max="2" width="14" style="651" customWidth="1"/>
    <col min="3" max="10" width="12" style="652" customWidth="1"/>
    <col min="11" max="11" width="7.69921875" style="652" customWidth="1"/>
    <col min="12" max="256" width="7.69921875" style="652"/>
    <col min="257" max="257" width="12.8984375" style="652" customWidth="1"/>
    <col min="258" max="258" width="14" style="652" customWidth="1"/>
    <col min="259" max="266" width="12" style="652" customWidth="1"/>
    <col min="267" max="267" width="7.69921875" style="652" customWidth="1"/>
    <col min="268" max="512" width="7.69921875" style="652"/>
    <col min="513" max="513" width="12.8984375" style="652" customWidth="1"/>
    <col min="514" max="514" width="14" style="652" customWidth="1"/>
    <col min="515" max="522" width="12" style="652" customWidth="1"/>
    <col min="523" max="523" width="7.69921875" style="652" customWidth="1"/>
    <col min="524" max="768" width="7.69921875" style="652"/>
    <col min="769" max="769" width="12.8984375" style="652" customWidth="1"/>
    <col min="770" max="770" width="14" style="652" customWidth="1"/>
    <col min="771" max="778" width="12" style="652" customWidth="1"/>
    <col min="779" max="779" width="7.69921875" style="652" customWidth="1"/>
    <col min="780" max="1024" width="7.69921875" style="652"/>
    <col min="1025" max="1025" width="12.8984375" style="652" customWidth="1"/>
    <col min="1026" max="1026" width="14" style="652" customWidth="1"/>
    <col min="1027" max="1034" width="12" style="652" customWidth="1"/>
    <col min="1035" max="1035" width="7.69921875" style="652" customWidth="1"/>
    <col min="1036" max="1280" width="7.69921875" style="652"/>
    <col min="1281" max="1281" width="12.8984375" style="652" customWidth="1"/>
    <col min="1282" max="1282" width="14" style="652" customWidth="1"/>
    <col min="1283" max="1290" width="12" style="652" customWidth="1"/>
    <col min="1291" max="1291" width="7.69921875" style="652" customWidth="1"/>
    <col min="1292" max="1536" width="7.69921875" style="652"/>
    <col min="1537" max="1537" width="12.8984375" style="652" customWidth="1"/>
    <col min="1538" max="1538" width="14" style="652" customWidth="1"/>
    <col min="1539" max="1546" width="12" style="652" customWidth="1"/>
    <col min="1547" max="1547" width="7.69921875" style="652" customWidth="1"/>
    <col min="1548" max="1792" width="7.69921875" style="652"/>
    <col min="1793" max="1793" width="12.8984375" style="652" customWidth="1"/>
    <col min="1794" max="1794" width="14" style="652" customWidth="1"/>
    <col min="1795" max="1802" width="12" style="652" customWidth="1"/>
    <col min="1803" max="1803" width="7.69921875" style="652" customWidth="1"/>
    <col min="1804" max="2048" width="7.69921875" style="652"/>
    <col min="2049" max="2049" width="12.8984375" style="652" customWidth="1"/>
    <col min="2050" max="2050" width="14" style="652" customWidth="1"/>
    <col min="2051" max="2058" width="12" style="652" customWidth="1"/>
    <col min="2059" max="2059" width="7.69921875" style="652" customWidth="1"/>
    <col min="2060" max="2304" width="7.69921875" style="652"/>
    <col min="2305" max="2305" width="12.8984375" style="652" customWidth="1"/>
    <col min="2306" max="2306" width="14" style="652" customWidth="1"/>
    <col min="2307" max="2314" width="12" style="652" customWidth="1"/>
    <col min="2315" max="2315" width="7.69921875" style="652" customWidth="1"/>
    <col min="2316" max="2560" width="7.69921875" style="652"/>
    <col min="2561" max="2561" width="12.8984375" style="652" customWidth="1"/>
    <col min="2562" max="2562" width="14" style="652" customWidth="1"/>
    <col min="2563" max="2570" width="12" style="652" customWidth="1"/>
    <col min="2571" max="2571" width="7.69921875" style="652" customWidth="1"/>
    <col min="2572" max="2816" width="7.69921875" style="652"/>
    <col min="2817" max="2817" width="12.8984375" style="652" customWidth="1"/>
    <col min="2818" max="2818" width="14" style="652" customWidth="1"/>
    <col min="2819" max="2826" width="12" style="652" customWidth="1"/>
    <col min="2827" max="2827" width="7.69921875" style="652" customWidth="1"/>
    <col min="2828" max="3072" width="7.69921875" style="652"/>
    <col min="3073" max="3073" width="12.8984375" style="652" customWidth="1"/>
    <col min="3074" max="3074" width="14" style="652" customWidth="1"/>
    <col min="3075" max="3082" width="12" style="652" customWidth="1"/>
    <col min="3083" max="3083" width="7.69921875" style="652" customWidth="1"/>
    <col min="3084" max="3328" width="7.69921875" style="652"/>
    <col min="3329" max="3329" width="12.8984375" style="652" customWidth="1"/>
    <col min="3330" max="3330" width="14" style="652" customWidth="1"/>
    <col min="3331" max="3338" width="12" style="652" customWidth="1"/>
    <col min="3339" max="3339" width="7.69921875" style="652" customWidth="1"/>
    <col min="3340" max="3584" width="7.69921875" style="652"/>
    <col min="3585" max="3585" width="12.8984375" style="652" customWidth="1"/>
    <col min="3586" max="3586" width="14" style="652" customWidth="1"/>
    <col min="3587" max="3594" width="12" style="652" customWidth="1"/>
    <col min="3595" max="3595" width="7.69921875" style="652" customWidth="1"/>
    <col min="3596" max="3840" width="7.69921875" style="652"/>
    <col min="3841" max="3841" width="12.8984375" style="652" customWidth="1"/>
    <col min="3842" max="3842" width="14" style="652" customWidth="1"/>
    <col min="3843" max="3850" width="12" style="652" customWidth="1"/>
    <col min="3851" max="3851" width="7.69921875" style="652" customWidth="1"/>
    <col min="3852" max="4096" width="7.69921875" style="652"/>
    <col min="4097" max="4097" width="12.8984375" style="652" customWidth="1"/>
    <col min="4098" max="4098" width="14" style="652" customWidth="1"/>
    <col min="4099" max="4106" width="12" style="652" customWidth="1"/>
    <col min="4107" max="4107" width="7.69921875" style="652" customWidth="1"/>
    <col min="4108" max="4352" width="7.69921875" style="652"/>
    <col min="4353" max="4353" width="12.8984375" style="652" customWidth="1"/>
    <col min="4354" max="4354" width="14" style="652" customWidth="1"/>
    <col min="4355" max="4362" width="12" style="652" customWidth="1"/>
    <col min="4363" max="4363" width="7.69921875" style="652" customWidth="1"/>
    <col min="4364" max="4608" width="7.69921875" style="652"/>
    <col min="4609" max="4609" width="12.8984375" style="652" customWidth="1"/>
    <col min="4610" max="4610" width="14" style="652" customWidth="1"/>
    <col min="4611" max="4618" width="12" style="652" customWidth="1"/>
    <col min="4619" max="4619" width="7.69921875" style="652" customWidth="1"/>
    <col min="4620" max="4864" width="7.69921875" style="652"/>
    <col min="4865" max="4865" width="12.8984375" style="652" customWidth="1"/>
    <col min="4866" max="4866" width="14" style="652" customWidth="1"/>
    <col min="4867" max="4874" width="12" style="652" customWidth="1"/>
    <col min="4875" max="4875" width="7.69921875" style="652" customWidth="1"/>
    <col min="4876" max="5120" width="7.69921875" style="652"/>
    <col min="5121" max="5121" width="12.8984375" style="652" customWidth="1"/>
    <col min="5122" max="5122" width="14" style="652" customWidth="1"/>
    <col min="5123" max="5130" width="12" style="652" customWidth="1"/>
    <col min="5131" max="5131" width="7.69921875" style="652" customWidth="1"/>
    <col min="5132" max="5376" width="7.69921875" style="652"/>
    <col min="5377" max="5377" width="12.8984375" style="652" customWidth="1"/>
    <col min="5378" max="5378" width="14" style="652" customWidth="1"/>
    <col min="5379" max="5386" width="12" style="652" customWidth="1"/>
    <col min="5387" max="5387" width="7.69921875" style="652" customWidth="1"/>
    <col min="5388" max="5632" width="7.69921875" style="652"/>
    <col min="5633" max="5633" width="12.8984375" style="652" customWidth="1"/>
    <col min="5634" max="5634" width="14" style="652" customWidth="1"/>
    <col min="5635" max="5642" width="12" style="652" customWidth="1"/>
    <col min="5643" max="5643" width="7.69921875" style="652" customWidth="1"/>
    <col min="5644" max="5888" width="7.69921875" style="652"/>
    <col min="5889" max="5889" width="12.8984375" style="652" customWidth="1"/>
    <col min="5890" max="5890" width="14" style="652" customWidth="1"/>
    <col min="5891" max="5898" width="12" style="652" customWidth="1"/>
    <col min="5899" max="5899" width="7.69921875" style="652" customWidth="1"/>
    <col min="5900" max="6144" width="7.69921875" style="652"/>
    <col min="6145" max="6145" width="12.8984375" style="652" customWidth="1"/>
    <col min="6146" max="6146" width="14" style="652" customWidth="1"/>
    <col min="6147" max="6154" width="12" style="652" customWidth="1"/>
    <col min="6155" max="6155" width="7.69921875" style="652" customWidth="1"/>
    <col min="6156" max="6400" width="7.69921875" style="652"/>
    <col min="6401" max="6401" width="12.8984375" style="652" customWidth="1"/>
    <col min="6402" max="6402" width="14" style="652" customWidth="1"/>
    <col min="6403" max="6410" width="12" style="652" customWidth="1"/>
    <col min="6411" max="6411" width="7.69921875" style="652" customWidth="1"/>
    <col min="6412" max="6656" width="7.69921875" style="652"/>
    <col min="6657" max="6657" width="12.8984375" style="652" customWidth="1"/>
    <col min="6658" max="6658" width="14" style="652" customWidth="1"/>
    <col min="6659" max="6666" width="12" style="652" customWidth="1"/>
    <col min="6667" max="6667" width="7.69921875" style="652" customWidth="1"/>
    <col min="6668" max="6912" width="7.69921875" style="652"/>
    <col min="6913" max="6913" width="12.8984375" style="652" customWidth="1"/>
    <col min="6914" max="6914" width="14" style="652" customWidth="1"/>
    <col min="6915" max="6922" width="12" style="652" customWidth="1"/>
    <col min="6923" max="6923" width="7.69921875" style="652" customWidth="1"/>
    <col min="6924" max="7168" width="7.69921875" style="652"/>
    <col min="7169" max="7169" width="12.8984375" style="652" customWidth="1"/>
    <col min="7170" max="7170" width="14" style="652" customWidth="1"/>
    <col min="7171" max="7178" width="12" style="652" customWidth="1"/>
    <col min="7179" max="7179" width="7.69921875" style="652" customWidth="1"/>
    <col min="7180" max="7424" width="7.69921875" style="652"/>
    <col min="7425" max="7425" width="12.8984375" style="652" customWidth="1"/>
    <col min="7426" max="7426" width="14" style="652" customWidth="1"/>
    <col min="7427" max="7434" width="12" style="652" customWidth="1"/>
    <col min="7435" max="7435" width="7.69921875" style="652" customWidth="1"/>
    <col min="7436" max="7680" width="7.69921875" style="652"/>
    <col min="7681" max="7681" width="12.8984375" style="652" customWidth="1"/>
    <col min="7682" max="7682" width="14" style="652" customWidth="1"/>
    <col min="7683" max="7690" width="12" style="652" customWidth="1"/>
    <col min="7691" max="7691" width="7.69921875" style="652" customWidth="1"/>
    <col min="7692" max="7936" width="7.69921875" style="652"/>
    <col min="7937" max="7937" width="12.8984375" style="652" customWidth="1"/>
    <col min="7938" max="7938" width="14" style="652" customWidth="1"/>
    <col min="7939" max="7946" width="12" style="652" customWidth="1"/>
    <col min="7947" max="7947" width="7.69921875" style="652" customWidth="1"/>
    <col min="7948" max="8192" width="7.69921875" style="652"/>
    <col min="8193" max="8193" width="12.8984375" style="652" customWidth="1"/>
    <col min="8194" max="8194" width="14" style="652" customWidth="1"/>
    <col min="8195" max="8202" width="12" style="652" customWidth="1"/>
    <col min="8203" max="8203" width="7.69921875" style="652" customWidth="1"/>
    <col min="8204" max="8448" width="7.69921875" style="652"/>
    <col min="8449" max="8449" width="12.8984375" style="652" customWidth="1"/>
    <col min="8450" max="8450" width="14" style="652" customWidth="1"/>
    <col min="8451" max="8458" width="12" style="652" customWidth="1"/>
    <col min="8459" max="8459" width="7.69921875" style="652" customWidth="1"/>
    <col min="8460" max="8704" width="7.69921875" style="652"/>
    <col min="8705" max="8705" width="12.8984375" style="652" customWidth="1"/>
    <col min="8706" max="8706" width="14" style="652" customWidth="1"/>
    <col min="8707" max="8714" width="12" style="652" customWidth="1"/>
    <col min="8715" max="8715" width="7.69921875" style="652" customWidth="1"/>
    <col min="8716" max="8960" width="7.69921875" style="652"/>
    <col min="8961" max="8961" width="12.8984375" style="652" customWidth="1"/>
    <col min="8962" max="8962" width="14" style="652" customWidth="1"/>
    <col min="8963" max="8970" width="12" style="652" customWidth="1"/>
    <col min="8971" max="8971" width="7.69921875" style="652" customWidth="1"/>
    <col min="8972" max="9216" width="7.69921875" style="652"/>
    <col min="9217" max="9217" width="12.8984375" style="652" customWidth="1"/>
    <col min="9218" max="9218" width="14" style="652" customWidth="1"/>
    <col min="9219" max="9226" width="12" style="652" customWidth="1"/>
    <col min="9227" max="9227" width="7.69921875" style="652" customWidth="1"/>
    <col min="9228" max="9472" width="7.69921875" style="652"/>
    <col min="9473" max="9473" width="12.8984375" style="652" customWidth="1"/>
    <col min="9474" max="9474" width="14" style="652" customWidth="1"/>
    <col min="9475" max="9482" width="12" style="652" customWidth="1"/>
    <col min="9483" max="9483" width="7.69921875" style="652" customWidth="1"/>
    <col min="9484" max="9728" width="7.69921875" style="652"/>
    <col min="9729" max="9729" width="12.8984375" style="652" customWidth="1"/>
    <col min="9730" max="9730" width="14" style="652" customWidth="1"/>
    <col min="9731" max="9738" width="12" style="652" customWidth="1"/>
    <col min="9739" max="9739" width="7.69921875" style="652" customWidth="1"/>
    <col min="9740" max="9984" width="7.69921875" style="652"/>
    <col min="9985" max="9985" width="12.8984375" style="652" customWidth="1"/>
    <col min="9986" max="9986" width="14" style="652" customWidth="1"/>
    <col min="9987" max="9994" width="12" style="652" customWidth="1"/>
    <col min="9995" max="9995" width="7.69921875" style="652" customWidth="1"/>
    <col min="9996" max="10240" width="7.69921875" style="652"/>
    <col min="10241" max="10241" width="12.8984375" style="652" customWidth="1"/>
    <col min="10242" max="10242" width="14" style="652" customWidth="1"/>
    <col min="10243" max="10250" width="12" style="652" customWidth="1"/>
    <col min="10251" max="10251" width="7.69921875" style="652" customWidth="1"/>
    <col min="10252" max="10496" width="7.69921875" style="652"/>
    <col min="10497" max="10497" width="12.8984375" style="652" customWidth="1"/>
    <col min="10498" max="10498" width="14" style="652" customWidth="1"/>
    <col min="10499" max="10506" width="12" style="652" customWidth="1"/>
    <col min="10507" max="10507" width="7.69921875" style="652" customWidth="1"/>
    <col min="10508" max="10752" width="7.69921875" style="652"/>
    <col min="10753" max="10753" width="12.8984375" style="652" customWidth="1"/>
    <col min="10754" max="10754" width="14" style="652" customWidth="1"/>
    <col min="10755" max="10762" width="12" style="652" customWidth="1"/>
    <col min="10763" max="10763" width="7.69921875" style="652" customWidth="1"/>
    <col min="10764" max="11008" width="7.69921875" style="652"/>
    <col min="11009" max="11009" width="12.8984375" style="652" customWidth="1"/>
    <col min="11010" max="11010" width="14" style="652" customWidth="1"/>
    <col min="11011" max="11018" width="12" style="652" customWidth="1"/>
    <col min="11019" max="11019" width="7.69921875" style="652" customWidth="1"/>
    <col min="11020" max="11264" width="7.69921875" style="652"/>
    <col min="11265" max="11265" width="12.8984375" style="652" customWidth="1"/>
    <col min="11266" max="11266" width="14" style="652" customWidth="1"/>
    <col min="11267" max="11274" width="12" style="652" customWidth="1"/>
    <col min="11275" max="11275" width="7.69921875" style="652" customWidth="1"/>
    <col min="11276" max="11520" width="7.69921875" style="652"/>
    <col min="11521" max="11521" width="12.8984375" style="652" customWidth="1"/>
    <col min="11522" max="11522" width="14" style="652" customWidth="1"/>
    <col min="11523" max="11530" width="12" style="652" customWidth="1"/>
    <col min="11531" max="11531" width="7.69921875" style="652" customWidth="1"/>
    <col min="11532" max="11776" width="7.69921875" style="652"/>
    <col min="11777" max="11777" width="12.8984375" style="652" customWidth="1"/>
    <col min="11778" max="11778" width="14" style="652" customWidth="1"/>
    <col min="11779" max="11786" width="12" style="652" customWidth="1"/>
    <col min="11787" max="11787" width="7.69921875" style="652" customWidth="1"/>
    <col min="11788" max="12032" width="7.69921875" style="652"/>
    <col min="12033" max="12033" width="12.8984375" style="652" customWidth="1"/>
    <col min="12034" max="12034" width="14" style="652" customWidth="1"/>
    <col min="12035" max="12042" width="12" style="652" customWidth="1"/>
    <col min="12043" max="12043" width="7.69921875" style="652" customWidth="1"/>
    <col min="12044" max="12288" width="7.69921875" style="652"/>
    <col min="12289" max="12289" width="12.8984375" style="652" customWidth="1"/>
    <col min="12290" max="12290" width="14" style="652" customWidth="1"/>
    <col min="12291" max="12298" width="12" style="652" customWidth="1"/>
    <col min="12299" max="12299" width="7.69921875" style="652" customWidth="1"/>
    <col min="12300" max="12544" width="7.69921875" style="652"/>
    <col min="12545" max="12545" width="12.8984375" style="652" customWidth="1"/>
    <col min="12546" max="12546" width="14" style="652" customWidth="1"/>
    <col min="12547" max="12554" width="12" style="652" customWidth="1"/>
    <col min="12555" max="12555" width="7.69921875" style="652" customWidth="1"/>
    <col min="12556" max="12800" width="7.69921875" style="652"/>
    <col min="12801" max="12801" width="12.8984375" style="652" customWidth="1"/>
    <col min="12802" max="12802" width="14" style="652" customWidth="1"/>
    <col min="12803" max="12810" width="12" style="652" customWidth="1"/>
    <col min="12811" max="12811" width="7.69921875" style="652" customWidth="1"/>
    <col min="12812" max="13056" width="7.69921875" style="652"/>
    <col min="13057" max="13057" width="12.8984375" style="652" customWidth="1"/>
    <col min="13058" max="13058" width="14" style="652" customWidth="1"/>
    <col min="13059" max="13066" width="12" style="652" customWidth="1"/>
    <col min="13067" max="13067" width="7.69921875" style="652" customWidth="1"/>
    <col min="13068" max="13312" width="7.69921875" style="652"/>
    <col min="13313" max="13313" width="12.8984375" style="652" customWidth="1"/>
    <col min="13314" max="13314" width="14" style="652" customWidth="1"/>
    <col min="13315" max="13322" width="12" style="652" customWidth="1"/>
    <col min="13323" max="13323" width="7.69921875" style="652" customWidth="1"/>
    <col min="13324" max="13568" width="7.69921875" style="652"/>
    <col min="13569" max="13569" width="12.8984375" style="652" customWidth="1"/>
    <col min="13570" max="13570" width="14" style="652" customWidth="1"/>
    <col min="13571" max="13578" width="12" style="652" customWidth="1"/>
    <col min="13579" max="13579" width="7.69921875" style="652" customWidth="1"/>
    <col min="13580" max="13824" width="7.69921875" style="652"/>
    <col min="13825" max="13825" width="12.8984375" style="652" customWidth="1"/>
    <col min="13826" max="13826" width="14" style="652" customWidth="1"/>
    <col min="13827" max="13834" width="12" style="652" customWidth="1"/>
    <col min="13835" max="13835" width="7.69921875" style="652" customWidth="1"/>
    <col min="13836" max="14080" width="7.69921875" style="652"/>
    <col min="14081" max="14081" width="12.8984375" style="652" customWidth="1"/>
    <col min="14082" max="14082" width="14" style="652" customWidth="1"/>
    <col min="14083" max="14090" width="12" style="652" customWidth="1"/>
    <col min="14091" max="14091" width="7.69921875" style="652" customWidth="1"/>
    <col min="14092" max="14336" width="7.69921875" style="652"/>
    <col min="14337" max="14337" width="12.8984375" style="652" customWidth="1"/>
    <col min="14338" max="14338" width="14" style="652" customWidth="1"/>
    <col min="14339" max="14346" width="12" style="652" customWidth="1"/>
    <col min="14347" max="14347" width="7.69921875" style="652" customWidth="1"/>
    <col min="14348" max="14592" width="7.69921875" style="652"/>
    <col min="14593" max="14593" width="12.8984375" style="652" customWidth="1"/>
    <col min="14594" max="14594" width="14" style="652" customWidth="1"/>
    <col min="14595" max="14602" width="12" style="652" customWidth="1"/>
    <col min="14603" max="14603" width="7.69921875" style="652" customWidth="1"/>
    <col min="14604" max="14848" width="7.69921875" style="652"/>
    <col min="14849" max="14849" width="12.8984375" style="652" customWidth="1"/>
    <col min="14850" max="14850" width="14" style="652" customWidth="1"/>
    <col min="14851" max="14858" width="12" style="652" customWidth="1"/>
    <col min="14859" max="14859" width="7.69921875" style="652" customWidth="1"/>
    <col min="14860" max="15104" width="7.69921875" style="652"/>
    <col min="15105" max="15105" width="12.8984375" style="652" customWidth="1"/>
    <col min="15106" max="15106" width="14" style="652" customWidth="1"/>
    <col min="15107" max="15114" width="12" style="652" customWidth="1"/>
    <col min="15115" max="15115" width="7.69921875" style="652" customWidth="1"/>
    <col min="15116" max="15360" width="7.69921875" style="652"/>
    <col min="15361" max="15361" width="12.8984375" style="652" customWidth="1"/>
    <col min="15362" max="15362" width="14" style="652" customWidth="1"/>
    <col min="15363" max="15370" width="12" style="652" customWidth="1"/>
    <col min="15371" max="15371" width="7.69921875" style="652" customWidth="1"/>
    <col min="15372" max="15616" width="7.69921875" style="652"/>
    <col min="15617" max="15617" width="12.8984375" style="652" customWidth="1"/>
    <col min="15618" max="15618" width="14" style="652" customWidth="1"/>
    <col min="15619" max="15626" width="12" style="652" customWidth="1"/>
    <col min="15627" max="15627" width="7.69921875" style="652" customWidth="1"/>
    <col min="15628" max="15872" width="7.69921875" style="652"/>
    <col min="15873" max="15873" width="12.8984375" style="652" customWidth="1"/>
    <col min="15874" max="15874" width="14" style="652" customWidth="1"/>
    <col min="15875" max="15882" width="12" style="652" customWidth="1"/>
    <col min="15883" max="15883" width="7.69921875" style="652" customWidth="1"/>
    <col min="15884" max="16128" width="7.69921875" style="652"/>
    <col min="16129" max="16129" width="12.8984375" style="652" customWidth="1"/>
    <col min="16130" max="16130" width="14" style="652" customWidth="1"/>
    <col min="16131" max="16138" width="12" style="652" customWidth="1"/>
    <col min="16139" max="16139" width="7.69921875" style="652" customWidth="1"/>
    <col min="16140" max="16384" width="7.69921875" style="652"/>
  </cols>
  <sheetData>
    <row r="1" spans="1:10" s="323" customFormat="1" ht="39" customHeight="1"/>
    <row r="2" spans="1:10" s="323" customFormat="1" ht="39" customHeight="1"/>
    <row r="3" spans="1:10" s="323" customFormat="1" ht="19.5" customHeight="1"/>
    <row r="4" spans="1:10" s="323" customFormat="1" ht="24.9" customHeight="1"/>
    <row r="5" spans="1:10" s="323" customFormat="1" ht="52.5" customHeight="1">
      <c r="A5" s="730" t="s">
        <v>1432</v>
      </c>
      <c r="B5" s="692"/>
      <c r="C5" s="692"/>
      <c r="D5" s="692"/>
      <c r="E5" s="692"/>
      <c r="F5" s="692"/>
      <c r="G5" s="692"/>
      <c r="H5" s="692"/>
      <c r="I5" s="692"/>
      <c r="J5" s="692"/>
    </row>
    <row r="6" spans="1:10" s="323" customFormat="1" ht="35.1" customHeight="1">
      <c r="A6" s="730" t="s">
        <v>1433</v>
      </c>
      <c r="B6" s="692"/>
      <c r="C6" s="692"/>
      <c r="D6" s="692"/>
      <c r="E6" s="692"/>
      <c r="F6" s="692"/>
      <c r="G6" s="692"/>
      <c r="H6" s="692"/>
      <c r="I6" s="692"/>
      <c r="J6" s="692"/>
    </row>
    <row r="7" spans="1:10" s="323" customFormat="1" ht="35.1" customHeight="1">
      <c r="A7" s="731" t="s">
        <v>401</v>
      </c>
      <c r="B7" s="404"/>
      <c r="C7" s="404"/>
      <c r="D7" s="404"/>
      <c r="E7" s="404"/>
      <c r="F7" s="404"/>
      <c r="G7" s="404"/>
      <c r="H7" s="404"/>
      <c r="I7" s="404"/>
      <c r="J7" s="732" t="s">
        <v>400</v>
      </c>
    </row>
    <row r="8" spans="1:10" s="323" customFormat="1" ht="35.1" customHeight="1">
      <c r="A8" s="1655" t="s">
        <v>113</v>
      </c>
      <c r="B8" s="1657" t="s">
        <v>112</v>
      </c>
      <c r="C8" s="1659" t="s">
        <v>399</v>
      </c>
      <c r="D8" s="1660"/>
      <c r="E8" s="1660"/>
      <c r="F8" s="1660"/>
      <c r="G8" s="1661" t="s">
        <v>398</v>
      </c>
      <c r="H8" s="1661"/>
      <c r="I8" s="1661"/>
      <c r="J8" s="1662"/>
    </row>
    <row r="9" spans="1:10" s="323" customFormat="1" ht="35.1" customHeight="1">
      <c r="A9" s="1656"/>
      <c r="B9" s="1658"/>
      <c r="C9" s="733" t="s">
        <v>397</v>
      </c>
      <c r="D9" s="733" t="s">
        <v>396</v>
      </c>
      <c r="E9" s="733" t="s">
        <v>395</v>
      </c>
      <c r="F9" s="733" t="s">
        <v>394</v>
      </c>
      <c r="G9" s="733" t="s">
        <v>393</v>
      </c>
      <c r="H9" s="733" t="s">
        <v>392</v>
      </c>
      <c r="I9" s="733" t="s">
        <v>391</v>
      </c>
      <c r="J9" s="734" t="s">
        <v>351</v>
      </c>
    </row>
    <row r="10" spans="1:10" s="323" customFormat="1" ht="35.1" customHeight="1">
      <c r="A10" s="735" t="s">
        <v>103</v>
      </c>
      <c r="B10" s="736" t="s">
        <v>102</v>
      </c>
      <c r="C10" s="737">
        <v>18</v>
      </c>
      <c r="D10" s="737">
        <v>5</v>
      </c>
      <c r="E10" s="737">
        <v>12</v>
      </c>
      <c r="F10" s="737">
        <v>9</v>
      </c>
      <c r="G10" s="737">
        <v>1</v>
      </c>
      <c r="H10" s="737">
        <v>2</v>
      </c>
      <c r="I10" s="737">
        <v>2</v>
      </c>
      <c r="J10" s="737">
        <f t="shared" ref="J10:J29" si="0">SUM(C10:I10)</f>
        <v>49</v>
      </c>
    </row>
    <row r="11" spans="1:10" s="323" customFormat="1" ht="35.1" customHeight="1">
      <c r="A11" s="738" t="s">
        <v>101</v>
      </c>
      <c r="B11" s="739" t="s">
        <v>227</v>
      </c>
      <c r="C11" s="740">
        <v>2</v>
      </c>
      <c r="D11" s="740">
        <v>1</v>
      </c>
      <c r="E11" s="740">
        <v>1</v>
      </c>
      <c r="F11" s="740">
        <v>3</v>
      </c>
      <c r="G11" s="740">
        <v>0</v>
      </c>
      <c r="H11" s="740">
        <v>3</v>
      </c>
      <c r="I11" s="740">
        <v>0</v>
      </c>
      <c r="J11" s="740">
        <f t="shared" si="0"/>
        <v>10</v>
      </c>
    </row>
    <row r="12" spans="1:10" s="323" customFormat="1" ht="35.1" customHeight="1">
      <c r="A12" s="738" t="s">
        <v>99</v>
      </c>
      <c r="B12" s="739" t="s">
        <v>98</v>
      </c>
      <c r="C12" s="740">
        <v>1</v>
      </c>
      <c r="D12" s="740">
        <v>4</v>
      </c>
      <c r="E12" s="740">
        <v>2</v>
      </c>
      <c r="F12" s="740">
        <v>3</v>
      </c>
      <c r="G12" s="740">
        <v>0</v>
      </c>
      <c r="H12" s="740">
        <v>2</v>
      </c>
      <c r="I12" s="740">
        <v>1</v>
      </c>
      <c r="J12" s="740">
        <f t="shared" si="0"/>
        <v>13</v>
      </c>
    </row>
    <row r="13" spans="1:10" s="323" customFormat="1" ht="35.1" customHeight="1">
      <c r="A13" s="738" t="s">
        <v>97</v>
      </c>
      <c r="B13" s="739" t="s">
        <v>226</v>
      </c>
      <c r="C13" s="740">
        <v>11</v>
      </c>
      <c r="D13" s="740">
        <v>0</v>
      </c>
      <c r="E13" s="740">
        <v>1</v>
      </c>
      <c r="F13" s="740">
        <v>1</v>
      </c>
      <c r="G13" s="740">
        <v>0</v>
      </c>
      <c r="H13" s="740">
        <v>2</v>
      </c>
      <c r="I13" s="740">
        <v>1</v>
      </c>
      <c r="J13" s="740">
        <f t="shared" si="0"/>
        <v>16</v>
      </c>
    </row>
    <row r="14" spans="1:10" s="323" customFormat="1" ht="35.1" customHeight="1">
      <c r="A14" s="738" t="s">
        <v>95</v>
      </c>
      <c r="B14" s="739" t="s">
        <v>94</v>
      </c>
      <c r="C14" s="740">
        <v>9</v>
      </c>
      <c r="D14" s="740">
        <v>3</v>
      </c>
      <c r="E14" s="740">
        <v>3</v>
      </c>
      <c r="F14" s="740">
        <v>2</v>
      </c>
      <c r="G14" s="740">
        <v>0</v>
      </c>
      <c r="H14" s="740">
        <v>2</v>
      </c>
      <c r="I14" s="740">
        <v>1</v>
      </c>
      <c r="J14" s="740">
        <f t="shared" si="0"/>
        <v>20</v>
      </c>
    </row>
    <row r="15" spans="1:10" s="323" customFormat="1" ht="35.1" customHeight="1">
      <c r="A15" s="738" t="s">
        <v>93</v>
      </c>
      <c r="B15" s="739" t="s">
        <v>92</v>
      </c>
      <c r="C15" s="740">
        <v>9</v>
      </c>
      <c r="D15" s="740">
        <v>1</v>
      </c>
      <c r="E15" s="740">
        <v>4</v>
      </c>
      <c r="F15" s="740">
        <v>3</v>
      </c>
      <c r="G15" s="740">
        <v>0</v>
      </c>
      <c r="H15" s="740">
        <v>2</v>
      </c>
      <c r="I15" s="740">
        <v>0</v>
      </c>
      <c r="J15" s="740">
        <f t="shared" si="0"/>
        <v>19</v>
      </c>
    </row>
    <row r="16" spans="1:10" s="323" customFormat="1" ht="35.1" customHeight="1">
      <c r="A16" s="738" t="s">
        <v>91</v>
      </c>
      <c r="B16" s="739" t="s">
        <v>90</v>
      </c>
      <c r="C16" s="740">
        <v>10</v>
      </c>
      <c r="D16" s="740">
        <v>4</v>
      </c>
      <c r="E16" s="740">
        <v>1</v>
      </c>
      <c r="F16" s="740">
        <v>0</v>
      </c>
      <c r="G16" s="740">
        <v>2</v>
      </c>
      <c r="H16" s="740">
        <v>2</v>
      </c>
      <c r="I16" s="740">
        <v>1</v>
      </c>
      <c r="J16" s="740">
        <f t="shared" si="0"/>
        <v>20</v>
      </c>
    </row>
    <row r="17" spans="1:10" s="323" customFormat="1" ht="35.1" customHeight="1">
      <c r="A17" s="738" t="s">
        <v>89</v>
      </c>
      <c r="B17" s="739" t="s">
        <v>225</v>
      </c>
      <c r="C17" s="740">
        <v>2</v>
      </c>
      <c r="D17" s="740">
        <v>3</v>
      </c>
      <c r="E17" s="740">
        <v>2</v>
      </c>
      <c r="F17" s="740">
        <v>1</v>
      </c>
      <c r="G17" s="740">
        <v>0</v>
      </c>
      <c r="H17" s="740">
        <v>1</v>
      </c>
      <c r="I17" s="740">
        <v>1</v>
      </c>
      <c r="J17" s="740">
        <f t="shared" si="0"/>
        <v>10</v>
      </c>
    </row>
    <row r="18" spans="1:10" s="323" customFormat="1" ht="35.1" customHeight="1">
      <c r="A18" s="738" t="s">
        <v>87</v>
      </c>
      <c r="B18" s="739" t="s">
        <v>86</v>
      </c>
      <c r="C18" s="740">
        <v>4</v>
      </c>
      <c r="D18" s="740">
        <v>0</v>
      </c>
      <c r="E18" s="740">
        <v>1</v>
      </c>
      <c r="F18" s="740">
        <v>2</v>
      </c>
      <c r="G18" s="740">
        <v>0</v>
      </c>
      <c r="H18" s="740">
        <v>0</v>
      </c>
      <c r="I18" s="740">
        <v>0</v>
      </c>
      <c r="J18" s="740">
        <f t="shared" si="0"/>
        <v>7</v>
      </c>
    </row>
    <row r="19" spans="1:10" s="323" customFormat="1" ht="35.1" customHeight="1">
      <c r="A19" s="738" t="s">
        <v>85</v>
      </c>
      <c r="B19" s="739" t="s">
        <v>84</v>
      </c>
      <c r="C19" s="740">
        <v>7</v>
      </c>
      <c r="D19" s="740">
        <v>7</v>
      </c>
      <c r="E19" s="740">
        <v>5</v>
      </c>
      <c r="F19" s="740">
        <v>0</v>
      </c>
      <c r="G19" s="740">
        <v>0</v>
      </c>
      <c r="H19" s="740">
        <v>1</v>
      </c>
      <c r="I19" s="740">
        <v>0</v>
      </c>
      <c r="J19" s="740">
        <f t="shared" si="0"/>
        <v>20</v>
      </c>
    </row>
    <row r="20" spans="1:10" s="323" customFormat="1" ht="35.1" customHeight="1">
      <c r="A20" s="738" t="s">
        <v>83</v>
      </c>
      <c r="B20" s="739" t="s">
        <v>82</v>
      </c>
      <c r="C20" s="740">
        <v>4</v>
      </c>
      <c r="D20" s="740">
        <v>2</v>
      </c>
      <c r="E20" s="740">
        <v>1</v>
      </c>
      <c r="F20" s="740">
        <v>0</v>
      </c>
      <c r="G20" s="740">
        <v>1</v>
      </c>
      <c r="H20" s="740">
        <v>0</v>
      </c>
      <c r="I20" s="740">
        <v>0</v>
      </c>
      <c r="J20" s="740">
        <f t="shared" si="0"/>
        <v>8</v>
      </c>
    </row>
    <row r="21" spans="1:10" s="323" customFormat="1" ht="35.1" customHeight="1">
      <c r="A21" s="738" t="s">
        <v>81</v>
      </c>
      <c r="B21" s="739" t="s">
        <v>80</v>
      </c>
      <c r="C21" s="740">
        <v>3</v>
      </c>
      <c r="D21" s="740">
        <v>5</v>
      </c>
      <c r="E21" s="740">
        <v>2</v>
      </c>
      <c r="F21" s="740">
        <v>1</v>
      </c>
      <c r="G21" s="740">
        <v>0</v>
      </c>
      <c r="H21" s="740">
        <v>1</v>
      </c>
      <c r="I21" s="740">
        <v>0</v>
      </c>
      <c r="J21" s="740">
        <f t="shared" si="0"/>
        <v>12</v>
      </c>
    </row>
    <row r="22" spans="1:10" s="323" customFormat="1" ht="35.1" customHeight="1">
      <c r="A22" s="738" t="s">
        <v>79</v>
      </c>
      <c r="B22" s="739" t="s">
        <v>223</v>
      </c>
      <c r="C22" s="740">
        <v>8</v>
      </c>
      <c r="D22" s="740">
        <v>0</v>
      </c>
      <c r="E22" s="740">
        <v>2</v>
      </c>
      <c r="F22" s="740">
        <v>1</v>
      </c>
      <c r="G22" s="740">
        <v>1</v>
      </c>
      <c r="H22" s="740">
        <v>1</v>
      </c>
      <c r="I22" s="740">
        <v>0</v>
      </c>
      <c r="J22" s="740">
        <f t="shared" si="0"/>
        <v>13</v>
      </c>
    </row>
    <row r="23" spans="1:10" s="323" customFormat="1" ht="35.1" customHeight="1">
      <c r="A23" s="738" t="s">
        <v>77</v>
      </c>
      <c r="B23" s="739" t="s">
        <v>76</v>
      </c>
      <c r="C23" s="740">
        <v>4</v>
      </c>
      <c r="D23" s="740">
        <v>2</v>
      </c>
      <c r="E23" s="740">
        <v>2</v>
      </c>
      <c r="F23" s="740">
        <v>1</v>
      </c>
      <c r="G23" s="740">
        <v>1</v>
      </c>
      <c r="H23" s="740">
        <v>0</v>
      </c>
      <c r="I23" s="740">
        <v>0</v>
      </c>
      <c r="J23" s="740">
        <f t="shared" si="0"/>
        <v>10</v>
      </c>
    </row>
    <row r="24" spans="1:10" s="323" customFormat="1" ht="35.1" customHeight="1">
      <c r="A24" s="738" t="s">
        <v>75</v>
      </c>
      <c r="B24" s="739" t="s">
        <v>74</v>
      </c>
      <c r="C24" s="740">
        <v>10</v>
      </c>
      <c r="D24" s="740">
        <v>4</v>
      </c>
      <c r="E24" s="740">
        <v>6</v>
      </c>
      <c r="F24" s="740">
        <v>0</v>
      </c>
      <c r="G24" s="740">
        <v>0</v>
      </c>
      <c r="H24" s="740">
        <v>1</v>
      </c>
      <c r="I24" s="740">
        <v>0</v>
      </c>
      <c r="J24" s="740">
        <f t="shared" si="0"/>
        <v>21</v>
      </c>
    </row>
    <row r="25" spans="1:10" s="323" customFormat="1" ht="35.1" customHeight="1">
      <c r="A25" s="738" t="s">
        <v>73</v>
      </c>
      <c r="B25" s="739" t="s">
        <v>72</v>
      </c>
      <c r="C25" s="740">
        <v>4</v>
      </c>
      <c r="D25" s="740">
        <v>2</v>
      </c>
      <c r="E25" s="740">
        <v>3</v>
      </c>
      <c r="F25" s="740">
        <v>0</v>
      </c>
      <c r="G25" s="740">
        <v>1</v>
      </c>
      <c r="H25" s="740">
        <v>0</v>
      </c>
      <c r="I25" s="740">
        <v>0</v>
      </c>
      <c r="J25" s="740">
        <f t="shared" si="0"/>
        <v>10</v>
      </c>
    </row>
    <row r="26" spans="1:10" s="323" customFormat="1" ht="35.1" customHeight="1">
      <c r="A26" s="738" t="s">
        <v>71</v>
      </c>
      <c r="B26" s="739" t="s">
        <v>70</v>
      </c>
      <c r="C26" s="740">
        <v>4</v>
      </c>
      <c r="D26" s="740">
        <v>4</v>
      </c>
      <c r="E26" s="740">
        <v>0</v>
      </c>
      <c r="F26" s="740">
        <v>0</v>
      </c>
      <c r="G26" s="740">
        <v>2</v>
      </c>
      <c r="H26" s="740">
        <v>0</v>
      </c>
      <c r="I26" s="740">
        <v>0</v>
      </c>
      <c r="J26" s="740">
        <f t="shared" si="0"/>
        <v>10</v>
      </c>
    </row>
    <row r="27" spans="1:10" ht="11.25" customHeight="1">
      <c r="A27" s="738" t="s">
        <v>69</v>
      </c>
      <c r="B27" s="739" t="s">
        <v>68</v>
      </c>
      <c r="C27" s="740">
        <v>3</v>
      </c>
      <c r="D27" s="740">
        <v>1</v>
      </c>
      <c r="E27" s="740">
        <v>3</v>
      </c>
      <c r="F27" s="740">
        <v>2</v>
      </c>
      <c r="G27" s="740">
        <v>0</v>
      </c>
      <c r="H27" s="740">
        <v>0</v>
      </c>
      <c r="I27" s="740">
        <v>0</v>
      </c>
      <c r="J27" s="740">
        <f t="shared" si="0"/>
        <v>9</v>
      </c>
    </row>
    <row r="28" spans="1:10" s="654" customFormat="1" ht="23.25" customHeight="1">
      <c r="A28" s="738" t="s">
        <v>67</v>
      </c>
      <c r="B28" s="739" t="s">
        <v>66</v>
      </c>
      <c r="C28" s="740">
        <v>2</v>
      </c>
      <c r="D28" s="740">
        <v>0</v>
      </c>
      <c r="E28" s="740">
        <v>1</v>
      </c>
      <c r="F28" s="740">
        <v>1</v>
      </c>
      <c r="G28" s="740">
        <v>0</v>
      </c>
      <c r="H28" s="740">
        <v>0</v>
      </c>
      <c r="I28" s="740">
        <v>0</v>
      </c>
      <c r="J28" s="740">
        <f t="shared" si="0"/>
        <v>4</v>
      </c>
    </row>
    <row r="29" spans="1:10" ht="17.399999999999999">
      <c r="A29" s="738" t="s">
        <v>65</v>
      </c>
      <c r="B29" s="739" t="s">
        <v>64</v>
      </c>
      <c r="C29" s="740">
        <v>3</v>
      </c>
      <c r="D29" s="740">
        <v>1</v>
      </c>
      <c r="E29" s="740">
        <v>1</v>
      </c>
      <c r="F29" s="740">
        <v>0</v>
      </c>
      <c r="G29" s="740">
        <v>0</v>
      </c>
      <c r="H29" s="740">
        <v>0</v>
      </c>
      <c r="I29" s="740">
        <v>0</v>
      </c>
      <c r="J29" s="740">
        <f t="shared" si="0"/>
        <v>5</v>
      </c>
    </row>
    <row r="30" spans="1:10" ht="17.399999999999999">
      <c r="A30" s="741" t="s">
        <v>30</v>
      </c>
      <c r="B30" s="741" t="s">
        <v>26</v>
      </c>
      <c r="C30" s="742">
        <f t="shared" ref="C30:J30" si="1">SUM(C10:C29)</f>
        <v>118</v>
      </c>
      <c r="D30" s="742">
        <f t="shared" si="1"/>
        <v>49</v>
      </c>
      <c r="E30" s="742">
        <f t="shared" si="1"/>
        <v>53</v>
      </c>
      <c r="F30" s="742">
        <f t="shared" si="1"/>
        <v>30</v>
      </c>
      <c r="G30" s="742">
        <f t="shared" si="1"/>
        <v>9</v>
      </c>
      <c r="H30" s="742">
        <f t="shared" si="1"/>
        <v>20</v>
      </c>
      <c r="I30" s="742">
        <f t="shared" si="1"/>
        <v>7</v>
      </c>
      <c r="J30" s="742">
        <f t="shared" si="1"/>
        <v>286</v>
      </c>
    </row>
    <row r="31" spans="1:10">
      <c r="A31" s="673"/>
      <c r="B31" s="674"/>
      <c r="C31" s="659"/>
      <c r="D31" s="659"/>
      <c r="E31" s="659"/>
      <c r="F31" s="659"/>
      <c r="G31" s="659"/>
      <c r="H31" s="659"/>
      <c r="I31" s="659"/>
      <c r="J31" s="659"/>
    </row>
    <row r="32" spans="1:10">
      <c r="A32" s="673"/>
      <c r="B32" s="674"/>
      <c r="C32" s="659"/>
      <c r="D32" s="659"/>
      <c r="E32" s="659"/>
      <c r="F32" s="659"/>
      <c r="G32" s="659"/>
      <c r="H32" s="659"/>
      <c r="I32" s="659"/>
      <c r="J32" s="659"/>
    </row>
    <row r="33" spans="1:10" ht="20.399999999999999">
      <c r="A33" s="673"/>
      <c r="B33" s="674"/>
      <c r="C33" s="659"/>
      <c r="D33" s="659"/>
      <c r="E33" s="659"/>
      <c r="F33" s="659"/>
      <c r="G33" s="659"/>
      <c r="H33" s="683" t="s">
        <v>2033</v>
      </c>
      <c r="I33" s="659"/>
      <c r="J33" s="659"/>
    </row>
  </sheetData>
  <mergeCells count="4">
    <mergeCell ref="A8:A9"/>
    <mergeCell ref="B8:B9"/>
    <mergeCell ref="C8:F8"/>
    <mergeCell ref="G8:J8"/>
  </mergeCells>
  <printOptions horizontalCentered="1" verticalCentered="1"/>
  <pageMargins left="0.59055118110236227" right="0.59055118110236227" top="0.98425196850393704" bottom="0.98425196850393704" header="0.5" footer="0.5"/>
  <pageSetup paperSize="9" scale="7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14"/>
  <sheetViews>
    <sheetView showGridLines="0" rightToLeft="1" zoomScale="90" zoomScaleNormal="90" zoomScaleSheetLayoutView="75" workbookViewId="0">
      <selection activeCell="AH1" sqref="AH1:AT1048576"/>
    </sheetView>
  </sheetViews>
  <sheetFormatPr defaultColWidth="7.69921875" defaultRowHeight="13.2"/>
  <cols>
    <col min="1" max="1" width="9.19921875" style="754" customWidth="1"/>
    <col min="2" max="2" width="11.09765625" style="754" customWidth="1"/>
    <col min="3" max="3" width="4.09765625" style="758" customWidth="1"/>
    <col min="4" max="4" width="2.8984375" style="758" customWidth="1"/>
    <col min="5" max="5" width="4.09765625" style="758" customWidth="1"/>
    <col min="6" max="6" width="2.8984375" style="758" customWidth="1"/>
    <col min="7" max="7" width="4.09765625" style="758" customWidth="1"/>
    <col min="8" max="8" width="2.8984375" style="758" customWidth="1"/>
    <col min="9" max="9" width="3.19921875" style="754" customWidth="1"/>
    <col min="10" max="10" width="2.8984375" style="754" customWidth="1"/>
    <col min="11" max="11" width="3.19921875" style="754" customWidth="1"/>
    <col min="12" max="12" width="2.8984375" style="754" customWidth="1"/>
    <col min="13" max="13" width="3.19921875" style="754" customWidth="1"/>
    <col min="14" max="14" width="2.8984375" style="754" customWidth="1"/>
    <col min="15" max="15" width="4.09765625" style="754" customWidth="1"/>
    <col min="16" max="16" width="2.8984375" style="754" customWidth="1"/>
    <col min="17" max="17" width="3.69921875" style="754" customWidth="1"/>
    <col min="18" max="18" width="2.8984375" style="754" customWidth="1"/>
    <col min="19" max="19" width="3.19921875" style="754" customWidth="1"/>
    <col min="20" max="20" width="2.8984375" style="754" customWidth="1"/>
    <col min="21" max="21" width="3.19921875" style="754" customWidth="1"/>
    <col min="22" max="22" width="2.8984375" style="754" customWidth="1"/>
    <col min="23" max="23" width="3.69921875" style="754" customWidth="1"/>
    <col min="24" max="24" width="2.8984375" style="754" customWidth="1"/>
    <col min="25" max="25" width="3.19921875" style="754" customWidth="1"/>
    <col min="26" max="26" width="2.8984375" style="754" customWidth="1"/>
    <col min="27" max="27" width="3.19921875" style="754" customWidth="1"/>
    <col min="28" max="28" width="2.8984375" style="754" customWidth="1"/>
    <col min="29" max="29" width="3.3984375" style="754" bestFit="1" customWidth="1"/>
    <col min="30" max="30" width="3.59765625" style="754" bestFit="1" customWidth="1"/>
    <col min="31" max="31" width="4" style="754" bestFit="1" customWidth="1"/>
    <col min="32" max="32" width="2.8984375" style="754" customWidth="1"/>
    <col min="33" max="33" width="4" style="754" bestFit="1" customWidth="1"/>
    <col min="34" max="34" width="2.8984375" style="754" customWidth="1"/>
    <col min="35" max="35" width="5" style="754" customWidth="1"/>
    <col min="36" max="36" width="2.3984375" style="754" customWidth="1"/>
    <col min="37" max="251" width="7.69921875" style="754"/>
    <col min="252" max="252" width="9.19921875" style="754" customWidth="1"/>
    <col min="253" max="253" width="11.09765625" style="754" customWidth="1"/>
    <col min="254" max="255" width="7.69921875" style="754" customWidth="1"/>
    <col min="256" max="256" width="4.09765625" style="754" customWidth="1"/>
    <col min="257" max="257" width="2.8984375" style="754" customWidth="1"/>
    <col min="258" max="258" width="4.09765625" style="754" customWidth="1"/>
    <col min="259" max="259" width="2.8984375" style="754" customWidth="1"/>
    <col min="260" max="260" width="4.09765625" style="754" customWidth="1"/>
    <col min="261" max="261" width="2.8984375" style="754" customWidth="1"/>
    <col min="262" max="262" width="3.19921875" style="754" customWidth="1"/>
    <col min="263" max="263" width="2.8984375" style="754" customWidth="1"/>
    <col min="264" max="264" width="3.19921875" style="754" customWidth="1"/>
    <col min="265" max="265" width="2.8984375" style="754" customWidth="1"/>
    <col min="266" max="266" width="3.19921875" style="754" customWidth="1"/>
    <col min="267" max="267" width="2.8984375" style="754" customWidth="1"/>
    <col min="268" max="268" width="4.09765625" style="754" customWidth="1"/>
    <col min="269" max="269" width="2.8984375" style="754" customWidth="1"/>
    <col min="270" max="270" width="3.69921875" style="754" customWidth="1"/>
    <col min="271" max="271" width="2.8984375" style="754" customWidth="1"/>
    <col min="272" max="272" width="3.19921875" style="754" customWidth="1"/>
    <col min="273" max="273" width="2.8984375" style="754" customWidth="1"/>
    <col min="274" max="274" width="3.19921875" style="754" customWidth="1"/>
    <col min="275" max="275" width="2.8984375" style="754" customWidth="1"/>
    <col min="276" max="276" width="3.69921875" style="754" customWidth="1"/>
    <col min="277" max="277" width="2.8984375" style="754" customWidth="1"/>
    <col min="278" max="278" width="3.19921875" style="754" customWidth="1"/>
    <col min="279" max="279" width="2.8984375" style="754" customWidth="1"/>
    <col min="280" max="280" width="3.19921875" style="754" customWidth="1"/>
    <col min="281" max="281" width="2.8984375" style="754" customWidth="1"/>
    <col min="282" max="282" width="4.09765625" style="754" customWidth="1"/>
    <col min="283" max="283" width="2.8984375" style="754" customWidth="1"/>
    <col min="284" max="284" width="3.19921875" style="754" customWidth="1"/>
    <col min="285" max="285" width="2.8984375" style="754" customWidth="1"/>
    <col min="286" max="286" width="4.09765625" style="754" customWidth="1"/>
    <col min="287" max="287" width="2.8984375" style="754" customWidth="1"/>
    <col min="288" max="288" width="5" style="754" customWidth="1"/>
    <col min="289" max="289" width="2.3984375" style="754" customWidth="1"/>
    <col min="290" max="290" width="7.69921875" style="754" customWidth="1"/>
    <col min="291" max="507" width="7.69921875" style="754"/>
    <col min="508" max="508" width="9.19921875" style="754" customWidth="1"/>
    <col min="509" max="509" width="11.09765625" style="754" customWidth="1"/>
    <col min="510" max="511" width="7.69921875" style="754" customWidth="1"/>
    <col min="512" max="512" width="4.09765625" style="754" customWidth="1"/>
    <col min="513" max="513" width="2.8984375" style="754" customWidth="1"/>
    <col min="514" max="514" width="4.09765625" style="754" customWidth="1"/>
    <col min="515" max="515" width="2.8984375" style="754" customWidth="1"/>
    <col min="516" max="516" width="4.09765625" style="754" customWidth="1"/>
    <col min="517" max="517" width="2.8984375" style="754" customWidth="1"/>
    <col min="518" max="518" width="3.19921875" style="754" customWidth="1"/>
    <col min="519" max="519" width="2.8984375" style="754" customWidth="1"/>
    <col min="520" max="520" width="3.19921875" style="754" customWidth="1"/>
    <col min="521" max="521" width="2.8984375" style="754" customWidth="1"/>
    <col min="522" max="522" width="3.19921875" style="754" customWidth="1"/>
    <col min="523" max="523" width="2.8984375" style="754" customWidth="1"/>
    <col min="524" max="524" width="4.09765625" style="754" customWidth="1"/>
    <col min="525" max="525" width="2.8984375" style="754" customWidth="1"/>
    <col min="526" max="526" width="3.69921875" style="754" customWidth="1"/>
    <col min="527" max="527" width="2.8984375" style="754" customWidth="1"/>
    <col min="528" max="528" width="3.19921875" style="754" customWidth="1"/>
    <col min="529" max="529" width="2.8984375" style="754" customWidth="1"/>
    <col min="530" max="530" width="3.19921875" style="754" customWidth="1"/>
    <col min="531" max="531" width="2.8984375" style="754" customWidth="1"/>
    <col min="532" max="532" width="3.69921875" style="754" customWidth="1"/>
    <col min="533" max="533" width="2.8984375" style="754" customWidth="1"/>
    <col min="534" max="534" width="3.19921875" style="754" customWidth="1"/>
    <col min="535" max="535" width="2.8984375" style="754" customWidth="1"/>
    <col min="536" max="536" width="3.19921875" style="754" customWidth="1"/>
    <col min="537" max="537" width="2.8984375" style="754" customWidth="1"/>
    <col min="538" max="538" width="4.09765625" style="754" customWidth="1"/>
    <col min="539" max="539" width="2.8984375" style="754" customWidth="1"/>
    <col min="540" max="540" width="3.19921875" style="754" customWidth="1"/>
    <col min="541" max="541" width="2.8984375" style="754" customWidth="1"/>
    <col min="542" max="542" width="4.09765625" style="754" customWidth="1"/>
    <col min="543" max="543" width="2.8984375" style="754" customWidth="1"/>
    <col min="544" max="544" width="5" style="754" customWidth="1"/>
    <col min="545" max="545" width="2.3984375" style="754" customWidth="1"/>
    <col min="546" max="546" width="7.69921875" style="754" customWidth="1"/>
    <col min="547" max="763" width="7.69921875" style="754"/>
    <col min="764" max="764" width="9.19921875" style="754" customWidth="1"/>
    <col min="765" max="765" width="11.09765625" style="754" customWidth="1"/>
    <col min="766" max="767" width="7.69921875" style="754" customWidth="1"/>
    <col min="768" max="768" width="4.09765625" style="754" customWidth="1"/>
    <col min="769" max="769" width="2.8984375" style="754" customWidth="1"/>
    <col min="770" max="770" width="4.09765625" style="754" customWidth="1"/>
    <col min="771" max="771" width="2.8984375" style="754" customWidth="1"/>
    <col min="772" max="772" width="4.09765625" style="754" customWidth="1"/>
    <col min="773" max="773" width="2.8984375" style="754" customWidth="1"/>
    <col min="774" max="774" width="3.19921875" style="754" customWidth="1"/>
    <col min="775" max="775" width="2.8984375" style="754" customWidth="1"/>
    <col min="776" max="776" width="3.19921875" style="754" customWidth="1"/>
    <col min="777" max="777" width="2.8984375" style="754" customWidth="1"/>
    <col min="778" max="778" width="3.19921875" style="754" customWidth="1"/>
    <col min="779" max="779" width="2.8984375" style="754" customWidth="1"/>
    <col min="780" max="780" width="4.09765625" style="754" customWidth="1"/>
    <col min="781" max="781" width="2.8984375" style="754" customWidth="1"/>
    <col min="782" max="782" width="3.69921875" style="754" customWidth="1"/>
    <col min="783" max="783" width="2.8984375" style="754" customWidth="1"/>
    <col min="784" max="784" width="3.19921875" style="754" customWidth="1"/>
    <col min="785" max="785" width="2.8984375" style="754" customWidth="1"/>
    <col min="786" max="786" width="3.19921875" style="754" customWidth="1"/>
    <col min="787" max="787" width="2.8984375" style="754" customWidth="1"/>
    <col min="788" max="788" width="3.69921875" style="754" customWidth="1"/>
    <col min="789" max="789" width="2.8984375" style="754" customWidth="1"/>
    <col min="790" max="790" width="3.19921875" style="754" customWidth="1"/>
    <col min="791" max="791" width="2.8984375" style="754" customWidth="1"/>
    <col min="792" max="792" width="3.19921875" style="754" customWidth="1"/>
    <col min="793" max="793" width="2.8984375" style="754" customWidth="1"/>
    <col min="794" max="794" width="4.09765625" style="754" customWidth="1"/>
    <col min="795" max="795" width="2.8984375" style="754" customWidth="1"/>
    <col min="796" max="796" width="3.19921875" style="754" customWidth="1"/>
    <col min="797" max="797" width="2.8984375" style="754" customWidth="1"/>
    <col min="798" max="798" width="4.09765625" style="754" customWidth="1"/>
    <col min="799" max="799" width="2.8984375" style="754" customWidth="1"/>
    <col min="800" max="800" width="5" style="754" customWidth="1"/>
    <col min="801" max="801" width="2.3984375" style="754" customWidth="1"/>
    <col min="802" max="802" width="7.69921875" style="754" customWidth="1"/>
    <col min="803" max="1019" width="7.69921875" style="754"/>
    <col min="1020" max="1020" width="9.19921875" style="754" customWidth="1"/>
    <col min="1021" max="1021" width="11.09765625" style="754" customWidth="1"/>
    <col min="1022" max="1023" width="7.69921875" style="754" customWidth="1"/>
    <col min="1024" max="1024" width="4.09765625" style="754" customWidth="1"/>
    <col min="1025" max="1025" width="2.8984375" style="754" customWidth="1"/>
    <col min="1026" max="1026" width="4.09765625" style="754" customWidth="1"/>
    <col min="1027" max="1027" width="2.8984375" style="754" customWidth="1"/>
    <col min="1028" max="1028" width="4.09765625" style="754" customWidth="1"/>
    <col min="1029" max="1029" width="2.8984375" style="754" customWidth="1"/>
    <col min="1030" max="1030" width="3.19921875" style="754" customWidth="1"/>
    <col min="1031" max="1031" width="2.8984375" style="754" customWidth="1"/>
    <col min="1032" max="1032" width="3.19921875" style="754" customWidth="1"/>
    <col min="1033" max="1033" width="2.8984375" style="754" customWidth="1"/>
    <col min="1034" max="1034" width="3.19921875" style="754" customWidth="1"/>
    <col min="1035" max="1035" width="2.8984375" style="754" customWidth="1"/>
    <col min="1036" max="1036" width="4.09765625" style="754" customWidth="1"/>
    <col min="1037" max="1037" width="2.8984375" style="754" customWidth="1"/>
    <col min="1038" max="1038" width="3.69921875" style="754" customWidth="1"/>
    <col min="1039" max="1039" width="2.8984375" style="754" customWidth="1"/>
    <col min="1040" max="1040" width="3.19921875" style="754" customWidth="1"/>
    <col min="1041" max="1041" width="2.8984375" style="754" customWidth="1"/>
    <col min="1042" max="1042" width="3.19921875" style="754" customWidth="1"/>
    <col min="1043" max="1043" width="2.8984375" style="754" customWidth="1"/>
    <col min="1044" max="1044" width="3.69921875" style="754" customWidth="1"/>
    <col min="1045" max="1045" width="2.8984375" style="754" customWidth="1"/>
    <col min="1046" max="1046" width="3.19921875" style="754" customWidth="1"/>
    <col min="1047" max="1047" width="2.8984375" style="754" customWidth="1"/>
    <col min="1048" max="1048" width="3.19921875" style="754" customWidth="1"/>
    <col min="1049" max="1049" width="2.8984375" style="754" customWidth="1"/>
    <col min="1050" max="1050" width="4.09765625" style="754" customWidth="1"/>
    <col min="1051" max="1051" width="2.8984375" style="754" customWidth="1"/>
    <col min="1052" max="1052" width="3.19921875" style="754" customWidth="1"/>
    <col min="1053" max="1053" width="2.8984375" style="754" customWidth="1"/>
    <col min="1054" max="1054" width="4.09765625" style="754" customWidth="1"/>
    <col min="1055" max="1055" width="2.8984375" style="754" customWidth="1"/>
    <col min="1056" max="1056" width="5" style="754" customWidth="1"/>
    <col min="1057" max="1057" width="2.3984375" style="754" customWidth="1"/>
    <col min="1058" max="1058" width="7.69921875" style="754" customWidth="1"/>
    <col min="1059" max="1275" width="7.69921875" style="754"/>
    <col min="1276" max="1276" width="9.19921875" style="754" customWidth="1"/>
    <col min="1277" max="1277" width="11.09765625" style="754" customWidth="1"/>
    <col min="1278" max="1279" width="7.69921875" style="754" customWidth="1"/>
    <col min="1280" max="1280" width="4.09765625" style="754" customWidth="1"/>
    <col min="1281" max="1281" width="2.8984375" style="754" customWidth="1"/>
    <col min="1282" max="1282" width="4.09765625" style="754" customWidth="1"/>
    <col min="1283" max="1283" width="2.8984375" style="754" customWidth="1"/>
    <col min="1284" max="1284" width="4.09765625" style="754" customWidth="1"/>
    <col min="1285" max="1285" width="2.8984375" style="754" customWidth="1"/>
    <col min="1286" max="1286" width="3.19921875" style="754" customWidth="1"/>
    <col min="1287" max="1287" width="2.8984375" style="754" customWidth="1"/>
    <col min="1288" max="1288" width="3.19921875" style="754" customWidth="1"/>
    <col min="1289" max="1289" width="2.8984375" style="754" customWidth="1"/>
    <col min="1290" max="1290" width="3.19921875" style="754" customWidth="1"/>
    <col min="1291" max="1291" width="2.8984375" style="754" customWidth="1"/>
    <col min="1292" max="1292" width="4.09765625" style="754" customWidth="1"/>
    <col min="1293" max="1293" width="2.8984375" style="754" customWidth="1"/>
    <col min="1294" max="1294" width="3.69921875" style="754" customWidth="1"/>
    <col min="1295" max="1295" width="2.8984375" style="754" customWidth="1"/>
    <col min="1296" max="1296" width="3.19921875" style="754" customWidth="1"/>
    <col min="1297" max="1297" width="2.8984375" style="754" customWidth="1"/>
    <col min="1298" max="1298" width="3.19921875" style="754" customWidth="1"/>
    <col min="1299" max="1299" width="2.8984375" style="754" customWidth="1"/>
    <col min="1300" max="1300" width="3.69921875" style="754" customWidth="1"/>
    <col min="1301" max="1301" width="2.8984375" style="754" customWidth="1"/>
    <col min="1302" max="1302" width="3.19921875" style="754" customWidth="1"/>
    <col min="1303" max="1303" width="2.8984375" style="754" customWidth="1"/>
    <col min="1304" max="1304" width="3.19921875" style="754" customWidth="1"/>
    <col min="1305" max="1305" width="2.8984375" style="754" customWidth="1"/>
    <col min="1306" max="1306" width="4.09765625" style="754" customWidth="1"/>
    <col min="1307" max="1307" width="2.8984375" style="754" customWidth="1"/>
    <col min="1308" max="1308" width="3.19921875" style="754" customWidth="1"/>
    <col min="1309" max="1309" width="2.8984375" style="754" customWidth="1"/>
    <col min="1310" max="1310" width="4.09765625" style="754" customWidth="1"/>
    <col min="1311" max="1311" width="2.8984375" style="754" customWidth="1"/>
    <col min="1312" max="1312" width="5" style="754" customWidth="1"/>
    <col min="1313" max="1313" width="2.3984375" style="754" customWidth="1"/>
    <col min="1314" max="1314" width="7.69921875" style="754" customWidth="1"/>
    <col min="1315" max="1531" width="7.69921875" style="754"/>
    <col min="1532" max="1532" width="9.19921875" style="754" customWidth="1"/>
    <col min="1533" max="1533" width="11.09765625" style="754" customWidth="1"/>
    <col min="1534" max="1535" width="7.69921875" style="754" customWidth="1"/>
    <col min="1536" max="1536" width="4.09765625" style="754" customWidth="1"/>
    <col min="1537" max="1537" width="2.8984375" style="754" customWidth="1"/>
    <col min="1538" max="1538" width="4.09765625" style="754" customWidth="1"/>
    <col min="1539" max="1539" width="2.8984375" style="754" customWidth="1"/>
    <col min="1540" max="1540" width="4.09765625" style="754" customWidth="1"/>
    <col min="1541" max="1541" width="2.8984375" style="754" customWidth="1"/>
    <col min="1542" max="1542" width="3.19921875" style="754" customWidth="1"/>
    <col min="1543" max="1543" width="2.8984375" style="754" customWidth="1"/>
    <col min="1544" max="1544" width="3.19921875" style="754" customWidth="1"/>
    <col min="1545" max="1545" width="2.8984375" style="754" customWidth="1"/>
    <col min="1546" max="1546" width="3.19921875" style="754" customWidth="1"/>
    <col min="1547" max="1547" width="2.8984375" style="754" customWidth="1"/>
    <col min="1548" max="1548" width="4.09765625" style="754" customWidth="1"/>
    <col min="1549" max="1549" width="2.8984375" style="754" customWidth="1"/>
    <col min="1550" max="1550" width="3.69921875" style="754" customWidth="1"/>
    <col min="1551" max="1551" width="2.8984375" style="754" customWidth="1"/>
    <col min="1552" max="1552" width="3.19921875" style="754" customWidth="1"/>
    <col min="1553" max="1553" width="2.8984375" style="754" customWidth="1"/>
    <col min="1554" max="1554" width="3.19921875" style="754" customWidth="1"/>
    <col min="1555" max="1555" width="2.8984375" style="754" customWidth="1"/>
    <col min="1556" max="1556" width="3.69921875" style="754" customWidth="1"/>
    <col min="1557" max="1557" width="2.8984375" style="754" customWidth="1"/>
    <col min="1558" max="1558" width="3.19921875" style="754" customWidth="1"/>
    <col min="1559" max="1559" width="2.8984375" style="754" customWidth="1"/>
    <col min="1560" max="1560" width="3.19921875" style="754" customWidth="1"/>
    <col min="1561" max="1561" width="2.8984375" style="754" customWidth="1"/>
    <col min="1562" max="1562" width="4.09765625" style="754" customWidth="1"/>
    <col min="1563" max="1563" width="2.8984375" style="754" customWidth="1"/>
    <col min="1564" max="1564" width="3.19921875" style="754" customWidth="1"/>
    <col min="1565" max="1565" width="2.8984375" style="754" customWidth="1"/>
    <col min="1566" max="1566" width="4.09765625" style="754" customWidth="1"/>
    <col min="1567" max="1567" width="2.8984375" style="754" customWidth="1"/>
    <col min="1568" max="1568" width="5" style="754" customWidth="1"/>
    <col min="1569" max="1569" width="2.3984375" style="754" customWidth="1"/>
    <col min="1570" max="1570" width="7.69921875" style="754" customWidth="1"/>
    <col min="1571" max="1787" width="7.69921875" style="754"/>
    <col min="1788" max="1788" width="9.19921875" style="754" customWidth="1"/>
    <col min="1789" max="1789" width="11.09765625" style="754" customWidth="1"/>
    <col min="1790" max="1791" width="7.69921875" style="754" customWidth="1"/>
    <col min="1792" max="1792" width="4.09765625" style="754" customWidth="1"/>
    <col min="1793" max="1793" width="2.8984375" style="754" customWidth="1"/>
    <col min="1794" max="1794" width="4.09765625" style="754" customWidth="1"/>
    <col min="1795" max="1795" width="2.8984375" style="754" customWidth="1"/>
    <col min="1796" max="1796" width="4.09765625" style="754" customWidth="1"/>
    <col min="1797" max="1797" width="2.8984375" style="754" customWidth="1"/>
    <col min="1798" max="1798" width="3.19921875" style="754" customWidth="1"/>
    <col min="1799" max="1799" width="2.8984375" style="754" customWidth="1"/>
    <col min="1800" max="1800" width="3.19921875" style="754" customWidth="1"/>
    <col min="1801" max="1801" width="2.8984375" style="754" customWidth="1"/>
    <col min="1802" max="1802" width="3.19921875" style="754" customWidth="1"/>
    <col min="1803" max="1803" width="2.8984375" style="754" customWidth="1"/>
    <col min="1804" max="1804" width="4.09765625" style="754" customWidth="1"/>
    <col min="1805" max="1805" width="2.8984375" style="754" customWidth="1"/>
    <col min="1806" max="1806" width="3.69921875" style="754" customWidth="1"/>
    <col min="1807" max="1807" width="2.8984375" style="754" customWidth="1"/>
    <col min="1808" max="1808" width="3.19921875" style="754" customWidth="1"/>
    <col min="1809" max="1809" width="2.8984375" style="754" customWidth="1"/>
    <col min="1810" max="1810" width="3.19921875" style="754" customWidth="1"/>
    <col min="1811" max="1811" width="2.8984375" style="754" customWidth="1"/>
    <col min="1812" max="1812" width="3.69921875" style="754" customWidth="1"/>
    <col min="1813" max="1813" width="2.8984375" style="754" customWidth="1"/>
    <col min="1814" max="1814" width="3.19921875" style="754" customWidth="1"/>
    <col min="1815" max="1815" width="2.8984375" style="754" customWidth="1"/>
    <col min="1816" max="1816" width="3.19921875" style="754" customWidth="1"/>
    <col min="1817" max="1817" width="2.8984375" style="754" customWidth="1"/>
    <col min="1818" max="1818" width="4.09765625" style="754" customWidth="1"/>
    <col min="1819" max="1819" width="2.8984375" style="754" customWidth="1"/>
    <col min="1820" max="1820" width="3.19921875" style="754" customWidth="1"/>
    <col min="1821" max="1821" width="2.8984375" style="754" customWidth="1"/>
    <col min="1822" max="1822" width="4.09765625" style="754" customWidth="1"/>
    <col min="1823" max="1823" width="2.8984375" style="754" customWidth="1"/>
    <col min="1824" max="1824" width="5" style="754" customWidth="1"/>
    <col min="1825" max="1825" width="2.3984375" style="754" customWidth="1"/>
    <col min="1826" max="1826" width="7.69921875" style="754" customWidth="1"/>
    <col min="1827" max="2043" width="7.69921875" style="754"/>
    <col min="2044" max="2044" width="9.19921875" style="754" customWidth="1"/>
    <col min="2045" max="2045" width="11.09765625" style="754" customWidth="1"/>
    <col min="2046" max="2047" width="7.69921875" style="754" customWidth="1"/>
    <col min="2048" max="2048" width="4.09765625" style="754" customWidth="1"/>
    <col min="2049" max="2049" width="2.8984375" style="754" customWidth="1"/>
    <col min="2050" max="2050" width="4.09765625" style="754" customWidth="1"/>
    <col min="2051" max="2051" width="2.8984375" style="754" customWidth="1"/>
    <col min="2052" max="2052" width="4.09765625" style="754" customWidth="1"/>
    <col min="2053" max="2053" width="2.8984375" style="754" customWidth="1"/>
    <col min="2054" max="2054" width="3.19921875" style="754" customWidth="1"/>
    <col min="2055" max="2055" width="2.8984375" style="754" customWidth="1"/>
    <col min="2056" max="2056" width="3.19921875" style="754" customWidth="1"/>
    <col min="2057" max="2057" width="2.8984375" style="754" customWidth="1"/>
    <col min="2058" max="2058" width="3.19921875" style="754" customWidth="1"/>
    <col min="2059" max="2059" width="2.8984375" style="754" customWidth="1"/>
    <col min="2060" max="2060" width="4.09765625" style="754" customWidth="1"/>
    <col min="2061" max="2061" width="2.8984375" style="754" customWidth="1"/>
    <col min="2062" max="2062" width="3.69921875" style="754" customWidth="1"/>
    <col min="2063" max="2063" width="2.8984375" style="754" customWidth="1"/>
    <col min="2064" max="2064" width="3.19921875" style="754" customWidth="1"/>
    <col min="2065" max="2065" width="2.8984375" style="754" customWidth="1"/>
    <col min="2066" max="2066" width="3.19921875" style="754" customWidth="1"/>
    <col min="2067" max="2067" width="2.8984375" style="754" customWidth="1"/>
    <col min="2068" max="2068" width="3.69921875" style="754" customWidth="1"/>
    <col min="2069" max="2069" width="2.8984375" style="754" customWidth="1"/>
    <col min="2070" max="2070" width="3.19921875" style="754" customWidth="1"/>
    <col min="2071" max="2071" width="2.8984375" style="754" customWidth="1"/>
    <col min="2072" max="2072" width="3.19921875" style="754" customWidth="1"/>
    <col min="2073" max="2073" width="2.8984375" style="754" customWidth="1"/>
    <col min="2074" max="2074" width="4.09765625" style="754" customWidth="1"/>
    <col min="2075" max="2075" width="2.8984375" style="754" customWidth="1"/>
    <col min="2076" max="2076" width="3.19921875" style="754" customWidth="1"/>
    <col min="2077" max="2077" width="2.8984375" style="754" customWidth="1"/>
    <col min="2078" max="2078" width="4.09765625" style="754" customWidth="1"/>
    <col min="2079" max="2079" width="2.8984375" style="754" customWidth="1"/>
    <col min="2080" max="2080" width="5" style="754" customWidth="1"/>
    <col min="2081" max="2081" width="2.3984375" style="754" customWidth="1"/>
    <col min="2082" max="2082" width="7.69921875" style="754" customWidth="1"/>
    <col min="2083" max="2299" width="7.69921875" style="754"/>
    <col min="2300" max="2300" width="9.19921875" style="754" customWidth="1"/>
    <col min="2301" max="2301" width="11.09765625" style="754" customWidth="1"/>
    <col min="2302" max="2303" width="7.69921875" style="754" customWidth="1"/>
    <col min="2304" max="2304" width="4.09765625" style="754" customWidth="1"/>
    <col min="2305" max="2305" width="2.8984375" style="754" customWidth="1"/>
    <col min="2306" max="2306" width="4.09765625" style="754" customWidth="1"/>
    <col min="2307" max="2307" width="2.8984375" style="754" customWidth="1"/>
    <col min="2308" max="2308" width="4.09765625" style="754" customWidth="1"/>
    <col min="2309" max="2309" width="2.8984375" style="754" customWidth="1"/>
    <col min="2310" max="2310" width="3.19921875" style="754" customWidth="1"/>
    <col min="2311" max="2311" width="2.8984375" style="754" customWidth="1"/>
    <col min="2312" max="2312" width="3.19921875" style="754" customWidth="1"/>
    <col min="2313" max="2313" width="2.8984375" style="754" customWidth="1"/>
    <col min="2314" max="2314" width="3.19921875" style="754" customWidth="1"/>
    <col min="2315" max="2315" width="2.8984375" style="754" customWidth="1"/>
    <col min="2316" max="2316" width="4.09765625" style="754" customWidth="1"/>
    <col min="2317" max="2317" width="2.8984375" style="754" customWidth="1"/>
    <col min="2318" max="2318" width="3.69921875" style="754" customWidth="1"/>
    <col min="2319" max="2319" width="2.8984375" style="754" customWidth="1"/>
    <col min="2320" max="2320" width="3.19921875" style="754" customWidth="1"/>
    <col min="2321" max="2321" width="2.8984375" style="754" customWidth="1"/>
    <col min="2322" max="2322" width="3.19921875" style="754" customWidth="1"/>
    <col min="2323" max="2323" width="2.8984375" style="754" customWidth="1"/>
    <col min="2324" max="2324" width="3.69921875" style="754" customWidth="1"/>
    <col min="2325" max="2325" width="2.8984375" style="754" customWidth="1"/>
    <col min="2326" max="2326" width="3.19921875" style="754" customWidth="1"/>
    <col min="2327" max="2327" width="2.8984375" style="754" customWidth="1"/>
    <col min="2328" max="2328" width="3.19921875" style="754" customWidth="1"/>
    <col min="2329" max="2329" width="2.8984375" style="754" customWidth="1"/>
    <col min="2330" max="2330" width="4.09765625" style="754" customWidth="1"/>
    <col min="2331" max="2331" width="2.8984375" style="754" customWidth="1"/>
    <col min="2332" max="2332" width="3.19921875" style="754" customWidth="1"/>
    <col min="2333" max="2333" width="2.8984375" style="754" customWidth="1"/>
    <col min="2334" max="2334" width="4.09765625" style="754" customWidth="1"/>
    <col min="2335" max="2335" width="2.8984375" style="754" customWidth="1"/>
    <col min="2336" max="2336" width="5" style="754" customWidth="1"/>
    <col min="2337" max="2337" width="2.3984375" style="754" customWidth="1"/>
    <col min="2338" max="2338" width="7.69921875" style="754" customWidth="1"/>
    <col min="2339" max="2555" width="7.69921875" style="754"/>
    <col min="2556" max="2556" width="9.19921875" style="754" customWidth="1"/>
    <col min="2557" max="2557" width="11.09765625" style="754" customWidth="1"/>
    <col min="2558" max="2559" width="7.69921875" style="754" customWidth="1"/>
    <col min="2560" max="2560" width="4.09765625" style="754" customWidth="1"/>
    <col min="2561" max="2561" width="2.8984375" style="754" customWidth="1"/>
    <col min="2562" max="2562" width="4.09765625" style="754" customWidth="1"/>
    <col min="2563" max="2563" width="2.8984375" style="754" customWidth="1"/>
    <col min="2564" max="2564" width="4.09765625" style="754" customWidth="1"/>
    <col min="2565" max="2565" width="2.8984375" style="754" customWidth="1"/>
    <col min="2566" max="2566" width="3.19921875" style="754" customWidth="1"/>
    <col min="2567" max="2567" width="2.8984375" style="754" customWidth="1"/>
    <col min="2568" max="2568" width="3.19921875" style="754" customWidth="1"/>
    <col min="2569" max="2569" width="2.8984375" style="754" customWidth="1"/>
    <col min="2570" max="2570" width="3.19921875" style="754" customWidth="1"/>
    <col min="2571" max="2571" width="2.8984375" style="754" customWidth="1"/>
    <col min="2572" max="2572" width="4.09765625" style="754" customWidth="1"/>
    <col min="2573" max="2573" width="2.8984375" style="754" customWidth="1"/>
    <col min="2574" max="2574" width="3.69921875" style="754" customWidth="1"/>
    <col min="2575" max="2575" width="2.8984375" style="754" customWidth="1"/>
    <col min="2576" max="2576" width="3.19921875" style="754" customWidth="1"/>
    <col min="2577" max="2577" width="2.8984375" style="754" customWidth="1"/>
    <col min="2578" max="2578" width="3.19921875" style="754" customWidth="1"/>
    <col min="2579" max="2579" width="2.8984375" style="754" customWidth="1"/>
    <col min="2580" max="2580" width="3.69921875" style="754" customWidth="1"/>
    <col min="2581" max="2581" width="2.8984375" style="754" customWidth="1"/>
    <col min="2582" max="2582" width="3.19921875" style="754" customWidth="1"/>
    <col min="2583" max="2583" width="2.8984375" style="754" customWidth="1"/>
    <col min="2584" max="2584" width="3.19921875" style="754" customWidth="1"/>
    <col min="2585" max="2585" width="2.8984375" style="754" customWidth="1"/>
    <col min="2586" max="2586" width="4.09765625" style="754" customWidth="1"/>
    <col min="2587" max="2587" width="2.8984375" style="754" customWidth="1"/>
    <col min="2588" max="2588" width="3.19921875" style="754" customWidth="1"/>
    <col min="2589" max="2589" width="2.8984375" style="754" customWidth="1"/>
    <col min="2590" max="2590" width="4.09765625" style="754" customWidth="1"/>
    <col min="2591" max="2591" width="2.8984375" style="754" customWidth="1"/>
    <col min="2592" max="2592" width="5" style="754" customWidth="1"/>
    <col min="2593" max="2593" width="2.3984375" style="754" customWidth="1"/>
    <col min="2594" max="2594" width="7.69921875" style="754" customWidth="1"/>
    <col min="2595" max="2811" width="7.69921875" style="754"/>
    <col min="2812" max="2812" width="9.19921875" style="754" customWidth="1"/>
    <col min="2813" max="2813" width="11.09765625" style="754" customWidth="1"/>
    <col min="2814" max="2815" width="7.69921875" style="754" customWidth="1"/>
    <col min="2816" max="2816" width="4.09765625" style="754" customWidth="1"/>
    <col min="2817" max="2817" width="2.8984375" style="754" customWidth="1"/>
    <col min="2818" max="2818" width="4.09765625" style="754" customWidth="1"/>
    <col min="2819" max="2819" width="2.8984375" style="754" customWidth="1"/>
    <col min="2820" max="2820" width="4.09765625" style="754" customWidth="1"/>
    <col min="2821" max="2821" width="2.8984375" style="754" customWidth="1"/>
    <col min="2822" max="2822" width="3.19921875" style="754" customWidth="1"/>
    <col min="2823" max="2823" width="2.8984375" style="754" customWidth="1"/>
    <col min="2824" max="2824" width="3.19921875" style="754" customWidth="1"/>
    <col min="2825" max="2825" width="2.8984375" style="754" customWidth="1"/>
    <col min="2826" max="2826" width="3.19921875" style="754" customWidth="1"/>
    <col min="2827" max="2827" width="2.8984375" style="754" customWidth="1"/>
    <col min="2828" max="2828" width="4.09765625" style="754" customWidth="1"/>
    <col min="2829" max="2829" width="2.8984375" style="754" customWidth="1"/>
    <col min="2830" max="2830" width="3.69921875" style="754" customWidth="1"/>
    <col min="2831" max="2831" width="2.8984375" style="754" customWidth="1"/>
    <col min="2832" max="2832" width="3.19921875" style="754" customWidth="1"/>
    <col min="2833" max="2833" width="2.8984375" style="754" customWidth="1"/>
    <col min="2834" max="2834" width="3.19921875" style="754" customWidth="1"/>
    <col min="2835" max="2835" width="2.8984375" style="754" customWidth="1"/>
    <col min="2836" max="2836" width="3.69921875" style="754" customWidth="1"/>
    <col min="2837" max="2837" width="2.8984375" style="754" customWidth="1"/>
    <col min="2838" max="2838" width="3.19921875" style="754" customWidth="1"/>
    <col min="2839" max="2839" width="2.8984375" style="754" customWidth="1"/>
    <col min="2840" max="2840" width="3.19921875" style="754" customWidth="1"/>
    <col min="2841" max="2841" width="2.8984375" style="754" customWidth="1"/>
    <col min="2842" max="2842" width="4.09765625" style="754" customWidth="1"/>
    <col min="2843" max="2843" width="2.8984375" style="754" customWidth="1"/>
    <col min="2844" max="2844" width="3.19921875" style="754" customWidth="1"/>
    <col min="2845" max="2845" width="2.8984375" style="754" customWidth="1"/>
    <col min="2846" max="2846" width="4.09765625" style="754" customWidth="1"/>
    <col min="2847" max="2847" width="2.8984375" style="754" customWidth="1"/>
    <col min="2848" max="2848" width="5" style="754" customWidth="1"/>
    <col min="2849" max="2849" width="2.3984375" style="754" customWidth="1"/>
    <col min="2850" max="2850" width="7.69921875" style="754" customWidth="1"/>
    <col min="2851" max="3067" width="7.69921875" style="754"/>
    <col min="3068" max="3068" width="9.19921875" style="754" customWidth="1"/>
    <col min="3069" max="3069" width="11.09765625" style="754" customWidth="1"/>
    <col min="3070" max="3071" width="7.69921875" style="754" customWidth="1"/>
    <col min="3072" max="3072" width="4.09765625" style="754" customWidth="1"/>
    <col min="3073" max="3073" width="2.8984375" style="754" customWidth="1"/>
    <col min="3074" max="3074" width="4.09765625" style="754" customWidth="1"/>
    <col min="3075" max="3075" width="2.8984375" style="754" customWidth="1"/>
    <col min="3076" max="3076" width="4.09765625" style="754" customWidth="1"/>
    <col min="3077" max="3077" width="2.8984375" style="754" customWidth="1"/>
    <col min="3078" max="3078" width="3.19921875" style="754" customWidth="1"/>
    <col min="3079" max="3079" width="2.8984375" style="754" customWidth="1"/>
    <col min="3080" max="3080" width="3.19921875" style="754" customWidth="1"/>
    <col min="3081" max="3081" width="2.8984375" style="754" customWidth="1"/>
    <col min="3082" max="3082" width="3.19921875" style="754" customWidth="1"/>
    <col min="3083" max="3083" width="2.8984375" style="754" customWidth="1"/>
    <col min="3084" max="3084" width="4.09765625" style="754" customWidth="1"/>
    <col min="3085" max="3085" width="2.8984375" style="754" customWidth="1"/>
    <col min="3086" max="3086" width="3.69921875" style="754" customWidth="1"/>
    <col min="3087" max="3087" width="2.8984375" style="754" customWidth="1"/>
    <col min="3088" max="3088" width="3.19921875" style="754" customWidth="1"/>
    <col min="3089" max="3089" width="2.8984375" style="754" customWidth="1"/>
    <col min="3090" max="3090" width="3.19921875" style="754" customWidth="1"/>
    <col min="3091" max="3091" width="2.8984375" style="754" customWidth="1"/>
    <col min="3092" max="3092" width="3.69921875" style="754" customWidth="1"/>
    <col min="3093" max="3093" width="2.8984375" style="754" customWidth="1"/>
    <col min="3094" max="3094" width="3.19921875" style="754" customWidth="1"/>
    <col min="3095" max="3095" width="2.8984375" style="754" customWidth="1"/>
    <col min="3096" max="3096" width="3.19921875" style="754" customWidth="1"/>
    <col min="3097" max="3097" width="2.8984375" style="754" customWidth="1"/>
    <col min="3098" max="3098" width="4.09765625" style="754" customWidth="1"/>
    <col min="3099" max="3099" width="2.8984375" style="754" customWidth="1"/>
    <col min="3100" max="3100" width="3.19921875" style="754" customWidth="1"/>
    <col min="3101" max="3101" width="2.8984375" style="754" customWidth="1"/>
    <col min="3102" max="3102" width="4.09765625" style="754" customWidth="1"/>
    <col min="3103" max="3103" width="2.8984375" style="754" customWidth="1"/>
    <col min="3104" max="3104" width="5" style="754" customWidth="1"/>
    <col min="3105" max="3105" width="2.3984375" style="754" customWidth="1"/>
    <col min="3106" max="3106" width="7.69921875" style="754" customWidth="1"/>
    <col min="3107" max="3323" width="7.69921875" style="754"/>
    <col min="3324" max="3324" width="9.19921875" style="754" customWidth="1"/>
    <col min="3325" max="3325" width="11.09765625" style="754" customWidth="1"/>
    <col min="3326" max="3327" width="7.69921875" style="754" customWidth="1"/>
    <col min="3328" max="3328" width="4.09765625" style="754" customWidth="1"/>
    <col min="3329" max="3329" width="2.8984375" style="754" customWidth="1"/>
    <col min="3330" max="3330" width="4.09765625" style="754" customWidth="1"/>
    <col min="3331" max="3331" width="2.8984375" style="754" customWidth="1"/>
    <col min="3332" max="3332" width="4.09765625" style="754" customWidth="1"/>
    <col min="3333" max="3333" width="2.8984375" style="754" customWidth="1"/>
    <col min="3334" max="3334" width="3.19921875" style="754" customWidth="1"/>
    <col min="3335" max="3335" width="2.8984375" style="754" customWidth="1"/>
    <col min="3336" max="3336" width="3.19921875" style="754" customWidth="1"/>
    <col min="3337" max="3337" width="2.8984375" style="754" customWidth="1"/>
    <col min="3338" max="3338" width="3.19921875" style="754" customWidth="1"/>
    <col min="3339" max="3339" width="2.8984375" style="754" customWidth="1"/>
    <col min="3340" max="3340" width="4.09765625" style="754" customWidth="1"/>
    <col min="3341" max="3341" width="2.8984375" style="754" customWidth="1"/>
    <col min="3342" max="3342" width="3.69921875" style="754" customWidth="1"/>
    <col min="3343" max="3343" width="2.8984375" style="754" customWidth="1"/>
    <col min="3344" max="3344" width="3.19921875" style="754" customWidth="1"/>
    <col min="3345" max="3345" width="2.8984375" style="754" customWidth="1"/>
    <col min="3346" max="3346" width="3.19921875" style="754" customWidth="1"/>
    <col min="3347" max="3347" width="2.8984375" style="754" customWidth="1"/>
    <col min="3348" max="3348" width="3.69921875" style="754" customWidth="1"/>
    <col min="3349" max="3349" width="2.8984375" style="754" customWidth="1"/>
    <col min="3350" max="3350" width="3.19921875" style="754" customWidth="1"/>
    <col min="3351" max="3351" width="2.8984375" style="754" customWidth="1"/>
    <col min="3352" max="3352" width="3.19921875" style="754" customWidth="1"/>
    <col min="3353" max="3353" width="2.8984375" style="754" customWidth="1"/>
    <col min="3354" max="3354" width="4.09765625" style="754" customWidth="1"/>
    <col min="3355" max="3355" width="2.8984375" style="754" customWidth="1"/>
    <col min="3356" max="3356" width="3.19921875" style="754" customWidth="1"/>
    <col min="3357" max="3357" width="2.8984375" style="754" customWidth="1"/>
    <col min="3358" max="3358" width="4.09765625" style="754" customWidth="1"/>
    <col min="3359" max="3359" width="2.8984375" style="754" customWidth="1"/>
    <col min="3360" max="3360" width="5" style="754" customWidth="1"/>
    <col min="3361" max="3361" width="2.3984375" style="754" customWidth="1"/>
    <col min="3362" max="3362" width="7.69921875" style="754" customWidth="1"/>
    <col min="3363" max="3579" width="7.69921875" style="754"/>
    <col min="3580" max="3580" width="9.19921875" style="754" customWidth="1"/>
    <col min="3581" max="3581" width="11.09765625" style="754" customWidth="1"/>
    <col min="3582" max="3583" width="7.69921875" style="754" customWidth="1"/>
    <col min="3584" max="3584" width="4.09765625" style="754" customWidth="1"/>
    <col min="3585" max="3585" width="2.8984375" style="754" customWidth="1"/>
    <col min="3586" max="3586" width="4.09765625" style="754" customWidth="1"/>
    <col min="3587" max="3587" width="2.8984375" style="754" customWidth="1"/>
    <col min="3588" max="3588" width="4.09765625" style="754" customWidth="1"/>
    <col min="3589" max="3589" width="2.8984375" style="754" customWidth="1"/>
    <col min="3590" max="3590" width="3.19921875" style="754" customWidth="1"/>
    <col min="3591" max="3591" width="2.8984375" style="754" customWidth="1"/>
    <col min="3592" max="3592" width="3.19921875" style="754" customWidth="1"/>
    <col min="3593" max="3593" width="2.8984375" style="754" customWidth="1"/>
    <col min="3594" max="3594" width="3.19921875" style="754" customWidth="1"/>
    <col min="3595" max="3595" width="2.8984375" style="754" customWidth="1"/>
    <col min="3596" max="3596" width="4.09765625" style="754" customWidth="1"/>
    <col min="3597" max="3597" width="2.8984375" style="754" customWidth="1"/>
    <col min="3598" max="3598" width="3.69921875" style="754" customWidth="1"/>
    <col min="3599" max="3599" width="2.8984375" style="754" customWidth="1"/>
    <col min="3600" max="3600" width="3.19921875" style="754" customWidth="1"/>
    <col min="3601" max="3601" width="2.8984375" style="754" customWidth="1"/>
    <col min="3602" max="3602" width="3.19921875" style="754" customWidth="1"/>
    <col min="3603" max="3603" width="2.8984375" style="754" customWidth="1"/>
    <col min="3604" max="3604" width="3.69921875" style="754" customWidth="1"/>
    <col min="3605" max="3605" width="2.8984375" style="754" customWidth="1"/>
    <col min="3606" max="3606" width="3.19921875" style="754" customWidth="1"/>
    <col min="3607" max="3607" width="2.8984375" style="754" customWidth="1"/>
    <col min="3608" max="3608" width="3.19921875" style="754" customWidth="1"/>
    <col min="3609" max="3609" width="2.8984375" style="754" customWidth="1"/>
    <col min="3610" max="3610" width="4.09765625" style="754" customWidth="1"/>
    <col min="3611" max="3611" width="2.8984375" style="754" customWidth="1"/>
    <col min="3612" max="3612" width="3.19921875" style="754" customWidth="1"/>
    <col min="3613" max="3613" width="2.8984375" style="754" customWidth="1"/>
    <col min="3614" max="3614" width="4.09765625" style="754" customWidth="1"/>
    <col min="3615" max="3615" width="2.8984375" style="754" customWidth="1"/>
    <col min="3616" max="3616" width="5" style="754" customWidth="1"/>
    <col min="3617" max="3617" width="2.3984375" style="754" customWidth="1"/>
    <col min="3618" max="3618" width="7.69921875" style="754" customWidth="1"/>
    <col min="3619" max="3835" width="7.69921875" style="754"/>
    <col min="3836" max="3836" width="9.19921875" style="754" customWidth="1"/>
    <col min="3837" max="3837" width="11.09765625" style="754" customWidth="1"/>
    <col min="3838" max="3839" width="7.69921875" style="754" customWidth="1"/>
    <col min="3840" max="3840" width="4.09765625" style="754" customWidth="1"/>
    <col min="3841" max="3841" width="2.8984375" style="754" customWidth="1"/>
    <col min="3842" max="3842" width="4.09765625" style="754" customWidth="1"/>
    <col min="3843" max="3843" width="2.8984375" style="754" customWidth="1"/>
    <col min="3844" max="3844" width="4.09765625" style="754" customWidth="1"/>
    <col min="3845" max="3845" width="2.8984375" style="754" customWidth="1"/>
    <col min="3846" max="3846" width="3.19921875" style="754" customWidth="1"/>
    <col min="3847" max="3847" width="2.8984375" style="754" customWidth="1"/>
    <col min="3848" max="3848" width="3.19921875" style="754" customWidth="1"/>
    <col min="3849" max="3849" width="2.8984375" style="754" customWidth="1"/>
    <col min="3850" max="3850" width="3.19921875" style="754" customWidth="1"/>
    <col min="3851" max="3851" width="2.8984375" style="754" customWidth="1"/>
    <col min="3852" max="3852" width="4.09765625" style="754" customWidth="1"/>
    <col min="3853" max="3853" width="2.8984375" style="754" customWidth="1"/>
    <col min="3854" max="3854" width="3.69921875" style="754" customWidth="1"/>
    <col min="3855" max="3855" width="2.8984375" style="754" customWidth="1"/>
    <col min="3856" max="3856" width="3.19921875" style="754" customWidth="1"/>
    <col min="3857" max="3857" width="2.8984375" style="754" customWidth="1"/>
    <col min="3858" max="3858" width="3.19921875" style="754" customWidth="1"/>
    <col min="3859" max="3859" width="2.8984375" style="754" customWidth="1"/>
    <col min="3860" max="3860" width="3.69921875" style="754" customWidth="1"/>
    <col min="3861" max="3861" width="2.8984375" style="754" customWidth="1"/>
    <col min="3862" max="3862" width="3.19921875" style="754" customWidth="1"/>
    <col min="3863" max="3863" width="2.8984375" style="754" customWidth="1"/>
    <col min="3864" max="3864" width="3.19921875" style="754" customWidth="1"/>
    <col min="3865" max="3865" width="2.8984375" style="754" customWidth="1"/>
    <col min="3866" max="3866" width="4.09765625" style="754" customWidth="1"/>
    <col min="3867" max="3867" width="2.8984375" style="754" customWidth="1"/>
    <col min="3868" max="3868" width="3.19921875" style="754" customWidth="1"/>
    <col min="3869" max="3869" width="2.8984375" style="754" customWidth="1"/>
    <col min="3870" max="3870" width="4.09765625" style="754" customWidth="1"/>
    <col min="3871" max="3871" width="2.8984375" style="754" customWidth="1"/>
    <col min="3872" max="3872" width="5" style="754" customWidth="1"/>
    <col min="3873" max="3873" width="2.3984375" style="754" customWidth="1"/>
    <col min="3874" max="3874" width="7.69921875" style="754" customWidth="1"/>
    <col min="3875" max="4091" width="7.69921875" style="754"/>
    <col min="4092" max="4092" width="9.19921875" style="754" customWidth="1"/>
    <col min="4093" max="4093" width="11.09765625" style="754" customWidth="1"/>
    <col min="4094" max="4095" width="7.69921875" style="754" customWidth="1"/>
    <col min="4096" max="4096" width="4.09765625" style="754" customWidth="1"/>
    <col min="4097" max="4097" width="2.8984375" style="754" customWidth="1"/>
    <col min="4098" max="4098" width="4.09765625" style="754" customWidth="1"/>
    <col min="4099" max="4099" width="2.8984375" style="754" customWidth="1"/>
    <col min="4100" max="4100" width="4.09765625" style="754" customWidth="1"/>
    <col min="4101" max="4101" width="2.8984375" style="754" customWidth="1"/>
    <col min="4102" max="4102" width="3.19921875" style="754" customWidth="1"/>
    <col min="4103" max="4103" width="2.8984375" style="754" customWidth="1"/>
    <col min="4104" max="4104" width="3.19921875" style="754" customWidth="1"/>
    <col min="4105" max="4105" width="2.8984375" style="754" customWidth="1"/>
    <col min="4106" max="4106" width="3.19921875" style="754" customWidth="1"/>
    <col min="4107" max="4107" width="2.8984375" style="754" customWidth="1"/>
    <col min="4108" max="4108" width="4.09765625" style="754" customWidth="1"/>
    <col min="4109" max="4109" width="2.8984375" style="754" customWidth="1"/>
    <col min="4110" max="4110" width="3.69921875" style="754" customWidth="1"/>
    <col min="4111" max="4111" width="2.8984375" style="754" customWidth="1"/>
    <col min="4112" max="4112" width="3.19921875" style="754" customWidth="1"/>
    <col min="4113" max="4113" width="2.8984375" style="754" customWidth="1"/>
    <col min="4114" max="4114" width="3.19921875" style="754" customWidth="1"/>
    <col min="4115" max="4115" width="2.8984375" style="754" customWidth="1"/>
    <col min="4116" max="4116" width="3.69921875" style="754" customWidth="1"/>
    <col min="4117" max="4117" width="2.8984375" style="754" customWidth="1"/>
    <col min="4118" max="4118" width="3.19921875" style="754" customWidth="1"/>
    <col min="4119" max="4119" width="2.8984375" style="754" customWidth="1"/>
    <col min="4120" max="4120" width="3.19921875" style="754" customWidth="1"/>
    <col min="4121" max="4121" width="2.8984375" style="754" customWidth="1"/>
    <col min="4122" max="4122" width="4.09765625" style="754" customWidth="1"/>
    <col min="4123" max="4123" width="2.8984375" style="754" customWidth="1"/>
    <col min="4124" max="4124" width="3.19921875" style="754" customWidth="1"/>
    <col min="4125" max="4125" width="2.8984375" style="754" customWidth="1"/>
    <col min="4126" max="4126" width="4.09765625" style="754" customWidth="1"/>
    <col min="4127" max="4127" width="2.8984375" style="754" customWidth="1"/>
    <col min="4128" max="4128" width="5" style="754" customWidth="1"/>
    <col min="4129" max="4129" width="2.3984375" style="754" customWidth="1"/>
    <col min="4130" max="4130" width="7.69921875" style="754" customWidth="1"/>
    <col min="4131" max="4347" width="7.69921875" style="754"/>
    <col min="4348" max="4348" width="9.19921875" style="754" customWidth="1"/>
    <col min="4349" max="4349" width="11.09765625" style="754" customWidth="1"/>
    <col min="4350" max="4351" width="7.69921875" style="754" customWidth="1"/>
    <col min="4352" max="4352" width="4.09765625" style="754" customWidth="1"/>
    <col min="4353" max="4353" width="2.8984375" style="754" customWidth="1"/>
    <col min="4354" max="4354" width="4.09765625" style="754" customWidth="1"/>
    <col min="4355" max="4355" width="2.8984375" style="754" customWidth="1"/>
    <col min="4356" max="4356" width="4.09765625" style="754" customWidth="1"/>
    <col min="4357" max="4357" width="2.8984375" style="754" customWidth="1"/>
    <col min="4358" max="4358" width="3.19921875" style="754" customWidth="1"/>
    <col min="4359" max="4359" width="2.8984375" style="754" customWidth="1"/>
    <col min="4360" max="4360" width="3.19921875" style="754" customWidth="1"/>
    <col min="4361" max="4361" width="2.8984375" style="754" customWidth="1"/>
    <col min="4362" max="4362" width="3.19921875" style="754" customWidth="1"/>
    <col min="4363" max="4363" width="2.8984375" style="754" customWidth="1"/>
    <col min="4364" max="4364" width="4.09765625" style="754" customWidth="1"/>
    <col min="4365" max="4365" width="2.8984375" style="754" customWidth="1"/>
    <col min="4366" max="4366" width="3.69921875" style="754" customWidth="1"/>
    <col min="4367" max="4367" width="2.8984375" style="754" customWidth="1"/>
    <col min="4368" max="4368" width="3.19921875" style="754" customWidth="1"/>
    <col min="4369" max="4369" width="2.8984375" style="754" customWidth="1"/>
    <col min="4370" max="4370" width="3.19921875" style="754" customWidth="1"/>
    <col min="4371" max="4371" width="2.8984375" style="754" customWidth="1"/>
    <col min="4372" max="4372" width="3.69921875" style="754" customWidth="1"/>
    <col min="4373" max="4373" width="2.8984375" style="754" customWidth="1"/>
    <col min="4374" max="4374" width="3.19921875" style="754" customWidth="1"/>
    <col min="4375" max="4375" width="2.8984375" style="754" customWidth="1"/>
    <col min="4376" max="4376" width="3.19921875" style="754" customWidth="1"/>
    <col min="4377" max="4377" width="2.8984375" style="754" customWidth="1"/>
    <col min="4378" max="4378" width="4.09765625" style="754" customWidth="1"/>
    <col min="4379" max="4379" width="2.8984375" style="754" customWidth="1"/>
    <col min="4380" max="4380" width="3.19921875" style="754" customWidth="1"/>
    <col min="4381" max="4381" width="2.8984375" style="754" customWidth="1"/>
    <col min="4382" max="4382" width="4.09765625" style="754" customWidth="1"/>
    <col min="4383" max="4383" width="2.8984375" style="754" customWidth="1"/>
    <col min="4384" max="4384" width="5" style="754" customWidth="1"/>
    <col min="4385" max="4385" width="2.3984375" style="754" customWidth="1"/>
    <col min="4386" max="4386" width="7.69921875" style="754" customWidth="1"/>
    <col min="4387" max="4603" width="7.69921875" style="754"/>
    <col min="4604" max="4604" width="9.19921875" style="754" customWidth="1"/>
    <col min="4605" max="4605" width="11.09765625" style="754" customWidth="1"/>
    <col min="4606" max="4607" width="7.69921875" style="754" customWidth="1"/>
    <col min="4608" max="4608" width="4.09765625" style="754" customWidth="1"/>
    <col min="4609" max="4609" width="2.8984375" style="754" customWidth="1"/>
    <col min="4610" max="4610" width="4.09765625" style="754" customWidth="1"/>
    <col min="4611" max="4611" width="2.8984375" style="754" customWidth="1"/>
    <col min="4612" max="4612" width="4.09765625" style="754" customWidth="1"/>
    <col min="4613" max="4613" width="2.8984375" style="754" customWidth="1"/>
    <col min="4614" max="4614" width="3.19921875" style="754" customWidth="1"/>
    <col min="4615" max="4615" width="2.8984375" style="754" customWidth="1"/>
    <col min="4616" max="4616" width="3.19921875" style="754" customWidth="1"/>
    <col min="4617" max="4617" width="2.8984375" style="754" customWidth="1"/>
    <col min="4618" max="4618" width="3.19921875" style="754" customWidth="1"/>
    <col min="4619" max="4619" width="2.8984375" style="754" customWidth="1"/>
    <col min="4620" max="4620" width="4.09765625" style="754" customWidth="1"/>
    <col min="4621" max="4621" width="2.8984375" style="754" customWidth="1"/>
    <col min="4622" max="4622" width="3.69921875" style="754" customWidth="1"/>
    <col min="4623" max="4623" width="2.8984375" style="754" customWidth="1"/>
    <col min="4624" max="4624" width="3.19921875" style="754" customWidth="1"/>
    <col min="4625" max="4625" width="2.8984375" style="754" customWidth="1"/>
    <col min="4626" max="4626" width="3.19921875" style="754" customWidth="1"/>
    <col min="4627" max="4627" width="2.8984375" style="754" customWidth="1"/>
    <col min="4628" max="4628" width="3.69921875" style="754" customWidth="1"/>
    <col min="4629" max="4629" width="2.8984375" style="754" customWidth="1"/>
    <col min="4630" max="4630" width="3.19921875" style="754" customWidth="1"/>
    <col min="4631" max="4631" width="2.8984375" style="754" customWidth="1"/>
    <col min="4632" max="4632" width="3.19921875" style="754" customWidth="1"/>
    <col min="4633" max="4633" width="2.8984375" style="754" customWidth="1"/>
    <col min="4634" max="4634" width="4.09765625" style="754" customWidth="1"/>
    <col min="4635" max="4635" width="2.8984375" style="754" customWidth="1"/>
    <col min="4636" max="4636" width="3.19921875" style="754" customWidth="1"/>
    <col min="4637" max="4637" width="2.8984375" style="754" customWidth="1"/>
    <col min="4638" max="4638" width="4.09765625" style="754" customWidth="1"/>
    <col min="4639" max="4639" width="2.8984375" style="754" customWidth="1"/>
    <col min="4640" max="4640" width="5" style="754" customWidth="1"/>
    <col min="4641" max="4641" width="2.3984375" style="754" customWidth="1"/>
    <col min="4642" max="4642" width="7.69921875" style="754" customWidth="1"/>
    <col min="4643" max="4859" width="7.69921875" style="754"/>
    <col min="4860" max="4860" width="9.19921875" style="754" customWidth="1"/>
    <col min="4861" max="4861" width="11.09765625" style="754" customWidth="1"/>
    <col min="4862" max="4863" width="7.69921875" style="754" customWidth="1"/>
    <col min="4864" max="4864" width="4.09765625" style="754" customWidth="1"/>
    <col min="4865" max="4865" width="2.8984375" style="754" customWidth="1"/>
    <col min="4866" max="4866" width="4.09765625" style="754" customWidth="1"/>
    <col min="4867" max="4867" width="2.8984375" style="754" customWidth="1"/>
    <col min="4868" max="4868" width="4.09765625" style="754" customWidth="1"/>
    <col min="4869" max="4869" width="2.8984375" style="754" customWidth="1"/>
    <col min="4870" max="4870" width="3.19921875" style="754" customWidth="1"/>
    <col min="4871" max="4871" width="2.8984375" style="754" customWidth="1"/>
    <col min="4872" max="4872" width="3.19921875" style="754" customWidth="1"/>
    <col min="4873" max="4873" width="2.8984375" style="754" customWidth="1"/>
    <col min="4874" max="4874" width="3.19921875" style="754" customWidth="1"/>
    <col min="4875" max="4875" width="2.8984375" style="754" customWidth="1"/>
    <col min="4876" max="4876" width="4.09765625" style="754" customWidth="1"/>
    <col min="4877" max="4877" width="2.8984375" style="754" customWidth="1"/>
    <col min="4878" max="4878" width="3.69921875" style="754" customWidth="1"/>
    <col min="4879" max="4879" width="2.8984375" style="754" customWidth="1"/>
    <col min="4880" max="4880" width="3.19921875" style="754" customWidth="1"/>
    <col min="4881" max="4881" width="2.8984375" style="754" customWidth="1"/>
    <col min="4882" max="4882" width="3.19921875" style="754" customWidth="1"/>
    <col min="4883" max="4883" width="2.8984375" style="754" customWidth="1"/>
    <col min="4884" max="4884" width="3.69921875" style="754" customWidth="1"/>
    <col min="4885" max="4885" width="2.8984375" style="754" customWidth="1"/>
    <col min="4886" max="4886" width="3.19921875" style="754" customWidth="1"/>
    <col min="4887" max="4887" width="2.8984375" style="754" customWidth="1"/>
    <col min="4888" max="4888" width="3.19921875" style="754" customWidth="1"/>
    <col min="4889" max="4889" width="2.8984375" style="754" customWidth="1"/>
    <col min="4890" max="4890" width="4.09765625" style="754" customWidth="1"/>
    <col min="4891" max="4891" width="2.8984375" style="754" customWidth="1"/>
    <col min="4892" max="4892" width="3.19921875" style="754" customWidth="1"/>
    <col min="4893" max="4893" width="2.8984375" style="754" customWidth="1"/>
    <col min="4894" max="4894" width="4.09765625" style="754" customWidth="1"/>
    <col min="4895" max="4895" width="2.8984375" style="754" customWidth="1"/>
    <col min="4896" max="4896" width="5" style="754" customWidth="1"/>
    <col min="4897" max="4897" width="2.3984375" style="754" customWidth="1"/>
    <col min="4898" max="4898" width="7.69921875" style="754" customWidth="1"/>
    <col min="4899" max="5115" width="7.69921875" style="754"/>
    <col min="5116" max="5116" width="9.19921875" style="754" customWidth="1"/>
    <col min="5117" max="5117" width="11.09765625" style="754" customWidth="1"/>
    <col min="5118" max="5119" width="7.69921875" style="754" customWidth="1"/>
    <col min="5120" max="5120" width="4.09765625" style="754" customWidth="1"/>
    <col min="5121" max="5121" width="2.8984375" style="754" customWidth="1"/>
    <col min="5122" max="5122" width="4.09765625" style="754" customWidth="1"/>
    <col min="5123" max="5123" width="2.8984375" style="754" customWidth="1"/>
    <col min="5124" max="5124" width="4.09765625" style="754" customWidth="1"/>
    <col min="5125" max="5125" width="2.8984375" style="754" customWidth="1"/>
    <col min="5126" max="5126" width="3.19921875" style="754" customWidth="1"/>
    <col min="5127" max="5127" width="2.8984375" style="754" customWidth="1"/>
    <col min="5128" max="5128" width="3.19921875" style="754" customWidth="1"/>
    <col min="5129" max="5129" width="2.8984375" style="754" customWidth="1"/>
    <col min="5130" max="5130" width="3.19921875" style="754" customWidth="1"/>
    <col min="5131" max="5131" width="2.8984375" style="754" customWidth="1"/>
    <col min="5132" max="5132" width="4.09765625" style="754" customWidth="1"/>
    <col min="5133" max="5133" width="2.8984375" style="754" customWidth="1"/>
    <col min="5134" max="5134" width="3.69921875" style="754" customWidth="1"/>
    <col min="5135" max="5135" width="2.8984375" style="754" customWidth="1"/>
    <col min="5136" max="5136" width="3.19921875" style="754" customWidth="1"/>
    <col min="5137" max="5137" width="2.8984375" style="754" customWidth="1"/>
    <col min="5138" max="5138" width="3.19921875" style="754" customWidth="1"/>
    <col min="5139" max="5139" width="2.8984375" style="754" customWidth="1"/>
    <col min="5140" max="5140" width="3.69921875" style="754" customWidth="1"/>
    <col min="5141" max="5141" width="2.8984375" style="754" customWidth="1"/>
    <col min="5142" max="5142" width="3.19921875" style="754" customWidth="1"/>
    <col min="5143" max="5143" width="2.8984375" style="754" customWidth="1"/>
    <col min="5144" max="5144" width="3.19921875" style="754" customWidth="1"/>
    <col min="5145" max="5145" width="2.8984375" style="754" customWidth="1"/>
    <col min="5146" max="5146" width="4.09765625" style="754" customWidth="1"/>
    <col min="5147" max="5147" width="2.8984375" style="754" customWidth="1"/>
    <col min="5148" max="5148" width="3.19921875" style="754" customWidth="1"/>
    <col min="5149" max="5149" width="2.8984375" style="754" customWidth="1"/>
    <col min="5150" max="5150" width="4.09765625" style="754" customWidth="1"/>
    <col min="5151" max="5151" width="2.8984375" style="754" customWidth="1"/>
    <col min="5152" max="5152" width="5" style="754" customWidth="1"/>
    <col min="5153" max="5153" width="2.3984375" style="754" customWidth="1"/>
    <col min="5154" max="5154" width="7.69921875" style="754" customWidth="1"/>
    <col min="5155" max="5371" width="7.69921875" style="754"/>
    <col min="5372" max="5372" width="9.19921875" style="754" customWidth="1"/>
    <col min="5373" max="5373" width="11.09765625" style="754" customWidth="1"/>
    <col min="5374" max="5375" width="7.69921875" style="754" customWidth="1"/>
    <col min="5376" max="5376" width="4.09765625" style="754" customWidth="1"/>
    <col min="5377" max="5377" width="2.8984375" style="754" customWidth="1"/>
    <col min="5378" max="5378" width="4.09765625" style="754" customWidth="1"/>
    <col min="5379" max="5379" width="2.8984375" style="754" customWidth="1"/>
    <col min="5380" max="5380" width="4.09765625" style="754" customWidth="1"/>
    <col min="5381" max="5381" width="2.8984375" style="754" customWidth="1"/>
    <col min="5382" max="5382" width="3.19921875" style="754" customWidth="1"/>
    <col min="5383" max="5383" width="2.8984375" style="754" customWidth="1"/>
    <col min="5384" max="5384" width="3.19921875" style="754" customWidth="1"/>
    <col min="5385" max="5385" width="2.8984375" style="754" customWidth="1"/>
    <col min="5386" max="5386" width="3.19921875" style="754" customWidth="1"/>
    <col min="5387" max="5387" width="2.8984375" style="754" customWidth="1"/>
    <col min="5388" max="5388" width="4.09765625" style="754" customWidth="1"/>
    <col min="5389" max="5389" width="2.8984375" style="754" customWidth="1"/>
    <col min="5390" max="5390" width="3.69921875" style="754" customWidth="1"/>
    <col min="5391" max="5391" width="2.8984375" style="754" customWidth="1"/>
    <col min="5392" max="5392" width="3.19921875" style="754" customWidth="1"/>
    <col min="5393" max="5393" width="2.8984375" style="754" customWidth="1"/>
    <col min="5394" max="5394" width="3.19921875" style="754" customWidth="1"/>
    <col min="5395" max="5395" width="2.8984375" style="754" customWidth="1"/>
    <col min="5396" max="5396" width="3.69921875" style="754" customWidth="1"/>
    <col min="5397" max="5397" width="2.8984375" style="754" customWidth="1"/>
    <col min="5398" max="5398" width="3.19921875" style="754" customWidth="1"/>
    <col min="5399" max="5399" width="2.8984375" style="754" customWidth="1"/>
    <col min="5400" max="5400" width="3.19921875" style="754" customWidth="1"/>
    <col min="5401" max="5401" width="2.8984375" style="754" customWidth="1"/>
    <col min="5402" max="5402" width="4.09765625" style="754" customWidth="1"/>
    <col min="5403" max="5403" width="2.8984375" style="754" customWidth="1"/>
    <col min="5404" max="5404" width="3.19921875" style="754" customWidth="1"/>
    <col min="5405" max="5405" width="2.8984375" style="754" customWidth="1"/>
    <col min="5406" max="5406" width="4.09765625" style="754" customWidth="1"/>
    <col min="5407" max="5407" width="2.8984375" style="754" customWidth="1"/>
    <col min="5408" max="5408" width="5" style="754" customWidth="1"/>
    <col min="5409" max="5409" width="2.3984375" style="754" customWidth="1"/>
    <col min="5410" max="5410" width="7.69921875" style="754" customWidth="1"/>
    <col min="5411" max="5627" width="7.69921875" style="754"/>
    <col min="5628" max="5628" width="9.19921875" style="754" customWidth="1"/>
    <col min="5629" max="5629" width="11.09765625" style="754" customWidth="1"/>
    <col min="5630" max="5631" width="7.69921875" style="754" customWidth="1"/>
    <col min="5632" max="5632" width="4.09765625" style="754" customWidth="1"/>
    <col min="5633" max="5633" width="2.8984375" style="754" customWidth="1"/>
    <col min="5634" max="5634" width="4.09765625" style="754" customWidth="1"/>
    <col min="5635" max="5635" width="2.8984375" style="754" customWidth="1"/>
    <col min="5636" max="5636" width="4.09765625" style="754" customWidth="1"/>
    <col min="5637" max="5637" width="2.8984375" style="754" customWidth="1"/>
    <col min="5638" max="5638" width="3.19921875" style="754" customWidth="1"/>
    <col min="5639" max="5639" width="2.8984375" style="754" customWidth="1"/>
    <col min="5640" max="5640" width="3.19921875" style="754" customWidth="1"/>
    <col min="5641" max="5641" width="2.8984375" style="754" customWidth="1"/>
    <col min="5642" max="5642" width="3.19921875" style="754" customWidth="1"/>
    <col min="5643" max="5643" width="2.8984375" style="754" customWidth="1"/>
    <col min="5644" max="5644" width="4.09765625" style="754" customWidth="1"/>
    <col min="5645" max="5645" width="2.8984375" style="754" customWidth="1"/>
    <col min="5646" max="5646" width="3.69921875" style="754" customWidth="1"/>
    <col min="5647" max="5647" width="2.8984375" style="754" customWidth="1"/>
    <col min="5648" max="5648" width="3.19921875" style="754" customWidth="1"/>
    <col min="5649" max="5649" width="2.8984375" style="754" customWidth="1"/>
    <col min="5650" max="5650" width="3.19921875" style="754" customWidth="1"/>
    <col min="5651" max="5651" width="2.8984375" style="754" customWidth="1"/>
    <col min="5652" max="5652" width="3.69921875" style="754" customWidth="1"/>
    <col min="5653" max="5653" width="2.8984375" style="754" customWidth="1"/>
    <col min="5654" max="5654" width="3.19921875" style="754" customWidth="1"/>
    <col min="5655" max="5655" width="2.8984375" style="754" customWidth="1"/>
    <col min="5656" max="5656" width="3.19921875" style="754" customWidth="1"/>
    <col min="5657" max="5657" width="2.8984375" style="754" customWidth="1"/>
    <col min="5658" max="5658" width="4.09765625" style="754" customWidth="1"/>
    <col min="5659" max="5659" width="2.8984375" style="754" customWidth="1"/>
    <col min="5660" max="5660" width="3.19921875" style="754" customWidth="1"/>
    <col min="5661" max="5661" width="2.8984375" style="754" customWidth="1"/>
    <col min="5662" max="5662" width="4.09765625" style="754" customWidth="1"/>
    <col min="5663" max="5663" width="2.8984375" style="754" customWidth="1"/>
    <col min="5664" max="5664" width="5" style="754" customWidth="1"/>
    <col min="5665" max="5665" width="2.3984375" style="754" customWidth="1"/>
    <col min="5666" max="5666" width="7.69921875" style="754" customWidth="1"/>
    <col min="5667" max="5883" width="7.69921875" style="754"/>
    <col min="5884" max="5884" width="9.19921875" style="754" customWidth="1"/>
    <col min="5885" max="5885" width="11.09765625" style="754" customWidth="1"/>
    <col min="5886" max="5887" width="7.69921875" style="754" customWidth="1"/>
    <col min="5888" max="5888" width="4.09765625" style="754" customWidth="1"/>
    <col min="5889" max="5889" width="2.8984375" style="754" customWidth="1"/>
    <col min="5890" max="5890" width="4.09765625" style="754" customWidth="1"/>
    <col min="5891" max="5891" width="2.8984375" style="754" customWidth="1"/>
    <col min="5892" max="5892" width="4.09765625" style="754" customWidth="1"/>
    <col min="5893" max="5893" width="2.8984375" style="754" customWidth="1"/>
    <col min="5894" max="5894" width="3.19921875" style="754" customWidth="1"/>
    <col min="5895" max="5895" width="2.8984375" style="754" customWidth="1"/>
    <col min="5896" max="5896" width="3.19921875" style="754" customWidth="1"/>
    <col min="5897" max="5897" width="2.8984375" style="754" customWidth="1"/>
    <col min="5898" max="5898" width="3.19921875" style="754" customWidth="1"/>
    <col min="5899" max="5899" width="2.8984375" style="754" customWidth="1"/>
    <col min="5900" max="5900" width="4.09765625" style="754" customWidth="1"/>
    <col min="5901" max="5901" width="2.8984375" style="754" customWidth="1"/>
    <col min="5902" max="5902" width="3.69921875" style="754" customWidth="1"/>
    <col min="5903" max="5903" width="2.8984375" style="754" customWidth="1"/>
    <col min="5904" max="5904" width="3.19921875" style="754" customWidth="1"/>
    <col min="5905" max="5905" width="2.8984375" style="754" customWidth="1"/>
    <col min="5906" max="5906" width="3.19921875" style="754" customWidth="1"/>
    <col min="5907" max="5907" width="2.8984375" style="754" customWidth="1"/>
    <col min="5908" max="5908" width="3.69921875" style="754" customWidth="1"/>
    <col min="5909" max="5909" width="2.8984375" style="754" customWidth="1"/>
    <col min="5910" max="5910" width="3.19921875" style="754" customWidth="1"/>
    <col min="5911" max="5911" width="2.8984375" style="754" customWidth="1"/>
    <col min="5912" max="5912" width="3.19921875" style="754" customWidth="1"/>
    <col min="5913" max="5913" width="2.8984375" style="754" customWidth="1"/>
    <col min="5914" max="5914" width="4.09765625" style="754" customWidth="1"/>
    <col min="5915" max="5915" width="2.8984375" style="754" customWidth="1"/>
    <col min="5916" max="5916" width="3.19921875" style="754" customWidth="1"/>
    <col min="5917" max="5917" width="2.8984375" style="754" customWidth="1"/>
    <col min="5918" max="5918" width="4.09765625" style="754" customWidth="1"/>
    <col min="5919" max="5919" width="2.8984375" style="754" customWidth="1"/>
    <col min="5920" max="5920" width="5" style="754" customWidth="1"/>
    <col min="5921" max="5921" width="2.3984375" style="754" customWidth="1"/>
    <col min="5922" max="5922" width="7.69921875" style="754" customWidth="1"/>
    <col min="5923" max="6139" width="7.69921875" style="754"/>
    <col min="6140" max="6140" width="9.19921875" style="754" customWidth="1"/>
    <col min="6141" max="6141" width="11.09765625" style="754" customWidth="1"/>
    <col min="6142" max="6143" width="7.69921875" style="754" customWidth="1"/>
    <col min="6144" max="6144" width="4.09765625" style="754" customWidth="1"/>
    <col min="6145" max="6145" width="2.8984375" style="754" customWidth="1"/>
    <col min="6146" max="6146" width="4.09765625" style="754" customWidth="1"/>
    <col min="6147" max="6147" width="2.8984375" style="754" customWidth="1"/>
    <col min="6148" max="6148" width="4.09765625" style="754" customWidth="1"/>
    <col min="6149" max="6149" width="2.8984375" style="754" customWidth="1"/>
    <col min="6150" max="6150" width="3.19921875" style="754" customWidth="1"/>
    <col min="6151" max="6151" width="2.8984375" style="754" customWidth="1"/>
    <col min="6152" max="6152" width="3.19921875" style="754" customWidth="1"/>
    <col min="6153" max="6153" width="2.8984375" style="754" customWidth="1"/>
    <col min="6154" max="6154" width="3.19921875" style="754" customWidth="1"/>
    <col min="6155" max="6155" width="2.8984375" style="754" customWidth="1"/>
    <col min="6156" max="6156" width="4.09765625" style="754" customWidth="1"/>
    <col min="6157" max="6157" width="2.8984375" style="754" customWidth="1"/>
    <col min="6158" max="6158" width="3.69921875" style="754" customWidth="1"/>
    <col min="6159" max="6159" width="2.8984375" style="754" customWidth="1"/>
    <col min="6160" max="6160" width="3.19921875" style="754" customWidth="1"/>
    <col min="6161" max="6161" width="2.8984375" style="754" customWidth="1"/>
    <col min="6162" max="6162" width="3.19921875" style="754" customWidth="1"/>
    <col min="6163" max="6163" width="2.8984375" style="754" customWidth="1"/>
    <col min="6164" max="6164" width="3.69921875" style="754" customWidth="1"/>
    <col min="6165" max="6165" width="2.8984375" style="754" customWidth="1"/>
    <col min="6166" max="6166" width="3.19921875" style="754" customWidth="1"/>
    <col min="6167" max="6167" width="2.8984375" style="754" customWidth="1"/>
    <col min="6168" max="6168" width="3.19921875" style="754" customWidth="1"/>
    <col min="6169" max="6169" width="2.8984375" style="754" customWidth="1"/>
    <col min="6170" max="6170" width="4.09765625" style="754" customWidth="1"/>
    <col min="6171" max="6171" width="2.8984375" style="754" customWidth="1"/>
    <col min="6172" max="6172" width="3.19921875" style="754" customWidth="1"/>
    <col min="6173" max="6173" width="2.8984375" style="754" customWidth="1"/>
    <col min="6174" max="6174" width="4.09765625" style="754" customWidth="1"/>
    <col min="6175" max="6175" width="2.8984375" style="754" customWidth="1"/>
    <col min="6176" max="6176" width="5" style="754" customWidth="1"/>
    <col min="6177" max="6177" width="2.3984375" style="754" customWidth="1"/>
    <col min="6178" max="6178" width="7.69921875" style="754" customWidth="1"/>
    <col min="6179" max="6395" width="7.69921875" style="754"/>
    <col min="6396" max="6396" width="9.19921875" style="754" customWidth="1"/>
    <col min="6397" max="6397" width="11.09765625" style="754" customWidth="1"/>
    <col min="6398" max="6399" width="7.69921875" style="754" customWidth="1"/>
    <col min="6400" max="6400" width="4.09765625" style="754" customWidth="1"/>
    <col min="6401" max="6401" width="2.8984375" style="754" customWidth="1"/>
    <col min="6402" max="6402" width="4.09765625" style="754" customWidth="1"/>
    <col min="6403" max="6403" width="2.8984375" style="754" customWidth="1"/>
    <col min="6404" max="6404" width="4.09765625" style="754" customWidth="1"/>
    <col min="6405" max="6405" width="2.8984375" style="754" customWidth="1"/>
    <col min="6406" max="6406" width="3.19921875" style="754" customWidth="1"/>
    <col min="6407" max="6407" width="2.8984375" style="754" customWidth="1"/>
    <col min="6408" max="6408" width="3.19921875" style="754" customWidth="1"/>
    <col min="6409" max="6409" width="2.8984375" style="754" customWidth="1"/>
    <col min="6410" max="6410" width="3.19921875" style="754" customWidth="1"/>
    <col min="6411" max="6411" width="2.8984375" style="754" customWidth="1"/>
    <col min="6412" max="6412" width="4.09765625" style="754" customWidth="1"/>
    <col min="6413" max="6413" width="2.8984375" style="754" customWidth="1"/>
    <col min="6414" max="6414" width="3.69921875" style="754" customWidth="1"/>
    <col min="6415" max="6415" width="2.8984375" style="754" customWidth="1"/>
    <col min="6416" max="6416" width="3.19921875" style="754" customWidth="1"/>
    <col min="6417" max="6417" width="2.8984375" style="754" customWidth="1"/>
    <col min="6418" max="6418" width="3.19921875" style="754" customWidth="1"/>
    <col min="6419" max="6419" width="2.8984375" style="754" customWidth="1"/>
    <col min="6420" max="6420" width="3.69921875" style="754" customWidth="1"/>
    <col min="6421" max="6421" width="2.8984375" style="754" customWidth="1"/>
    <col min="6422" max="6422" width="3.19921875" style="754" customWidth="1"/>
    <col min="6423" max="6423" width="2.8984375" style="754" customWidth="1"/>
    <col min="6424" max="6424" width="3.19921875" style="754" customWidth="1"/>
    <col min="6425" max="6425" width="2.8984375" style="754" customWidth="1"/>
    <col min="6426" max="6426" width="4.09765625" style="754" customWidth="1"/>
    <col min="6427" max="6427" width="2.8984375" style="754" customWidth="1"/>
    <col min="6428" max="6428" width="3.19921875" style="754" customWidth="1"/>
    <col min="6429" max="6429" width="2.8984375" style="754" customWidth="1"/>
    <col min="6430" max="6430" width="4.09765625" style="754" customWidth="1"/>
    <col min="6431" max="6431" width="2.8984375" style="754" customWidth="1"/>
    <col min="6432" max="6432" width="5" style="754" customWidth="1"/>
    <col min="6433" max="6433" width="2.3984375" style="754" customWidth="1"/>
    <col min="6434" max="6434" width="7.69921875" style="754" customWidth="1"/>
    <col min="6435" max="6651" width="7.69921875" style="754"/>
    <col min="6652" max="6652" width="9.19921875" style="754" customWidth="1"/>
    <col min="6653" max="6653" width="11.09765625" style="754" customWidth="1"/>
    <col min="6654" max="6655" width="7.69921875" style="754" customWidth="1"/>
    <col min="6656" max="6656" width="4.09765625" style="754" customWidth="1"/>
    <col min="6657" max="6657" width="2.8984375" style="754" customWidth="1"/>
    <col min="6658" max="6658" width="4.09765625" style="754" customWidth="1"/>
    <col min="6659" max="6659" width="2.8984375" style="754" customWidth="1"/>
    <col min="6660" max="6660" width="4.09765625" style="754" customWidth="1"/>
    <col min="6661" max="6661" width="2.8984375" style="754" customWidth="1"/>
    <col min="6662" max="6662" width="3.19921875" style="754" customWidth="1"/>
    <col min="6663" max="6663" width="2.8984375" style="754" customWidth="1"/>
    <col min="6664" max="6664" width="3.19921875" style="754" customWidth="1"/>
    <col min="6665" max="6665" width="2.8984375" style="754" customWidth="1"/>
    <col min="6666" max="6666" width="3.19921875" style="754" customWidth="1"/>
    <col min="6667" max="6667" width="2.8984375" style="754" customWidth="1"/>
    <col min="6668" max="6668" width="4.09765625" style="754" customWidth="1"/>
    <col min="6669" max="6669" width="2.8984375" style="754" customWidth="1"/>
    <col min="6670" max="6670" width="3.69921875" style="754" customWidth="1"/>
    <col min="6671" max="6671" width="2.8984375" style="754" customWidth="1"/>
    <col min="6672" max="6672" width="3.19921875" style="754" customWidth="1"/>
    <col min="6673" max="6673" width="2.8984375" style="754" customWidth="1"/>
    <col min="6674" max="6674" width="3.19921875" style="754" customWidth="1"/>
    <col min="6675" max="6675" width="2.8984375" style="754" customWidth="1"/>
    <col min="6676" max="6676" width="3.69921875" style="754" customWidth="1"/>
    <col min="6677" max="6677" width="2.8984375" style="754" customWidth="1"/>
    <col min="6678" max="6678" width="3.19921875" style="754" customWidth="1"/>
    <col min="6679" max="6679" width="2.8984375" style="754" customWidth="1"/>
    <col min="6680" max="6680" width="3.19921875" style="754" customWidth="1"/>
    <col min="6681" max="6681" width="2.8984375" style="754" customWidth="1"/>
    <col min="6682" max="6682" width="4.09765625" style="754" customWidth="1"/>
    <col min="6683" max="6683" width="2.8984375" style="754" customWidth="1"/>
    <col min="6684" max="6684" width="3.19921875" style="754" customWidth="1"/>
    <col min="6685" max="6685" width="2.8984375" style="754" customWidth="1"/>
    <col min="6686" max="6686" width="4.09765625" style="754" customWidth="1"/>
    <col min="6687" max="6687" width="2.8984375" style="754" customWidth="1"/>
    <col min="6688" max="6688" width="5" style="754" customWidth="1"/>
    <col min="6689" max="6689" width="2.3984375" style="754" customWidth="1"/>
    <col min="6690" max="6690" width="7.69921875" style="754" customWidth="1"/>
    <col min="6691" max="6907" width="7.69921875" style="754"/>
    <col min="6908" max="6908" width="9.19921875" style="754" customWidth="1"/>
    <col min="6909" max="6909" width="11.09765625" style="754" customWidth="1"/>
    <col min="6910" max="6911" width="7.69921875" style="754" customWidth="1"/>
    <col min="6912" max="6912" width="4.09765625" style="754" customWidth="1"/>
    <col min="6913" max="6913" width="2.8984375" style="754" customWidth="1"/>
    <col min="6914" max="6914" width="4.09765625" style="754" customWidth="1"/>
    <col min="6915" max="6915" width="2.8984375" style="754" customWidth="1"/>
    <col min="6916" max="6916" width="4.09765625" style="754" customWidth="1"/>
    <col min="6917" max="6917" width="2.8984375" style="754" customWidth="1"/>
    <col min="6918" max="6918" width="3.19921875" style="754" customWidth="1"/>
    <col min="6919" max="6919" width="2.8984375" style="754" customWidth="1"/>
    <col min="6920" max="6920" width="3.19921875" style="754" customWidth="1"/>
    <col min="6921" max="6921" width="2.8984375" style="754" customWidth="1"/>
    <col min="6922" max="6922" width="3.19921875" style="754" customWidth="1"/>
    <col min="6923" max="6923" width="2.8984375" style="754" customWidth="1"/>
    <col min="6924" max="6924" width="4.09765625" style="754" customWidth="1"/>
    <col min="6925" max="6925" width="2.8984375" style="754" customWidth="1"/>
    <col min="6926" max="6926" width="3.69921875" style="754" customWidth="1"/>
    <col min="6927" max="6927" width="2.8984375" style="754" customWidth="1"/>
    <col min="6928" max="6928" width="3.19921875" style="754" customWidth="1"/>
    <col min="6929" max="6929" width="2.8984375" style="754" customWidth="1"/>
    <col min="6930" max="6930" width="3.19921875" style="754" customWidth="1"/>
    <col min="6931" max="6931" width="2.8984375" style="754" customWidth="1"/>
    <col min="6932" max="6932" width="3.69921875" style="754" customWidth="1"/>
    <col min="6933" max="6933" width="2.8984375" style="754" customWidth="1"/>
    <col min="6934" max="6934" width="3.19921875" style="754" customWidth="1"/>
    <col min="6935" max="6935" width="2.8984375" style="754" customWidth="1"/>
    <col min="6936" max="6936" width="3.19921875" style="754" customWidth="1"/>
    <col min="6937" max="6937" width="2.8984375" style="754" customWidth="1"/>
    <col min="6938" max="6938" width="4.09765625" style="754" customWidth="1"/>
    <col min="6939" max="6939" width="2.8984375" style="754" customWidth="1"/>
    <col min="6940" max="6940" width="3.19921875" style="754" customWidth="1"/>
    <col min="6941" max="6941" width="2.8984375" style="754" customWidth="1"/>
    <col min="6942" max="6942" width="4.09765625" style="754" customWidth="1"/>
    <col min="6943" max="6943" width="2.8984375" style="754" customWidth="1"/>
    <col min="6944" max="6944" width="5" style="754" customWidth="1"/>
    <col min="6945" max="6945" width="2.3984375" style="754" customWidth="1"/>
    <col min="6946" max="6946" width="7.69921875" style="754" customWidth="1"/>
    <col min="6947" max="7163" width="7.69921875" style="754"/>
    <col min="7164" max="7164" width="9.19921875" style="754" customWidth="1"/>
    <col min="7165" max="7165" width="11.09765625" style="754" customWidth="1"/>
    <col min="7166" max="7167" width="7.69921875" style="754" customWidth="1"/>
    <col min="7168" max="7168" width="4.09765625" style="754" customWidth="1"/>
    <col min="7169" max="7169" width="2.8984375" style="754" customWidth="1"/>
    <col min="7170" max="7170" width="4.09765625" style="754" customWidth="1"/>
    <col min="7171" max="7171" width="2.8984375" style="754" customWidth="1"/>
    <col min="7172" max="7172" width="4.09765625" style="754" customWidth="1"/>
    <col min="7173" max="7173" width="2.8984375" style="754" customWidth="1"/>
    <col min="7174" max="7174" width="3.19921875" style="754" customWidth="1"/>
    <col min="7175" max="7175" width="2.8984375" style="754" customWidth="1"/>
    <col min="7176" max="7176" width="3.19921875" style="754" customWidth="1"/>
    <col min="7177" max="7177" width="2.8984375" style="754" customWidth="1"/>
    <col min="7178" max="7178" width="3.19921875" style="754" customWidth="1"/>
    <col min="7179" max="7179" width="2.8984375" style="754" customWidth="1"/>
    <col min="7180" max="7180" width="4.09765625" style="754" customWidth="1"/>
    <col min="7181" max="7181" width="2.8984375" style="754" customWidth="1"/>
    <col min="7182" max="7182" width="3.69921875" style="754" customWidth="1"/>
    <col min="7183" max="7183" width="2.8984375" style="754" customWidth="1"/>
    <col min="7184" max="7184" width="3.19921875" style="754" customWidth="1"/>
    <col min="7185" max="7185" width="2.8984375" style="754" customWidth="1"/>
    <col min="7186" max="7186" width="3.19921875" style="754" customWidth="1"/>
    <col min="7187" max="7187" width="2.8984375" style="754" customWidth="1"/>
    <col min="7188" max="7188" width="3.69921875" style="754" customWidth="1"/>
    <col min="7189" max="7189" width="2.8984375" style="754" customWidth="1"/>
    <col min="7190" max="7190" width="3.19921875" style="754" customWidth="1"/>
    <col min="7191" max="7191" width="2.8984375" style="754" customWidth="1"/>
    <col min="7192" max="7192" width="3.19921875" style="754" customWidth="1"/>
    <col min="7193" max="7193" width="2.8984375" style="754" customWidth="1"/>
    <col min="7194" max="7194" width="4.09765625" style="754" customWidth="1"/>
    <col min="7195" max="7195" width="2.8984375" style="754" customWidth="1"/>
    <col min="7196" max="7196" width="3.19921875" style="754" customWidth="1"/>
    <col min="7197" max="7197" width="2.8984375" style="754" customWidth="1"/>
    <col min="7198" max="7198" width="4.09765625" style="754" customWidth="1"/>
    <col min="7199" max="7199" width="2.8984375" style="754" customWidth="1"/>
    <col min="7200" max="7200" width="5" style="754" customWidth="1"/>
    <col min="7201" max="7201" width="2.3984375" style="754" customWidth="1"/>
    <col min="7202" max="7202" width="7.69921875" style="754" customWidth="1"/>
    <col min="7203" max="7419" width="7.69921875" style="754"/>
    <col min="7420" max="7420" width="9.19921875" style="754" customWidth="1"/>
    <col min="7421" max="7421" width="11.09765625" style="754" customWidth="1"/>
    <col min="7422" max="7423" width="7.69921875" style="754" customWidth="1"/>
    <col min="7424" max="7424" width="4.09765625" style="754" customWidth="1"/>
    <col min="7425" max="7425" width="2.8984375" style="754" customWidth="1"/>
    <col min="7426" max="7426" width="4.09765625" style="754" customWidth="1"/>
    <col min="7427" max="7427" width="2.8984375" style="754" customWidth="1"/>
    <col min="7428" max="7428" width="4.09765625" style="754" customWidth="1"/>
    <col min="7429" max="7429" width="2.8984375" style="754" customWidth="1"/>
    <col min="7430" max="7430" width="3.19921875" style="754" customWidth="1"/>
    <col min="7431" max="7431" width="2.8984375" style="754" customWidth="1"/>
    <col min="7432" max="7432" width="3.19921875" style="754" customWidth="1"/>
    <col min="7433" max="7433" width="2.8984375" style="754" customWidth="1"/>
    <col min="7434" max="7434" width="3.19921875" style="754" customWidth="1"/>
    <col min="7435" max="7435" width="2.8984375" style="754" customWidth="1"/>
    <col min="7436" max="7436" width="4.09765625" style="754" customWidth="1"/>
    <col min="7437" max="7437" width="2.8984375" style="754" customWidth="1"/>
    <col min="7438" max="7438" width="3.69921875" style="754" customWidth="1"/>
    <col min="7439" max="7439" width="2.8984375" style="754" customWidth="1"/>
    <col min="7440" max="7440" width="3.19921875" style="754" customWidth="1"/>
    <col min="7441" max="7441" width="2.8984375" style="754" customWidth="1"/>
    <col min="7442" max="7442" width="3.19921875" style="754" customWidth="1"/>
    <col min="7443" max="7443" width="2.8984375" style="754" customWidth="1"/>
    <col min="7444" max="7444" width="3.69921875" style="754" customWidth="1"/>
    <col min="7445" max="7445" width="2.8984375" style="754" customWidth="1"/>
    <col min="7446" max="7446" width="3.19921875" style="754" customWidth="1"/>
    <col min="7447" max="7447" width="2.8984375" style="754" customWidth="1"/>
    <col min="7448" max="7448" width="3.19921875" style="754" customWidth="1"/>
    <col min="7449" max="7449" width="2.8984375" style="754" customWidth="1"/>
    <col min="7450" max="7450" width="4.09765625" style="754" customWidth="1"/>
    <col min="7451" max="7451" width="2.8984375" style="754" customWidth="1"/>
    <col min="7452" max="7452" width="3.19921875" style="754" customWidth="1"/>
    <col min="7453" max="7453" width="2.8984375" style="754" customWidth="1"/>
    <col min="7454" max="7454" width="4.09765625" style="754" customWidth="1"/>
    <col min="7455" max="7455" width="2.8984375" style="754" customWidth="1"/>
    <col min="7456" max="7456" width="5" style="754" customWidth="1"/>
    <col min="7457" max="7457" width="2.3984375" style="754" customWidth="1"/>
    <col min="7458" max="7458" width="7.69921875" style="754" customWidth="1"/>
    <col min="7459" max="7675" width="7.69921875" style="754"/>
    <col min="7676" max="7676" width="9.19921875" style="754" customWidth="1"/>
    <col min="7677" max="7677" width="11.09765625" style="754" customWidth="1"/>
    <col min="7678" max="7679" width="7.69921875" style="754" customWidth="1"/>
    <col min="7680" max="7680" width="4.09765625" style="754" customWidth="1"/>
    <col min="7681" max="7681" width="2.8984375" style="754" customWidth="1"/>
    <col min="7682" max="7682" width="4.09765625" style="754" customWidth="1"/>
    <col min="7683" max="7683" width="2.8984375" style="754" customWidth="1"/>
    <col min="7684" max="7684" width="4.09765625" style="754" customWidth="1"/>
    <col min="7685" max="7685" width="2.8984375" style="754" customWidth="1"/>
    <col min="7686" max="7686" width="3.19921875" style="754" customWidth="1"/>
    <col min="7687" max="7687" width="2.8984375" style="754" customWidth="1"/>
    <col min="7688" max="7688" width="3.19921875" style="754" customWidth="1"/>
    <col min="7689" max="7689" width="2.8984375" style="754" customWidth="1"/>
    <col min="7690" max="7690" width="3.19921875" style="754" customWidth="1"/>
    <col min="7691" max="7691" width="2.8984375" style="754" customWidth="1"/>
    <col min="7692" max="7692" width="4.09765625" style="754" customWidth="1"/>
    <col min="7693" max="7693" width="2.8984375" style="754" customWidth="1"/>
    <col min="7694" max="7694" width="3.69921875" style="754" customWidth="1"/>
    <col min="7695" max="7695" width="2.8984375" style="754" customWidth="1"/>
    <col min="7696" max="7696" width="3.19921875" style="754" customWidth="1"/>
    <col min="7697" max="7697" width="2.8984375" style="754" customWidth="1"/>
    <col min="7698" max="7698" width="3.19921875" style="754" customWidth="1"/>
    <col min="7699" max="7699" width="2.8984375" style="754" customWidth="1"/>
    <col min="7700" max="7700" width="3.69921875" style="754" customWidth="1"/>
    <col min="7701" max="7701" width="2.8984375" style="754" customWidth="1"/>
    <col min="7702" max="7702" width="3.19921875" style="754" customWidth="1"/>
    <col min="7703" max="7703" width="2.8984375" style="754" customWidth="1"/>
    <col min="7704" max="7704" width="3.19921875" style="754" customWidth="1"/>
    <col min="7705" max="7705" width="2.8984375" style="754" customWidth="1"/>
    <col min="7706" max="7706" width="4.09765625" style="754" customWidth="1"/>
    <col min="7707" max="7707" width="2.8984375" style="754" customWidth="1"/>
    <col min="7708" max="7708" width="3.19921875" style="754" customWidth="1"/>
    <col min="7709" max="7709" width="2.8984375" style="754" customWidth="1"/>
    <col min="7710" max="7710" width="4.09765625" style="754" customWidth="1"/>
    <col min="7711" max="7711" width="2.8984375" style="754" customWidth="1"/>
    <col min="7712" max="7712" width="5" style="754" customWidth="1"/>
    <col min="7713" max="7713" width="2.3984375" style="754" customWidth="1"/>
    <col min="7714" max="7714" width="7.69921875" style="754" customWidth="1"/>
    <col min="7715" max="7931" width="7.69921875" style="754"/>
    <col min="7932" max="7932" width="9.19921875" style="754" customWidth="1"/>
    <col min="7933" max="7933" width="11.09765625" style="754" customWidth="1"/>
    <col min="7934" max="7935" width="7.69921875" style="754" customWidth="1"/>
    <col min="7936" max="7936" width="4.09765625" style="754" customWidth="1"/>
    <col min="7937" max="7937" width="2.8984375" style="754" customWidth="1"/>
    <col min="7938" max="7938" width="4.09765625" style="754" customWidth="1"/>
    <col min="7939" max="7939" width="2.8984375" style="754" customWidth="1"/>
    <col min="7940" max="7940" width="4.09765625" style="754" customWidth="1"/>
    <col min="7941" max="7941" width="2.8984375" style="754" customWidth="1"/>
    <col min="7942" max="7942" width="3.19921875" style="754" customWidth="1"/>
    <col min="7943" max="7943" width="2.8984375" style="754" customWidth="1"/>
    <col min="7944" max="7944" width="3.19921875" style="754" customWidth="1"/>
    <col min="7945" max="7945" width="2.8984375" style="754" customWidth="1"/>
    <col min="7946" max="7946" width="3.19921875" style="754" customWidth="1"/>
    <col min="7947" max="7947" width="2.8984375" style="754" customWidth="1"/>
    <col min="7948" max="7948" width="4.09765625" style="754" customWidth="1"/>
    <col min="7949" max="7949" width="2.8984375" style="754" customWidth="1"/>
    <col min="7950" max="7950" width="3.69921875" style="754" customWidth="1"/>
    <col min="7951" max="7951" width="2.8984375" style="754" customWidth="1"/>
    <col min="7952" max="7952" width="3.19921875" style="754" customWidth="1"/>
    <col min="7953" max="7953" width="2.8984375" style="754" customWidth="1"/>
    <col min="7954" max="7954" width="3.19921875" style="754" customWidth="1"/>
    <col min="7955" max="7955" width="2.8984375" style="754" customWidth="1"/>
    <col min="7956" max="7956" width="3.69921875" style="754" customWidth="1"/>
    <col min="7957" max="7957" width="2.8984375" style="754" customWidth="1"/>
    <col min="7958" max="7958" width="3.19921875" style="754" customWidth="1"/>
    <col min="7959" max="7959" width="2.8984375" style="754" customWidth="1"/>
    <col min="7960" max="7960" width="3.19921875" style="754" customWidth="1"/>
    <col min="7961" max="7961" width="2.8984375" style="754" customWidth="1"/>
    <col min="7962" max="7962" width="4.09765625" style="754" customWidth="1"/>
    <col min="7963" max="7963" width="2.8984375" style="754" customWidth="1"/>
    <col min="7964" max="7964" width="3.19921875" style="754" customWidth="1"/>
    <col min="7965" max="7965" width="2.8984375" style="754" customWidth="1"/>
    <col min="7966" max="7966" width="4.09765625" style="754" customWidth="1"/>
    <col min="7967" max="7967" width="2.8984375" style="754" customWidth="1"/>
    <col min="7968" max="7968" width="5" style="754" customWidth="1"/>
    <col min="7969" max="7969" width="2.3984375" style="754" customWidth="1"/>
    <col min="7970" max="7970" width="7.69921875" style="754" customWidth="1"/>
    <col min="7971" max="8187" width="7.69921875" style="754"/>
    <col min="8188" max="8188" width="9.19921875" style="754" customWidth="1"/>
    <col min="8189" max="8189" width="11.09765625" style="754" customWidth="1"/>
    <col min="8190" max="8191" width="7.69921875" style="754" customWidth="1"/>
    <col min="8192" max="8192" width="4.09765625" style="754" customWidth="1"/>
    <col min="8193" max="8193" width="2.8984375" style="754" customWidth="1"/>
    <col min="8194" max="8194" width="4.09765625" style="754" customWidth="1"/>
    <col min="8195" max="8195" width="2.8984375" style="754" customWidth="1"/>
    <col min="8196" max="8196" width="4.09765625" style="754" customWidth="1"/>
    <col min="8197" max="8197" width="2.8984375" style="754" customWidth="1"/>
    <col min="8198" max="8198" width="3.19921875" style="754" customWidth="1"/>
    <col min="8199" max="8199" width="2.8984375" style="754" customWidth="1"/>
    <col min="8200" max="8200" width="3.19921875" style="754" customWidth="1"/>
    <col min="8201" max="8201" width="2.8984375" style="754" customWidth="1"/>
    <col min="8202" max="8202" width="3.19921875" style="754" customWidth="1"/>
    <col min="8203" max="8203" width="2.8984375" style="754" customWidth="1"/>
    <col min="8204" max="8204" width="4.09765625" style="754" customWidth="1"/>
    <col min="8205" max="8205" width="2.8984375" style="754" customWidth="1"/>
    <col min="8206" max="8206" width="3.69921875" style="754" customWidth="1"/>
    <col min="8207" max="8207" width="2.8984375" style="754" customWidth="1"/>
    <col min="8208" max="8208" width="3.19921875" style="754" customWidth="1"/>
    <col min="8209" max="8209" width="2.8984375" style="754" customWidth="1"/>
    <col min="8210" max="8210" width="3.19921875" style="754" customWidth="1"/>
    <col min="8211" max="8211" width="2.8984375" style="754" customWidth="1"/>
    <col min="8212" max="8212" width="3.69921875" style="754" customWidth="1"/>
    <col min="8213" max="8213" width="2.8984375" style="754" customWidth="1"/>
    <col min="8214" max="8214" width="3.19921875" style="754" customWidth="1"/>
    <col min="8215" max="8215" width="2.8984375" style="754" customWidth="1"/>
    <col min="8216" max="8216" width="3.19921875" style="754" customWidth="1"/>
    <col min="8217" max="8217" width="2.8984375" style="754" customWidth="1"/>
    <col min="8218" max="8218" width="4.09765625" style="754" customWidth="1"/>
    <col min="8219" max="8219" width="2.8984375" style="754" customWidth="1"/>
    <col min="8220" max="8220" width="3.19921875" style="754" customWidth="1"/>
    <col min="8221" max="8221" width="2.8984375" style="754" customWidth="1"/>
    <col min="8222" max="8222" width="4.09765625" style="754" customWidth="1"/>
    <col min="8223" max="8223" width="2.8984375" style="754" customWidth="1"/>
    <col min="8224" max="8224" width="5" style="754" customWidth="1"/>
    <col min="8225" max="8225" width="2.3984375" style="754" customWidth="1"/>
    <col min="8226" max="8226" width="7.69921875" style="754" customWidth="1"/>
    <col min="8227" max="8443" width="7.69921875" style="754"/>
    <col min="8444" max="8444" width="9.19921875" style="754" customWidth="1"/>
    <col min="8445" max="8445" width="11.09765625" style="754" customWidth="1"/>
    <col min="8446" max="8447" width="7.69921875" style="754" customWidth="1"/>
    <col min="8448" max="8448" width="4.09765625" style="754" customWidth="1"/>
    <col min="8449" max="8449" width="2.8984375" style="754" customWidth="1"/>
    <col min="8450" max="8450" width="4.09765625" style="754" customWidth="1"/>
    <col min="8451" max="8451" width="2.8984375" style="754" customWidth="1"/>
    <col min="8452" max="8452" width="4.09765625" style="754" customWidth="1"/>
    <col min="8453" max="8453" width="2.8984375" style="754" customWidth="1"/>
    <col min="8454" max="8454" width="3.19921875" style="754" customWidth="1"/>
    <col min="8455" max="8455" width="2.8984375" style="754" customWidth="1"/>
    <col min="8456" max="8456" width="3.19921875" style="754" customWidth="1"/>
    <col min="8457" max="8457" width="2.8984375" style="754" customWidth="1"/>
    <col min="8458" max="8458" width="3.19921875" style="754" customWidth="1"/>
    <col min="8459" max="8459" width="2.8984375" style="754" customWidth="1"/>
    <col min="8460" max="8460" width="4.09765625" style="754" customWidth="1"/>
    <col min="8461" max="8461" width="2.8984375" style="754" customWidth="1"/>
    <col min="8462" max="8462" width="3.69921875" style="754" customWidth="1"/>
    <col min="8463" max="8463" width="2.8984375" style="754" customWidth="1"/>
    <col min="8464" max="8464" width="3.19921875" style="754" customWidth="1"/>
    <col min="8465" max="8465" width="2.8984375" style="754" customWidth="1"/>
    <col min="8466" max="8466" width="3.19921875" style="754" customWidth="1"/>
    <col min="8467" max="8467" width="2.8984375" style="754" customWidth="1"/>
    <col min="8468" max="8468" width="3.69921875" style="754" customWidth="1"/>
    <col min="8469" max="8469" width="2.8984375" style="754" customWidth="1"/>
    <col min="8470" max="8470" width="3.19921875" style="754" customWidth="1"/>
    <col min="8471" max="8471" width="2.8984375" style="754" customWidth="1"/>
    <col min="8472" max="8472" width="3.19921875" style="754" customWidth="1"/>
    <col min="8473" max="8473" width="2.8984375" style="754" customWidth="1"/>
    <col min="8474" max="8474" width="4.09765625" style="754" customWidth="1"/>
    <col min="8475" max="8475" width="2.8984375" style="754" customWidth="1"/>
    <col min="8476" max="8476" width="3.19921875" style="754" customWidth="1"/>
    <col min="8477" max="8477" width="2.8984375" style="754" customWidth="1"/>
    <col min="8478" max="8478" width="4.09765625" style="754" customWidth="1"/>
    <col min="8479" max="8479" width="2.8984375" style="754" customWidth="1"/>
    <col min="8480" max="8480" width="5" style="754" customWidth="1"/>
    <col min="8481" max="8481" width="2.3984375" style="754" customWidth="1"/>
    <col min="8482" max="8482" width="7.69921875" style="754" customWidth="1"/>
    <col min="8483" max="8699" width="7.69921875" style="754"/>
    <col min="8700" max="8700" width="9.19921875" style="754" customWidth="1"/>
    <col min="8701" max="8701" width="11.09765625" style="754" customWidth="1"/>
    <col min="8702" max="8703" width="7.69921875" style="754" customWidth="1"/>
    <col min="8704" max="8704" width="4.09765625" style="754" customWidth="1"/>
    <col min="8705" max="8705" width="2.8984375" style="754" customWidth="1"/>
    <col min="8706" max="8706" width="4.09765625" style="754" customWidth="1"/>
    <col min="8707" max="8707" width="2.8984375" style="754" customWidth="1"/>
    <col min="8708" max="8708" width="4.09765625" style="754" customWidth="1"/>
    <col min="8709" max="8709" width="2.8984375" style="754" customWidth="1"/>
    <col min="8710" max="8710" width="3.19921875" style="754" customWidth="1"/>
    <col min="8711" max="8711" width="2.8984375" style="754" customWidth="1"/>
    <col min="8712" max="8712" width="3.19921875" style="754" customWidth="1"/>
    <col min="8713" max="8713" width="2.8984375" style="754" customWidth="1"/>
    <col min="8714" max="8714" width="3.19921875" style="754" customWidth="1"/>
    <col min="8715" max="8715" width="2.8984375" style="754" customWidth="1"/>
    <col min="8716" max="8716" width="4.09765625" style="754" customWidth="1"/>
    <col min="8717" max="8717" width="2.8984375" style="754" customWidth="1"/>
    <col min="8718" max="8718" width="3.69921875" style="754" customWidth="1"/>
    <col min="8719" max="8719" width="2.8984375" style="754" customWidth="1"/>
    <col min="8720" max="8720" width="3.19921875" style="754" customWidth="1"/>
    <col min="8721" max="8721" width="2.8984375" style="754" customWidth="1"/>
    <col min="8722" max="8722" width="3.19921875" style="754" customWidth="1"/>
    <col min="8723" max="8723" width="2.8984375" style="754" customWidth="1"/>
    <col min="8724" max="8724" width="3.69921875" style="754" customWidth="1"/>
    <col min="8725" max="8725" width="2.8984375" style="754" customWidth="1"/>
    <col min="8726" max="8726" width="3.19921875" style="754" customWidth="1"/>
    <col min="8727" max="8727" width="2.8984375" style="754" customWidth="1"/>
    <col min="8728" max="8728" width="3.19921875" style="754" customWidth="1"/>
    <col min="8729" max="8729" width="2.8984375" style="754" customWidth="1"/>
    <col min="8730" max="8730" width="4.09765625" style="754" customWidth="1"/>
    <col min="8731" max="8731" width="2.8984375" style="754" customWidth="1"/>
    <col min="8732" max="8732" width="3.19921875" style="754" customWidth="1"/>
    <col min="8733" max="8733" width="2.8984375" style="754" customWidth="1"/>
    <col min="8734" max="8734" width="4.09765625" style="754" customWidth="1"/>
    <col min="8735" max="8735" width="2.8984375" style="754" customWidth="1"/>
    <col min="8736" max="8736" width="5" style="754" customWidth="1"/>
    <col min="8737" max="8737" width="2.3984375" style="754" customWidth="1"/>
    <col min="8738" max="8738" width="7.69921875" style="754" customWidth="1"/>
    <col min="8739" max="8955" width="7.69921875" style="754"/>
    <col min="8956" max="8956" width="9.19921875" style="754" customWidth="1"/>
    <col min="8957" max="8957" width="11.09765625" style="754" customWidth="1"/>
    <col min="8958" max="8959" width="7.69921875" style="754" customWidth="1"/>
    <col min="8960" max="8960" width="4.09765625" style="754" customWidth="1"/>
    <col min="8961" max="8961" width="2.8984375" style="754" customWidth="1"/>
    <col min="8962" max="8962" width="4.09765625" style="754" customWidth="1"/>
    <col min="8963" max="8963" width="2.8984375" style="754" customWidth="1"/>
    <col min="8964" max="8964" width="4.09765625" style="754" customWidth="1"/>
    <col min="8965" max="8965" width="2.8984375" style="754" customWidth="1"/>
    <col min="8966" max="8966" width="3.19921875" style="754" customWidth="1"/>
    <col min="8967" max="8967" width="2.8984375" style="754" customWidth="1"/>
    <col min="8968" max="8968" width="3.19921875" style="754" customWidth="1"/>
    <col min="8969" max="8969" width="2.8984375" style="754" customWidth="1"/>
    <col min="8970" max="8970" width="3.19921875" style="754" customWidth="1"/>
    <col min="8971" max="8971" width="2.8984375" style="754" customWidth="1"/>
    <col min="8972" max="8972" width="4.09765625" style="754" customWidth="1"/>
    <col min="8973" max="8973" width="2.8984375" style="754" customWidth="1"/>
    <col min="8974" max="8974" width="3.69921875" style="754" customWidth="1"/>
    <col min="8975" max="8975" width="2.8984375" style="754" customWidth="1"/>
    <col min="8976" max="8976" width="3.19921875" style="754" customWidth="1"/>
    <col min="8977" max="8977" width="2.8984375" style="754" customWidth="1"/>
    <col min="8978" max="8978" width="3.19921875" style="754" customWidth="1"/>
    <col min="8979" max="8979" width="2.8984375" style="754" customWidth="1"/>
    <col min="8980" max="8980" width="3.69921875" style="754" customWidth="1"/>
    <col min="8981" max="8981" width="2.8984375" style="754" customWidth="1"/>
    <col min="8982" max="8982" width="3.19921875" style="754" customWidth="1"/>
    <col min="8983" max="8983" width="2.8984375" style="754" customWidth="1"/>
    <col min="8984" max="8984" width="3.19921875" style="754" customWidth="1"/>
    <col min="8985" max="8985" width="2.8984375" style="754" customWidth="1"/>
    <col min="8986" max="8986" width="4.09765625" style="754" customWidth="1"/>
    <col min="8987" max="8987" width="2.8984375" style="754" customWidth="1"/>
    <col min="8988" max="8988" width="3.19921875" style="754" customWidth="1"/>
    <col min="8989" max="8989" width="2.8984375" style="754" customWidth="1"/>
    <col min="8990" max="8990" width="4.09765625" style="754" customWidth="1"/>
    <col min="8991" max="8991" width="2.8984375" style="754" customWidth="1"/>
    <col min="8992" max="8992" width="5" style="754" customWidth="1"/>
    <col min="8993" max="8993" width="2.3984375" style="754" customWidth="1"/>
    <col min="8994" max="8994" width="7.69921875" style="754" customWidth="1"/>
    <col min="8995" max="9211" width="7.69921875" style="754"/>
    <col min="9212" max="9212" width="9.19921875" style="754" customWidth="1"/>
    <col min="9213" max="9213" width="11.09765625" style="754" customWidth="1"/>
    <col min="9214" max="9215" width="7.69921875" style="754" customWidth="1"/>
    <col min="9216" max="9216" width="4.09765625" style="754" customWidth="1"/>
    <col min="9217" max="9217" width="2.8984375" style="754" customWidth="1"/>
    <col min="9218" max="9218" width="4.09765625" style="754" customWidth="1"/>
    <col min="9219" max="9219" width="2.8984375" style="754" customWidth="1"/>
    <col min="9220" max="9220" width="4.09765625" style="754" customWidth="1"/>
    <col min="9221" max="9221" width="2.8984375" style="754" customWidth="1"/>
    <col min="9222" max="9222" width="3.19921875" style="754" customWidth="1"/>
    <col min="9223" max="9223" width="2.8984375" style="754" customWidth="1"/>
    <col min="9224" max="9224" width="3.19921875" style="754" customWidth="1"/>
    <col min="9225" max="9225" width="2.8984375" style="754" customWidth="1"/>
    <col min="9226" max="9226" width="3.19921875" style="754" customWidth="1"/>
    <col min="9227" max="9227" width="2.8984375" style="754" customWidth="1"/>
    <col min="9228" max="9228" width="4.09765625" style="754" customWidth="1"/>
    <col min="9229" max="9229" width="2.8984375" style="754" customWidth="1"/>
    <col min="9230" max="9230" width="3.69921875" style="754" customWidth="1"/>
    <col min="9231" max="9231" width="2.8984375" style="754" customWidth="1"/>
    <col min="9232" max="9232" width="3.19921875" style="754" customWidth="1"/>
    <col min="9233" max="9233" width="2.8984375" style="754" customWidth="1"/>
    <col min="9234" max="9234" width="3.19921875" style="754" customWidth="1"/>
    <col min="9235" max="9235" width="2.8984375" style="754" customWidth="1"/>
    <col min="9236" max="9236" width="3.69921875" style="754" customWidth="1"/>
    <col min="9237" max="9237" width="2.8984375" style="754" customWidth="1"/>
    <col min="9238" max="9238" width="3.19921875" style="754" customWidth="1"/>
    <col min="9239" max="9239" width="2.8984375" style="754" customWidth="1"/>
    <col min="9240" max="9240" width="3.19921875" style="754" customWidth="1"/>
    <col min="9241" max="9241" width="2.8984375" style="754" customWidth="1"/>
    <col min="9242" max="9242" width="4.09765625" style="754" customWidth="1"/>
    <col min="9243" max="9243" width="2.8984375" style="754" customWidth="1"/>
    <col min="9244" max="9244" width="3.19921875" style="754" customWidth="1"/>
    <col min="9245" max="9245" width="2.8984375" style="754" customWidth="1"/>
    <col min="9246" max="9246" width="4.09765625" style="754" customWidth="1"/>
    <col min="9247" max="9247" width="2.8984375" style="754" customWidth="1"/>
    <col min="9248" max="9248" width="5" style="754" customWidth="1"/>
    <col min="9249" max="9249" width="2.3984375" style="754" customWidth="1"/>
    <col min="9250" max="9250" width="7.69921875" style="754" customWidth="1"/>
    <col min="9251" max="9467" width="7.69921875" style="754"/>
    <col min="9468" max="9468" width="9.19921875" style="754" customWidth="1"/>
    <col min="9469" max="9469" width="11.09765625" style="754" customWidth="1"/>
    <col min="9470" max="9471" width="7.69921875" style="754" customWidth="1"/>
    <col min="9472" max="9472" width="4.09765625" style="754" customWidth="1"/>
    <col min="9473" max="9473" width="2.8984375" style="754" customWidth="1"/>
    <col min="9474" max="9474" width="4.09765625" style="754" customWidth="1"/>
    <col min="9475" max="9475" width="2.8984375" style="754" customWidth="1"/>
    <col min="9476" max="9476" width="4.09765625" style="754" customWidth="1"/>
    <col min="9477" max="9477" width="2.8984375" style="754" customWidth="1"/>
    <col min="9478" max="9478" width="3.19921875" style="754" customWidth="1"/>
    <col min="9479" max="9479" width="2.8984375" style="754" customWidth="1"/>
    <col min="9480" max="9480" width="3.19921875" style="754" customWidth="1"/>
    <col min="9481" max="9481" width="2.8984375" style="754" customWidth="1"/>
    <col min="9482" max="9482" width="3.19921875" style="754" customWidth="1"/>
    <col min="9483" max="9483" width="2.8984375" style="754" customWidth="1"/>
    <col min="9484" max="9484" width="4.09765625" style="754" customWidth="1"/>
    <col min="9485" max="9485" width="2.8984375" style="754" customWidth="1"/>
    <col min="9486" max="9486" width="3.69921875" style="754" customWidth="1"/>
    <col min="9487" max="9487" width="2.8984375" style="754" customWidth="1"/>
    <col min="9488" max="9488" width="3.19921875" style="754" customWidth="1"/>
    <col min="9489" max="9489" width="2.8984375" style="754" customWidth="1"/>
    <col min="9490" max="9490" width="3.19921875" style="754" customWidth="1"/>
    <col min="9491" max="9491" width="2.8984375" style="754" customWidth="1"/>
    <col min="9492" max="9492" width="3.69921875" style="754" customWidth="1"/>
    <col min="9493" max="9493" width="2.8984375" style="754" customWidth="1"/>
    <col min="9494" max="9494" width="3.19921875" style="754" customWidth="1"/>
    <col min="9495" max="9495" width="2.8984375" style="754" customWidth="1"/>
    <col min="9496" max="9496" width="3.19921875" style="754" customWidth="1"/>
    <col min="9497" max="9497" width="2.8984375" style="754" customWidth="1"/>
    <col min="9498" max="9498" width="4.09765625" style="754" customWidth="1"/>
    <col min="9499" max="9499" width="2.8984375" style="754" customWidth="1"/>
    <col min="9500" max="9500" width="3.19921875" style="754" customWidth="1"/>
    <col min="9501" max="9501" width="2.8984375" style="754" customWidth="1"/>
    <col min="9502" max="9502" width="4.09765625" style="754" customWidth="1"/>
    <col min="9503" max="9503" width="2.8984375" style="754" customWidth="1"/>
    <col min="9504" max="9504" width="5" style="754" customWidth="1"/>
    <col min="9505" max="9505" width="2.3984375" style="754" customWidth="1"/>
    <col min="9506" max="9506" width="7.69921875" style="754" customWidth="1"/>
    <col min="9507" max="9723" width="7.69921875" style="754"/>
    <col min="9724" max="9724" width="9.19921875" style="754" customWidth="1"/>
    <col min="9725" max="9725" width="11.09765625" style="754" customWidth="1"/>
    <col min="9726" max="9727" width="7.69921875" style="754" customWidth="1"/>
    <col min="9728" max="9728" width="4.09765625" style="754" customWidth="1"/>
    <col min="9729" max="9729" width="2.8984375" style="754" customWidth="1"/>
    <col min="9730" max="9730" width="4.09765625" style="754" customWidth="1"/>
    <col min="9731" max="9731" width="2.8984375" style="754" customWidth="1"/>
    <col min="9732" max="9732" width="4.09765625" style="754" customWidth="1"/>
    <col min="9733" max="9733" width="2.8984375" style="754" customWidth="1"/>
    <col min="9734" max="9734" width="3.19921875" style="754" customWidth="1"/>
    <col min="9735" max="9735" width="2.8984375" style="754" customWidth="1"/>
    <col min="9736" max="9736" width="3.19921875" style="754" customWidth="1"/>
    <col min="9737" max="9737" width="2.8984375" style="754" customWidth="1"/>
    <col min="9738" max="9738" width="3.19921875" style="754" customWidth="1"/>
    <col min="9739" max="9739" width="2.8984375" style="754" customWidth="1"/>
    <col min="9740" max="9740" width="4.09765625" style="754" customWidth="1"/>
    <col min="9741" max="9741" width="2.8984375" style="754" customWidth="1"/>
    <col min="9742" max="9742" width="3.69921875" style="754" customWidth="1"/>
    <col min="9743" max="9743" width="2.8984375" style="754" customWidth="1"/>
    <col min="9744" max="9744" width="3.19921875" style="754" customWidth="1"/>
    <col min="9745" max="9745" width="2.8984375" style="754" customWidth="1"/>
    <col min="9746" max="9746" width="3.19921875" style="754" customWidth="1"/>
    <col min="9747" max="9747" width="2.8984375" style="754" customWidth="1"/>
    <col min="9748" max="9748" width="3.69921875" style="754" customWidth="1"/>
    <col min="9749" max="9749" width="2.8984375" style="754" customWidth="1"/>
    <col min="9750" max="9750" width="3.19921875" style="754" customWidth="1"/>
    <col min="9751" max="9751" width="2.8984375" style="754" customWidth="1"/>
    <col min="9752" max="9752" width="3.19921875" style="754" customWidth="1"/>
    <col min="9753" max="9753" width="2.8984375" style="754" customWidth="1"/>
    <col min="9754" max="9754" width="4.09765625" style="754" customWidth="1"/>
    <col min="9755" max="9755" width="2.8984375" style="754" customWidth="1"/>
    <col min="9756" max="9756" width="3.19921875" style="754" customWidth="1"/>
    <col min="9757" max="9757" width="2.8984375" style="754" customWidth="1"/>
    <col min="9758" max="9758" width="4.09765625" style="754" customWidth="1"/>
    <col min="9759" max="9759" width="2.8984375" style="754" customWidth="1"/>
    <col min="9760" max="9760" width="5" style="754" customWidth="1"/>
    <col min="9761" max="9761" width="2.3984375" style="754" customWidth="1"/>
    <col min="9762" max="9762" width="7.69921875" style="754" customWidth="1"/>
    <col min="9763" max="9979" width="7.69921875" style="754"/>
    <col min="9980" max="9980" width="9.19921875" style="754" customWidth="1"/>
    <col min="9981" max="9981" width="11.09765625" style="754" customWidth="1"/>
    <col min="9982" max="9983" width="7.69921875" style="754" customWidth="1"/>
    <col min="9984" max="9984" width="4.09765625" style="754" customWidth="1"/>
    <col min="9985" max="9985" width="2.8984375" style="754" customWidth="1"/>
    <col min="9986" max="9986" width="4.09765625" style="754" customWidth="1"/>
    <col min="9987" max="9987" width="2.8984375" style="754" customWidth="1"/>
    <col min="9988" max="9988" width="4.09765625" style="754" customWidth="1"/>
    <col min="9989" max="9989" width="2.8984375" style="754" customWidth="1"/>
    <col min="9990" max="9990" width="3.19921875" style="754" customWidth="1"/>
    <col min="9991" max="9991" width="2.8984375" style="754" customWidth="1"/>
    <col min="9992" max="9992" width="3.19921875" style="754" customWidth="1"/>
    <col min="9993" max="9993" width="2.8984375" style="754" customWidth="1"/>
    <col min="9994" max="9994" width="3.19921875" style="754" customWidth="1"/>
    <col min="9995" max="9995" width="2.8984375" style="754" customWidth="1"/>
    <col min="9996" max="9996" width="4.09765625" style="754" customWidth="1"/>
    <col min="9997" max="9997" width="2.8984375" style="754" customWidth="1"/>
    <col min="9998" max="9998" width="3.69921875" style="754" customWidth="1"/>
    <col min="9999" max="9999" width="2.8984375" style="754" customWidth="1"/>
    <col min="10000" max="10000" width="3.19921875" style="754" customWidth="1"/>
    <col min="10001" max="10001" width="2.8984375" style="754" customWidth="1"/>
    <col min="10002" max="10002" width="3.19921875" style="754" customWidth="1"/>
    <col min="10003" max="10003" width="2.8984375" style="754" customWidth="1"/>
    <col min="10004" max="10004" width="3.69921875" style="754" customWidth="1"/>
    <col min="10005" max="10005" width="2.8984375" style="754" customWidth="1"/>
    <col min="10006" max="10006" width="3.19921875" style="754" customWidth="1"/>
    <col min="10007" max="10007" width="2.8984375" style="754" customWidth="1"/>
    <col min="10008" max="10008" width="3.19921875" style="754" customWidth="1"/>
    <col min="10009" max="10009" width="2.8984375" style="754" customWidth="1"/>
    <col min="10010" max="10010" width="4.09765625" style="754" customWidth="1"/>
    <col min="10011" max="10011" width="2.8984375" style="754" customWidth="1"/>
    <col min="10012" max="10012" width="3.19921875" style="754" customWidth="1"/>
    <col min="10013" max="10013" width="2.8984375" style="754" customWidth="1"/>
    <col min="10014" max="10014" width="4.09765625" style="754" customWidth="1"/>
    <col min="10015" max="10015" width="2.8984375" style="754" customWidth="1"/>
    <col min="10016" max="10016" width="5" style="754" customWidth="1"/>
    <col min="10017" max="10017" width="2.3984375" style="754" customWidth="1"/>
    <col min="10018" max="10018" width="7.69921875" style="754" customWidth="1"/>
    <col min="10019" max="10235" width="7.69921875" style="754"/>
    <col min="10236" max="10236" width="9.19921875" style="754" customWidth="1"/>
    <col min="10237" max="10237" width="11.09765625" style="754" customWidth="1"/>
    <col min="10238" max="10239" width="7.69921875" style="754" customWidth="1"/>
    <col min="10240" max="10240" width="4.09765625" style="754" customWidth="1"/>
    <col min="10241" max="10241" width="2.8984375" style="754" customWidth="1"/>
    <col min="10242" max="10242" width="4.09765625" style="754" customWidth="1"/>
    <col min="10243" max="10243" width="2.8984375" style="754" customWidth="1"/>
    <col min="10244" max="10244" width="4.09765625" style="754" customWidth="1"/>
    <col min="10245" max="10245" width="2.8984375" style="754" customWidth="1"/>
    <col min="10246" max="10246" width="3.19921875" style="754" customWidth="1"/>
    <col min="10247" max="10247" width="2.8984375" style="754" customWidth="1"/>
    <col min="10248" max="10248" width="3.19921875" style="754" customWidth="1"/>
    <col min="10249" max="10249" width="2.8984375" style="754" customWidth="1"/>
    <col min="10250" max="10250" width="3.19921875" style="754" customWidth="1"/>
    <col min="10251" max="10251" width="2.8984375" style="754" customWidth="1"/>
    <col min="10252" max="10252" width="4.09765625" style="754" customWidth="1"/>
    <col min="10253" max="10253" width="2.8984375" style="754" customWidth="1"/>
    <col min="10254" max="10254" width="3.69921875" style="754" customWidth="1"/>
    <col min="10255" max="10255" width="2.8984375" style="754" customWidth="1"/>
    <col min="10256" max="10256" width="3.19921875" style="754" customWidth="1"/>
    <col min="10257" max="10257" width="2.8984375" style="754" customWidth="1"/>
    <col min="10258" max="10258" width="3.19921875" style="754" customWidth="1"/>
    <col min="10259" max="10259" width="2.8984375" style="754" customWidth="1"/>
    <col min="10260" max="10260" width="3.69921875" style="754" customWidth="1"/>
    <col min="10261" max="10261" width="2.8984375" style="754" customWidth="1"/>
    <col min="10262" max="10262" width="3.19921875" style="754" customWidth="1"/>
    <col min="10263" max="10263" width="2.8984375" style="754" customWidth="1"/>
    <col min="10264" max="10264" width="3.19921875" style="754" customWidth="1"/>
    <col min="10265" max="10265" width="2.8984375" style="754" customWidth="1"/>
    <col min="10266" max="10266" width="4.09765625" style="754" customWidth="1"/>
    <col min="10267" max="10267" width="2.8984375" style="754" customWidth="1"/>
    <col min="10268" max="10268" width="3.19921875" style="754" customWidth="1"/>
    <col min="10269" max="10269" width="2.8984375" style="754" customWidth="1"/>
    <col min="10270" max="10270" width="4.09765625" style="754" customWidth="1"/>
    <col min="10271" max="10271" width="2.8984375" style="754" customWidth="1"/>
    <col min="10272" max="10272" width="5" style="754" customWidth="1"/>
    <col min="10273" max="10273" width="2.3984375" style="754" customWidth="1"/>
    <col min="10274" max="10274" width="7.69921875" style="754" customWidth="1"/>
    <col min="10275" max="10491" width="7.69921875" style="754"/>
    <col min="10492" max="10492" width="9.19921875" style="754" customWidth="1"/>
    <col min="10493" max="10493" width="11.09765625" style="754" customWidth="1"/>
    <col min="10494" max="10495" width="7.69921875" style="754" customWidth="1"/>
    <col min="10496" max="10496" width="4.09765625" style="754" customWidth="1"/>
    <col min="10497" max="10497" width="2.8984375" style="754" customWidth="1"/>
    <col min="10498" max="10498" width="4.09765625" style="754" customWidth="1"/>
    <col min="10499" max="10499" width="2.8984375" style="754" customWidth="1"/>
    <col min="10500" max="10500" width="4.09765625" style="754" customWidth="1"/>
    <col min="10501" max="10501" width="2.8984375" style="754" customWidth="1"/>
    <col min="10502" max="10502" width="3.19921875" style="754" customWidth="1"/>
    <col min="10503" max="10503" width="2.8984375" style="754" customWidth="1"/>
    <col min="10504" max="10504" width="3.19921875" style="754" customWidth="1"/>
    <col min="10505" max="10505" width="2.8984375" style="754" customWidth="1"/>
    <col min="10506" max="10506" width="3.19921875" style="754" customWidth="1"/>
    <col min="10507" max="10507" width="2.8984375" style="754" customWidth="1"/>
    <col min="10508" max="10508" width="4.09765625" style="754" customWidth="1"/>
    <col min="10509" max="10509" width="2.8984375" style="754" customWidth="1"/>
    <col min="10510" max="10510" width="3.69921875" style="754" customWidth="1"/>
    <col min="10511" max="10511" width="2.8984375" style="754" customWidth="1"/>
    <col min="10512" max="10512" width="3.19921875" style="754" customWidth="1"/>
    <col min="10513" max="10513" width="2.8984375" style="754" customWidth="1"/>
    <col min="10514" max="10514" width="3.19921875" style="754" customWidth="1"/>
    <col min="10515" max="10515" width="2.8984375" style="754" customWidth="1"/>
    <col min="10516" max="10516" width="3.69921875" style="754" customWidth="1"/>
    <col min="10517" max="10517" width="2.8984375" style="754" customWidth="1"/>
    <col min="10518" max="10518" width="3.19921875" style="754" customWidth="1"/>
    <col min="10519" max="10519" width="2.8984375" style="754" customWidth="1"/>
    <col min="10520" max="10520" width="3.19921875" style="754" customWidth="1"/>
    <col min="10521" max="10521" width="2.8984375" style="754" customWidth="1"/>
    <col min="10522" max="10522" width="4.09765625" style="754" customWidth="1"/>
    <col min="10523" max="10523" width="2.8984375" style="754" customWidth="1"/>
    <col min="10524" max="10524" width="3.19921875" style="754" customWidth="1"/>
    <col min="10525" max="10525" width="2.8984375" style="754" customWidth="1"/>
    <col min="10526" max="10526" width="4.09765625" style="754" customWidth="1"/>
    <col min="10527" max="10527" width="2.8984375" style="754" customWidth="1"/>
    <col min="10528" max="10528" width="5" style="754" customWidth="1"/>
    <col min="10529" max="10529" width="2.3984375" style="754" customWidth="1"/>
    <col min="10530" max="10530" width="7.69921875" style="754" customWidth="1"/>
    <col min="10531" max="10747" width="7.69921875" style="754"/>
    <col min="10748" max="10748" width="9.19921875" style="754" customWidth="1"/>
    <col min="10749" max="10749" width="11.09765625" style="754" customWidth="1"/>
    <col min="10750" max="10751" width="7.69921875" style="754" customWidth="1"/>
    <col min="10752" max="10752" width="4.09765625" style="754" customWidth="1"/>
    <col min="10753" max="10753" width="2.8984375" style="754" customWidth="1"/>
    <col min="10754" max="10754" width="4.09765625" style="754" customWidth="1"/>
    <col min="10755" max="10755" width="2.8984375" style="754" customWidth="1"/>
    <col min="10756" max="10756" width="4.09765625" style="754" customWidth="1"/>
    <col min="10757" max="10757" width="2.8984375" style="754" customWidth="1"/>
    <col min="10758" max="10758" width="3.19921875" style="754" customWidth="1"/>
    <col min="10759" max="10759" width="2.8984375" style="754" customWidth="1"/>
    <col min="10760" max="10760" width="3.19921875" style="754" customWidth="1"/>
    <col min="10761" max="10761" width="2.8984375" style="754" customWidth="1"/>
    <col min="10762" max="10762" width="3.19921875" style="754" customWidth="1"/>
    <col min="10763" max="10763" width="2.8984375" style="754" customWidth="1"/>
    <col min="10764" max="10764" width="4.09765625" style="754" customWidth="1"/>
    <col min="10765" max="10765" width="2.8984375" style="754" customWidth="1"/>
    <col min="10766" max="10766" width="3.69921875" style="754" customWidth="1"/>
    <col min="10767" max="10767" width="2.8984375" style="754" customWidth="1"/>
    <col min="10768" max="10768" width="3.19921875" style="754" customWidth="1"/>
    <col min="10769" max="10769" width="2.8984375" style="754" customWidth="1"/>
    <col min="10770" max="10770" width="3.19921875" style="754" customWidth="1"/>
    <col min="10771" max="10771" width="2.8984375" style="754" customWidth="1"/>
    <col min="10772" max="10772" width="3.69921875" style="754" customWidth="1"/>
    <col min="10773" max="10773" width="2.8984375" style="754" customWidth="1"/>
    <col min="10774" max="10774" width="3.19921875" style="754" customWidth="1"/>
    <col min="10775" max="10775" width="2.8984375" style="754" customWidth="1"/>
    <col min="10776" max="10776" width="3.19921875" style="754" customWidth="1"/>
    <col min="10777" max="10777" width="2.8984375" style="754" customWidth="1"/>
    <col min="10778" max="10778" width="4.09765625" style="754" customWidth="1"/>
    <col min="10779" max="10779" width="2.8984375" style="754" customWidth="1"/>
    <col min="10780" max="10780" width="3.19921875" style="754" customWidth="1"/>
    <col min="10781" max="10781" width="2.8984375" style="754" customWidth="1"/>
    <col min="10782" max="10782" width="4.09765625" style="754" customWidth="1"/>
    <col min="10783" max="10783" width="2.8984375" style="754" customWidth="1"/>
    <col min="10784" max="10784" width="5" style="754" customWidth="1"/>
    <col min="10785" max="10785" width="2.3984375" style="754" customWidth="1"/>
    <col min="10786" max="10786" width="7.69921875" style="754" customWidth="1"/>
    <col min="10787" max="11003" width="7.69921875" style="754"/>
    <col min="11004" max="11004" width="9.19921875" style="754" customWidth="1"/>
    <col min="11005" max="11005" width="11.09765625" style="754" customWidth="1"/>
    <col min="11006" max="11007" width="7.69921875" style="754" customWidth="1"/>
    <col min="11008" max="11008" width="4.09765625" style="754" customWidth="1"/>
    <col min="11009" max="11009" width="2.8984375" style="754" customWidth="1"/>
    <col min="11010" max="11010" width="4.09765625" style="754" customWidth="1"/>
    <col min="11011" max="11011" width="2.8984375" style="754" customWidth="1"/>
    <col min="11012" max="11012" width="4.09765625" style="754" customWidth="1"/>
    <col min="11013" max="11013" width="2.8984375" style="754" customWidth="1"/>
    <col min="11014" max="11014" width="3.19921875" style="754" customWidth="1"/>
    <col min="11015" max="11015" width="2.8984375" style="754" customWidth="1"/>
    <col min="11016" max="11016" width="3.19921875" style="754" customWidth="1"/>
    <col min="11017" max="11017" width="2.8984375" style="754" customWidth="1"/>
    <col min="11018" max="11018" width="3.19921875" style="754" customWidth="1"/>
    <col min="11019" max="11019" width="2.8984375" style="754" customWidth="1"/>
    <col min="11020" max="11020" width="4.09765625" style="754" customWidth="1"/>
    <col min="11021" max="11021" width="2.8984375" style="754" customWidth="1"/>
    <col min="11022" max="11022" width="3.69921875" style="754" customWidth="1"/>
    <col min="11023" max="11023" width="2.8984375" style="754" customWidth="1"/>
    <col min="11024" max="11024" width="3.19921875" style="754" customWidth="1"/>
    <col min="11025" max="11025" width="2.8984375" style="754" customWidth="1"/>
    <col min="11026" max="11026" width="3.19921875" style="754" customWidth="1"/>
    <col min="11027" max="11027" width="2.8984375" style="754" customWidth="1"/>
    <col min="11028" max="11028" width="3.69921875" style="754" customWidth="1"/>
    <col min="11029" max="11029" width="2.8984375" style="754" customWidth="1"/>
    <col min="11030" max="11030" width="3.19921875" style="754" customWidth="1"/>
    <col min="11031" max="11031" width="2.8984375" style="754" customWidth="1"/>
    <col min="11032" max="11032" width="3.19921875" style="754" customWidth="1"/>
    <col min="11033" max="11033" width="2.8984375" style="754" customWidth="1"/>
    <col min="11034" max="11034" width="4.09765625" style="754" customWidth="1"/>
    <col min="11035" max="11035" width="2.8984375" style="754" customWidth="1"/>
    <col min="11036" max="11036" width="3.19921875" style="754" customWidth="1"/>
    <col min="11037" max="11037" width="2.8984375" style="754" customWidth="1"/>
    <col min="11038" max="11038" width="4.09765625" style="754" customWidth="1"/>
    <col min="11039" max="11039" width="2.8984375" style="754" customWidth="1"/>
    <col min="11040" max="11040" width="5" style="754" customWidth="1"/>
    <col min="11041" max="11041" width="2.3984375" style="754" customWidth="1"/>
    <col min="11042" max="11042" width="7.69921875" style="754" customWidth="1"/>
    <col min="11043" max="11259" width="7.69921875" style="754"/>
    <col min="11260" max="11260" width="9.19921875" style="754" customWidth="1"/>
    <col min="11261" max="11261" width="11.09765625" style="754" customWidth="1"/>
    <col min="11262" max="11263" width="7.69921875" style="754" customWidth="1"/>
    <col min="11264" max="11264" width="4.09765625" style="754" customWidth="1"/>
    <col min="11265" max="11265" width="2.8984375" style="754" customWidth="1"/>
    <col min="11266" max="11266" width="4.09765625" style="754" customWidth="1"/>
    <col min="11267" max="11267" width="2.8984375" style="754" customWidth="1"/>
    <col min="11268" max="11268" width="4.09765625" style="754" customWidth="1"/>
    <col min="11269" max="11269" width="2.8984375" style="754" customWidth="1"/>
    <col min="11270" max="11270" width="3.19921875" style="754" customWidth="1"/>
    <col min="11271" max="11271" width="2.8984375" style="754" customWidth="1"/>
    <col min="11272" max="11272" width="3.19921875" style="754" customWidth="1"/>
    <col min="11273" max="11273" width="2.8984375" style="754" customWidth="1"/>
    <col min="11274" max="11274" width="3.19921875" style="754" customWidth="1"/>
    <col min="11275" max="11275" width="2.8984375" style="754" customWidth="1"/>
    <col min="11276" max="11276" width="4.09765625" style="754" customWidth="1"/>
    <col min="11277" max="11277" width="2.8984375" style="754" customWidth="1"/>
    <col min="11278" max="11278" width="3.69921875" style="754" customWidth="1"/>
    <col min="11279" max="11279" width="2.8984375" style="754" customWidth="1"/>
    <col min="11280" max="11280" width="3.19921875" style="754" customWidth="1"/>
    <col min="11281" max="11281" width="2.8984375" style="754" customWidth="1"/>
    <col min="11282" max="11282" width="3.19921875" style="754" customWidth="1"/>
    <col min="11283" max="11283" width="2.8984375" style="754" customWidth="1"/>
    <col min="11284" max="11284" width="3.69921875" style="754" customWidth="1"/>
    <col min="11285" max="11285" width="2.8984375" style="754" customWidth="1"/>
    <col min="11286" max="11286" width="3.19921875" style="754" customWidth="1"/>
    <col min="11287" max="11287" width="2.8984375" style="754" customWidth="1"/>
    <col min="11288" max="11288" width="3.19921875" style="754" customWidth="1"/>
    <col min="11289" max="11289" width="2.8984375" style="754" customWidth="1"/>
    <col min="11290" max="11290" width="4.09765625" style="754" customWidth="1"/>
    <col min="11291" max="11291" width="2.8984375" style="754" customWidth="1"/>
    <col min="11292" max="11292" width="3.19921875" style="754" customWidth="1"/>
    <col min="11293" max="11293" width="2.8984375" style="754" customWidth="1"/>
    <col min="11294" max="11294" width="4.09765625" style="754" customWidth="1"/>
    <col min="11295" max="11295" width="2.8984375" style="754" customWidth="1"/>
    <col min="11296" max="11296" width="5" style="754" customWidth="1"/>
    <col min="11297" max="11297" width="2.3984375" style="754" customWidth="1"/>
    <col min="11298" max="11298" width="7.69921875" style="754" customWidth="1"/>
    <col min="11299" max="11515" width="7.69921875" style="754"/>
    <col min="11516" max="11516" width="9.19921875" style="754" customWidth="1"/>
    <col min="11517" max="11517" width="11.09765625" style="754" customWidth="1"/>
    <col min="11518" max="11519" width="7.69921875" style="754" customWidth="1"/>
    <col min="11520" max="11520" width="4.09765625" style="754" customWidth="1"/>
    <col min="11521" max="11521" width="2.8984375" style="754" customWidth="1"/>
    <col min="11522" max="11522" width="4.09765625" style="754" customWidth="1"/>
    <col min="11523" max="11523" width="2.8984375" style="754" customWidth="1"/>
    <col min="11524" max="11524" width="4.09765625" style="754" customWidth="1"/>
    <col min="11525" max="11525" width="2.8984375" style="754" customWidth="1"/>
    <col min="11526" max="11526" width="3.19921875" style="754" customWidth="1"/>
    <col min="11527" max="11527" width="2.8984375" style="754" customWidth="1"/>
    <col min="11528" max="11528" width="3.19921875" style="754" customWidth="1"/>
    <col min="11529" max="11529" width="2.8984375" style="754" customWidth="1"/>
    <col min="11530" max="11530" width="3.19921875" style="754" customWidth="1"/>
    <col min="11531" max="11531" width="2.8984375" style="754" customWidth="1"/>
    <col min="11532" max="11532" width="4.09765625" style="754" customWidth="1"/>
    <col min="11533" max="11533" width="2.8984375" style="754" customWidth="1"/>
    <col min="11534" max="11534" width="3.69921875" style="754" customWidth="1"/>
    <col min="11535" max="11535" width="2.8984375" style="754" customWidth="1"/>
    <col min="11536" max="11536" width="3.19921875" style="754" customWidth="1"/>
    <col min="11537" max="11537" width="2.8984375" style="754" customWidth="1"/>
    <col min="11538" max="11538" width="3.19921875" style="754" customWidth="1"/>
    <col min="11539" max="11539" width="2.8984375" style="754" customWidth="1"/>
    <col min="11540" max="11540" width="3.69921875" style="754" customWidth="1"/>
    <col min="11541" max="11541" width="2.8984375" style="754" customWidth="1"/>
    <col min="11542" max="11542" width="3.19921875" style="754" customWidth="1"/>
    <col min="11543" max="11543" width="2.8984375" style="754" customWidth="1"/>
    <col min="11544" max="11544" width="3.19921875" style="754" customWidth="1"/>
    <col min="11545" max="11545" width="2.8984375" style="754" customWidth="1"/>
    <col min="11546" max="11546" width="4.09765625" style="754" customWidth="1"/>
    <col min="11547" max="11547" width="2.8984375" style="754" customWidth="1"/>
    <col min="11548" max="11548" width="3.19921875" style="754" customWidth="1"/>
    <col min="11549" max="11549" width="2.8984375" style="754" customWidth="1"/>
    <col min="11550" max="11550" width="4.09765625" style="754" customWidth="1"/>
    <col min="11551" max="11551" width="2.8984375" style="754" customWidth="1"/>
    <col min="11552" max="11552" width="5" style="754" customWidth="1"/>
    <col min="11553" max="11553" width="2.3984375" style="754" customWidth="1"/>
    <col min="11554" max="11554" width="7.69921875" style="754" customWidth="1"/>
    <col min="11555" max="11771" width="7.69921875" style="754"/>
    <col min="11772" max="11772" width="9.19921875" style="754" customWidth="1"/>
    <col min="11773" max="11773" width="11.09765625" style="754" customWidth="1"/>
    <col min="11774" max="11775" width="7.69921875" style="754" customWidth="1"/>
    <col min="11776" max="11776" width="4.09765625" style="754" customWidth="1"/>
    <col min="11777" max="11777" width="2.8984375" style="754" customWidth="1"/>
    <col min="11778" max="11778" width="4.09765625" style="754" customWidth="1"/>
    <col min="11779" max="11779" width="2.8984375" style="754" customWidth="1"/>
    <col min="11780" max="11780" width="4.09765625" style="754" customWidth="1"/>
    <col min="11781" max="11781" width="2.8984375" style="754" customWidth="1"/>
    <col min="11782" max="11782" width="3.19921875" style="754" customWidth="1"/>
    <col min="11783" max="11783" width="2.8984375" style="754" customWidth="1"/>
    <col min="11784" max="11784" width="3.19921875" style="754" customWidth="1"/>
    <col min="11785" max="11785" width="2.8984375" style="754" customWidth="1"/>
    <col min="11786" max="11786" width="3.19921875" style="754" customWidth="1"/>
    <col min="11787" max="11787" width="2.8984375" style="754" customWidth="1"/>
    <col min="11788" max="11788" width="4.09765625" style="754" customWidth="1"/>
    <col min="11789" max="11789" width="2.8984375" style="754" customWidth="1"/>
    <col min="11790" max="11790" width="3.69921875" style="754" customWidth="1"/>
    <col min="11791" max="11791" width="2.8984375" style="754" customWidth="1"/>
    <col min="11792" max="11792" width="3.19921875" style="754" customWidth="1"/>
    <col min="11793" max="11793" width="2.8984375" style="754" customWidth="1"/>
    <col min="11794" max="11794" width="3.19921875" style="754" customWidth="1"/>
    <col min="11795" max="11795" width="2.8984375" style="754" customWidth="1"/>
    <col min="11796" max="11796" width="3.69921875" style="754" customWidth="1"/>
    <col min="11797" max="11797" width="2.8984375" style="754" customWidth="1"/>
    <col min="11798" max="11798" width="3.19921875" style="754" customWidth="1"/>
    <col min="11799" max="11799" width="2.8984375" style="754" customWidth="1"/>
    <col min="11800" max="11800" width="3.19921875" style="754" customWidth="1"/>
    <col min="11801" max="11801" width="2.8984375" style="754" customWidth="1"/>
    <col min="11802" max="11802" width="4.09765625" style="754" customWidth="1"/>
    <col min="11803" max="11803" width="2.8984375" style="754" customWidth="1"/>
    <col min="11804" max="11804" width="3.19921875" style="754" customWidth="1"/>
    <col min="11805" max="11805" width="2.8984375" style="754" customWidth="1"/>
    <col min="11806" max="11806" width="4.09765625" style="754" customWidth="1"/>
    <col min="11807" max="11807" width="2.8984375" style="754" customWidth="1"/>
    <col min="11808" max="11808" width="5" style="754" customWidth="1"/>
    <col min="11809" max="11809" width="2.3984375" style="754" customWidth="1"/>
    <col min="11810" max="11810" width="7.69921875" style="754" customWidth="1"/>
    <col min="11811" max="12027" width="7.69921875" style="754"/>
    <col min="12028" max="12028" width="9.19921875" style="754" customWidth="1"/>
    <col min="12029" max="12029" width="11.09765625" style="754" customWidth="1"/>
    <col min="12030" max="12031" width="7.69921875" style="754" customWidth="1"/>
    <col min="12032" max="12032" width="4.09765625" style="754" customWidth="1"/>
    <col min="12033" max="12033" width="2.8984375" style="754" customWidth="1"/>
    <col min="12034" max="12034" width="4.09765625" style="754" customWidth="1"/>
    <col min="12035" max="12035" width="2.8984375" style="754" customWidth="1"/>
    <col min="12036" max="12036" width="4.09765625" style="754" customWidth="1"/>
    <col min="12037" max="12037" width="2.8984375" style="754" customWidth="1"/>
    <col min="12038" max="12038" width="3.19921875" style="754" customWidth="1"/>
    <col min="12039" max="12039" width="2.8984375" style="754" customWidth="1"/>
    <col min="12040" max="12040" width="3.19921875" style="754" customWidth="1"/>
    <col min="12041" max="12041" width="2.8984375" style="754" customWidth="1"/>
    <col min="12042" max="12042" width="3.19921875" style="754" customWidth="1"/>
    <col min="12043" max="12043" width="2.8984375" style="754" customWidth="1"/>
    <col min="12044" max="12044" width="4.09765625" style="754" customWidth="1"/>
    <col min="12045" max="12045" width="2.8984375" style="754" customWidth="1"/>
    <col min="12046" max="12046" width="3.69921875" style="754" customWidth="1"/>
    <col min="12047" max="12047" width="2.8984375" style="754" customWidth="1"/>
    <col min="12048" max="12048" width="3.19921875" style="754" customWidth="1"/>
    <col min="12049" max="12049" width="2.8984375" style="754" customWidth="1"/>
    <col min="12050" max="12050" width="3.19921875" style="754" customWidth="1"/>
    <col min="12051" max="12051" width="2.8984375" style="754" customWidth="1"/>
    <col min="12052" max="12052" width="3.69921875" style="754" customWidth="1"/>
    <col min="12053" max="12053" width="2.8984375" style="754" customWidth="1"/>
    <col min="12054" max="12054" width="3.19921875" style="754" customWidth="1"/>
    <col min="12055" max="12055" width="2.8984375" style="754" customWidth="1"/>
    <col min="12056" max="12056" width="3.19921875" style="754" customWidth="1"/>
    <col min="12057" max="12057" width="2.8984375" style="754" customWidth="1"/>
    <col min="12058" max="12058" width="4.09765625" style="754" customWidth="1"/>
    <col min="12059" max="12059" width="2.8984375" style="754" customWidth="1"/>
    <col min="12060" max="12060" width="3.19921875" style="754" customWidth="1"/>
    <col min="12061" max="12061" width="2.8984375" style="754" customWidth="1"/>
    <col min="12062" max="12062" width="4.09765625" style="754" customWidth="1"/>
    <col min="12063" max="12063" width="2.8984375" style="754" customWidth="1"/>
    <col min="12064" max="12064" width="5" style="754" customWidth="1"/>
    <col min="12065" max="12065" width="2.3984375" style="754" customWidth="1"/>
    <col min="12066" max="12066" width="7.69921875" style="754" customWidth="1"/>
    <col min="12067" max="12283" width="7.69921875" style="754"/>
    <col min="12284" max="12284" width="9.19921875" style="754" customWidth="1"/>
    <col min="12285" max="12285" width="11.09765625" style="754" customWidth="1"/>
    <col min="12286" max="12287" width="7.69921875" style="754" customWidth="1"/>
    <col min="12288" max="12288" width="4.09765625" style="754" customWidth="1"/>
    <col min="12289" max="12289" width="2.8984375" style="754" customWidth="1"/>
    <col min="12290" max="12290" width="4.09765625" style="754" customWidth="1"/>
    <col min="12291" max="12291" width="2.8984375" style="754" customWidth="1"/>
    <col min="12292" max="12292" width="4.09765625" style="754" customWidth="1"/>
    <col min="12293" max="12293" width="2.8984375" style="754" customWidth="1"/>
    <col min="12294" max="12294" width="3.19921875" style="754" customWidth="1"/>
    <col min="12295" max="12295" width="2.8984375" style="754" customWidth="1"/>
    <col min="12296" max="12296" width="3.19921875" style="754" customWidth="1"/>
    <col min="12297" max="12297" width="2.8984375" style="754" customWidth="1"/>
    <col min="12298" max="12298" width="3.19921875" style="754" customWidth="1"/>
    <col min="12299" max="12299" width="2.8984375" style="754" customWidth="1"/>
    <col min="12300" max="12300" width="4.09765625" style="754" customWidth="1"/>
    <col min="12301" max="12301" width="2.8984375" style="754" customWidth="1"/>
    <col min="12302" max="12302" width="3.69921875" style="754" customWidth="1"/>
    <col min="12303" max="12303" width="2.8984375" style="754" customWidth="1"/>
    <col min="12304" max="12304" width="3.19921875" style="754" customWidth="1"/>
    <col min="12305" max="12305" width="2.8984375" style="754" customWidth="1"/>
    <col min="12306" max="12306" width="3.19921875" style="754" customWidth="1"/>
    <col min="12307" max="12307" width="2.8984375" style="754" customWidth="1"/>
    <col min="12308" max="12308" width="3.69921875" style="754" customWidth="1"/>
    <col min="12309" max="12309" width="2.8984375" style="754" customWidth="1"/>
    <col min="12310" max="12310" width="3.19921875" style="754" customWidth="1"/>
    <col min="12311" max="12311" width="2.8984375" style="754" customWidth="1"/>
    <col min="12312" max="12312" width="3.19921875" style="754" customWidth="1"/>
    <col min="12313" max="12313" width="2.8984375" style="754" customWidth="1"/>
    <col min="12314" max="12314" width="4.09765625" style="754" customWidth="1"/>
    <col min="12315" max="12315" width="2.8984375" style="754" customWidth="1"/>
    <col min="12316" max="12316" width="3.19921875" style="754" customWidth="1"/>
    <col min="12317" max="12317" width="2.8984375" style="754" customWidth="1"/>
    <col min="12318" max="12318" width="4.09765625" style="754" customWidth="1"/>
    <col min="12319" max="12319" width="2.8984375" style="754" customWidth="1"/>
    <col min="12320" max="12320" width="5" style="754" customWidth="1"/>
    <col min="12321" max="12321" width="2.3984375" style="754" customWidth="1"/>
    <col min="12322" max="12322" width="7.69921875" style="754" customWidth="1"/>
    <col min="12323" max="12539" width="7.69921875" style="754"/>
    <col min="12540" max="12540" width="9.19921875" style="754" customWidth="1"/>
    <col min="12541" max="12541" width="11.09765625" style="754" customWidth="1"/>
    <col min="12542" max="12543" width="7.69921875" style="754" customWidth="1"/>
    <col min="12544" max="12544" width="4.09765625" style="754" customWidth="1"/>
    <col min="12545" max="12545" width="2.8984375" style="754" customWidth="1"/>
    <col min="12546" max="12546" width="4.09765625" style="754" customWidth="1"/>
    <col min="12547" max="12547" width="2.8984375" style="754" customWidth="1"/>
    <col min="12548" max="12548" width="4.09765625" style="754" customWidth="1"/>
    <col min="12549" max="12549" width="2.8984375" style="754" customWidth="1"/>
    <col min="12550" max="12550" width="3.19921875" style="754" customWidth="1"/>
    <col min="12551" max="12551" width="2.8984375" style="754" customWidth="1"/>
    <col min="12552" max="12552" width="3.19921875" style="754" customWidth="1"/>
    <col min="12553" max="12553" width="2.8984375" style="754" customWidth="1"/>
    <col min="12554" max="12554" width="3.19921875" style="754" customWidth="1"/>
    <col min="12555" max="12555" width="2.8984375" style="754" customWidth="1"/>
    <col min="12556" max="12556" width="4.09765625" style="754" customWidth="1"/>
    <col min="12557" max="12557" width="2.8984375" style="754" customWidth="1"/>
    <col min="12558" max="12558" width="3.69921875" style="754" customWidth="1"/>
    <col min="12559" max="12559" width="2.8984375" style="754" customWidth="1"/>
    <col min="12560" max="12560" width="3.19921875" style="754" customWidth="1"/>
    <col min="12561" max="12561" width="2.8984375" style="754" customWidth="1"/>
    <col min="12562" max="12562" width="3.19921875" style="754" customWidth="1"/>
    <col min="12563" max="12563" width="2.8984375" style="754" customWidth="1"/>
    <col min="12564" max="12564" width="3.69921875" style="754" customWidth="1"/>
    <col min="12565" max="12565" width="2.8984375" style="754" customWidth="1"/>
    <col min="12566" max="12566" width="3.19921875" style="754" customWidth="1"/>
    <col min="12567" max="12567" width="2.8984375" style="754" customWidth="1"/>
    <col min="12568" max="12568" width="3.19921875" style="754" customWidth="1"/>
    <col min="12569" max="12569" width="2.8984375" style="754" customWidth="1"/>
    <col min="12570" max="12570" width="4.09765625" style="754" customWidth="1"/>
    <col min="12571" max="12571" width="2.8984375" style="754" customWidth="1"/>
    <col min="12572" max="12572" width="3.19921875" style="754" customWidth="1"/>
    <col min="12573" max="12573" width="2.8984375" style="754" customWidth="1"/>
    <col min="12574" max="12574" width="4.09765625" style="754" customWidth="1"/>
    <col min="12575" max="12575" width="2.8984375" style="754" customWidth="1"/>
    <col min="12576" max="12576" width="5" style="754" customWidth="1"/>
    <col min="12577" max="12577" width="2.3984375" style="754" customWidth="1"/>
    <col min="12578" max="12578" width="7.69921875" style="754" customWidth="1"/>
    <col min="12579" max="12795" width="7.69921875" style="754"/>
    <col min="12796" max="12796" width="9.19921875" style="754" customWidth="1"/>
    <col min="12797" max="12797" width="11.09765625" style="754" customWidth="1"/>
    <col min="12798" max="12799" width="7.69921875" style="754" customWidth="1"/>
    <col min="12800" max="12800" width="4.09765625" style="754" customWidth="1"/>
    <col min="12801" max="12801" width="2.8984375" style="754" customWidth="1"/>
    <col min="12802" max="12802" width="4.09765625" style="754" customWidth="1"/>
    <col min="12803" max="12803" width="2.8984375" style="754" customWidth="1"/>
    <col min="12804" max="12804" width="4.09765625" style="754" customWidth="1"/>
    <col min="12805" max="12805" width="2.8984375" style="754" customWidth="1"/>
    <col min="12806" max="12806" width="3.19921875" style="754" customWidth="1"/>
    <col min="12807" max="12807" width="2.8984375" style="754" customWidth="1"/>
    <col min="12808" max="12808" width="3.19921875" style="754" customWidth="1"/>
    <col min="12809" max="12809" width="2.8984375" style="754" customWidth="1"/>
    <col min="12810" max="12810" width="3.19921875" style="754" customWidth="1"/>
    <col min="12811" max="12811" width="2.8984375" style="754" customWidth="1"/>
    <col min="12812" max="12812" width="4.09765625" style="754" customWidth="1"/>
    <col min="12813" max="12813" width="2.8984375" style="754" customWidth="1"/>
    <col min="12814" max="12814" width="3.69921875" style="754" customWidth="1"/>
    <col min="12815" max="12815" width="2.8984375" style="754" customWidth="1"/>
    <col min="12816" max="12816" width="3.19921875" style="754" customWidth="1"/>
    <col min="12817" max="12817" width="2.8984375" style="754" customWidth="1"/>
    <col min="12818" max="12818" width="3.19921875" style="754" customWidth="1"/>
    <col min="12819" max="12819" width="2.8984375" style="754" customWidth="1"/>
    <col min="12820" max="12820" width="3.69921875" style="754" customWidth="1"/>
    <col min="12821" max="12821" width="2.8984375" style="754" customWidth="1"/>
    <col min="12822" max="12822" width="3.19921875" style="754" customWidth="1"/>
    <col min="12823" max="12823" width="2.8984375" style="754" customWidth="1"/>
    <col min="12824" max="12824" width="3.19921875" style="754" customWidth="1"/>
    <col min="12825" max="12825" width="2.8984375" style="754" customWidth="1"/>
    <col min="12826" max="12826" width="4.09765625" style="754" customWidth="1"/>
    <col min="12827" max="12827" width="2.8984375" style="754" customWidth="1"/>
    <col min="12828" max="12828" width="3.19921875" style="754" customWidth="1"/>
    <col min="12829" max="12829" width="2.8984375" style="754" customWidth="1"/>
    <col min="12830" max="12830" width="4.09765625" style="754" customWidth="1"/>
    <col min="12831" max="12831" width="2.8984375" style="754" customWidth="1"/>
    <col min="12832" max="12832" width="5" style="754" customWidth="1"/>
    <col min="12833" max="12833" width="2.3984375" style="754" customWidth="1"/>
    <col min="12834" max="12834" width="7.69921875" style="754" customWidth="1"/>
    <col min="12835" max="13051" width="7.69921875" style="754"/>
    <col min="13052" max="13052" width="9.19921875" style="754" customWidth="1"/>
    <col min="13053" max="13053" width="11.09765625" style="754" customWidth="1"/>
    <col min="13054" max="13055" width="7.69921875" style="754" customWidth="1"/>
    <col min="13056" max="13056" width="4.09765625" style="754" customWidth="1"/>
    <col min="13057" max="13057" width="2.8984375" style="754" customWidth="1"/>
    <col min="13058" max="13058" width="4.09765625" style="754" customWidth="1"/>
    <col min="13059" max="13059" width="2.8984375" style="754" customWidth="1"/>
    <col min="13060" max="13060" width="4.09765625" style="754" customWidth="1"/>
    <col min="13061" max="13061" width="2.8984375" style="754" customWidth="1"/>
    <col min="13062" max="13062" width="3.19921875" style="754" customWidth="1"/>
    <col min="13063" max="13063" width="2.8984375" style="754" customWidth="1"/>
    <col min="13064" max="13064" width="3.19921875" style="754" customWidth="1"/>
    <col min="13065" max="13065" width="2.8984375" style="754" customWidth="1"/>
    <col min="13066" max="13066" width="3.19921875" style="754" customWidth="1"/>
    <col min="13067" max="13067" width="2.8984375" style="754" customWidth="1"/>
    <col min="13068" max="13068" width="4.09765625" style="754" customWidth="1"/>
    <col min="13069" max="13069" width="2.8984375" style="754" customWidth="1"/>
    <col min="13070" max="13070" width="3.69921875" style="754" customWidth="1"/>
    <col min="13071" max="13071" width="2.8984375" style="754" customWidth="1"/>
    <col min="13072" max="13072" width="3.19921875" style="754" customWidth="1"/>
    <col min="13073" max="13073" width="2.8984375" style="754" customWidth="1"/>
    <col min="13074" max="13074" width="3.19921875" style="754" customWidth="1"/>
    <col min="13075" max="13075" width="2.8984375" style="754" customWidth="1"/>
    <col min="13076" max="13076" width="3.69921875" style="754" customWidth="1"/>
    <col min="13077" max="13077" width="2.8984375" style="754" customWidth="1"/>
    <col min="13078" max="13078" width="3.19921875" style="754" customWidth="1"/>
    <col min="13079" max="13079" width="2.8984375" style="754" customWidth="1"/>
    <col min="13080" max="13080" width="3.19921875" style="754" customWidth="1"/>
    <col min="13081" max="13081" width="2.8984375" style="754" customWidth="1"/>
    <col min="13082" max="13082" width="4.09765625" style="754" customWidth="1"/>
    <col min="13083" max="13083" width="2.8984375" style="754" customWidth="1"/>
    <col min="13084" max="13084" width="3.19921875" style="754" customWidth="1"/>
    <col min="13085" max="13085" width="2.8984375" style="754" customWidth="1"/>
    <col min="13086" max="13086" width="4.09765625" style="754" customWidth="1"/>
    <col min="13087" max="13087" width="2.8984375" style="754" customWidth="1"/>
    <col min="13088" max="13088" width="5" style="754" customWidth="1"/>
    <col min="13089" max="13089" width="2.3984375" style="754" customWidth="1"/>
    <col min="13090" max="13090" width="7.69921875" style="754" customWidth="1"/>
    <col min="13091" max="13307" width="7.69921875" style="754"/>
    <col min="13308" max="13308" width="9.19921875" style="754" customWidth="1"/>
    <col min="13309" max="13309" width="11.09765625" style="754" customWidth="1"/>
    <col min="13310" max="13311" width="7.69921875" style="754" customWidth="1"/>
    <col min="13312" max="13312" width="4.09765625" style="754" customWidth="1"/>
    <col min="13313" max="13313" width="2.8984375" style="754" customWidth="1"/>
    <col min="13314" max="13314" width="4.09765625" style="754" customWidth="1"/>
    <col min="13315" max="13315" width="2.8984375" style="754" customWidth="1"/>
    <col min="13316" max="13316" width="4.09765625" style="754" customWidth="1"/>
    <col min="13317" max="13317" width="2.8984375" style="754" customWidth="1"/>
    <col min="13318" max="13318" width="3.19921875" style="754" customWidth="1"/>
    <col min="13319" max="13319" width="2.8984375" style="754" customWidth="1"/>
    <col min="13320" max="13320" width="3.19921875" style="754" customWidth="1"/>
    <col min="13321" max="13321" width="2.8984375" style="754" customWidth="1"/>
    <col min="13322" max="13322" width="3.19921875" style="754" customWidth="1"/>
    <col min="13323" max="13323" width="2.8984375" style="754" customWidth="1"/>
    <col min="13324" max="13324" width="4.09765625" style="754" customWidth="1"/>
    <col min="13325" max="13325" width="2.8984375" style="754" customWidth="1"/>
    <col min="13326" max="13326" width="3.69921875" style="754" customWidth="1"/>
    <col min="13327" max="13327" width="2.8984375" style="754" customWidth="1"/>
    <col min="13328" max="13328" width="3.19921875" style="754" customWidth="1"/>
    <col min="13329" max="13329" width="2.8984375" style="754" customWidth="1"/>
    <col min="13330" max="13330" width="3.19921875" style="754" customWidth="1"/>
    <col min="13331" max="13331" width="2.8984375" style="754" customWidth="1"/>
    <col min="13332" max="13332" width="3.69921875" style="754" customWidth="1"/>
    <col min="13333" max="13333" width="2.8984375" style="754" customWidth="1"/>
    <col min="13334" max="13334" width="3.19921875" style="754" customWidth="1"/>
    <col min="13335" max="13335" width="2.8984375" style="754" customWidth="1"/>
    <col min="13336" max="13336" width="3.19921875" style="754" customWidth="1"/>
    <col min="13337" max="13337" width="2.8984375" style="754" customWidth="1"/>
    <col min="13338" max="13338" width="4.09765625" style="754" customWidth="1"/>
    <col min="13339" max="13339" width="2.8984375" style="754" customWidth="1"/>
    <col min="13340" max="13340" width="3.19921875" style="754" customWidth="1"/>
    <col min="13341" max="13341" width="2.8984375" style="754" customWidth="1"/>
    <col min="13342" max="13342" width="4.09765625" style="754" customWidth="1"/>
    <col min="13343" max="13343" width="2.8984375" style="754" customWidth="1"/>
    <col min="13344" max="13344" width="5" style="754" customWidth="1"/>
    <col min="13345" max="13345" width="2.3984375" style="754" customWidth="1"/>
    <col min="13346" max="13346" width="7.69921875" style="754" customWidth="1"/>
    <col min="13347" max="13563" width="7.69921875" style="754"/>
    <col min="13564" max="13564" width="9.19921875" style="754" customWidth="1"/>
    <col min="13565" max="13565" width="11.09765625" style="754" customWidth="1"/>
    <col min="13566" max="13567" width="7.69921875" style="754" customWidth="1"/>
    <col min="13568" max="13568" width="4.09765625" style="754" customWidth="1"/>
    <col min="13569" max="13569" width="2.8984375" style="754" customWidth="1"/>
    <col min="13570" max="13570" width="4.09765625" style="754" customWidth="1"/>
    <col min="13571" max="13571" width="2.8984375" style="754" customWidth="1"/>
    <col min="13572" max="13572" width="4.09765625" style="754" customWidth="1"/>
    <col min="13573" max="13573" width="2.8984375" style="754" customWidth="1"/>
    <col min="13574" max="13574" width="3.19921875" style="754" customWidth="1"/>
    <col min="13575" max="13575" width="2.8984375" style="754" customWidth="1"/>
    <col min="13576" max="13576" width="3.19921875" style="754" customWidth="1"/>
    <col min="13577" max="13577" width="2.8984375" style="754" customWidth="1"/>
    <col min="13578" max="13578" width="3.19921875" style="754" customWidth="1"/>
    <col min="13579" max="13579" width="2.8984375" style="754" customWidth="1"/>
    <col min="13580" max="13580" width="4.09765625" style="754" customWidth="1"/>
    <col min="13581" max="13581" width="2.8984375" style="754" customWidth="1"/>
    <col min="13582" max="13582" width="3.69921875" style="754" customWidth="1"/>
    <col min="13583" max="13583" width="2.8984375" style="754" customWidth="1"/>
    <col min="13584" max="13584" width="3.19921875" style="754" customWidth="1"/>
    <col min="13585" max="13585" width="2.8984375" style="754" customWidth="1"/>
    <col min="13586" max="13586" width="3.19921875" style="754" customWidth="1"/>
    <col min="13587" max="13587" width="2.8984375" style="754" customWidth="1"/>
    <col min="13588" max="13588" width="3.69921875" style="754" customWidth="1"/>
    <col min="13589" max="13589" width="2.8984375" style="754" customWidth="1"/>
    <col min="13590" max="13590" width="3.19921875" style="754" customWidth="1"/>
    <col min="13591" max="13591" width="2.8984375" style="754" customWidth="1"/>
    <col min="13592" max="13592" width="3.19921875" style="754" customWidth="1"/>
    <col min="13593" max="13593" width="2.8984375" style="754" customWidth="1"/>
    <col min="13594" max="13594" width="4.09765625" style="754" customWidth="1"/>
    <col min="13595" max="13595" width="2.8984375" style="754" customWidth="1"/>
    <col min="13596" max="13596" width="3.19921875" style="754" customWidth="1"/>
    <col min="13597" max="13597" width="2.8984375" style="754" customWidth="1"/>
    <col min="13598" max="13598" width="4.09765625" style="754" customWidth="1"/>
    <col min="13599" max="13599" width="2.8984375" style="754" customWidth="1"/>
    <col min="13600" max="13600" width="5" style="754" customWidth="1"/>
    <col min="13601" max="13601" width="2.3984375" style="754" customWidth="1"/>
    <col min="13602" max="13602" width="7.69921875" style="754" customWidth="1"/>
    <col min="13603" max="13819" width="7.69921875" style="754"/>
    <col min="13820" max="13820" width="9.19921875" style="754" customWidth="1"/>
    <col min="13821" max="13821" width="11.09765625" style="754" customWidth="1"/>
    <col min="13822" max="13823" width="7.69921875" style="754" customWidth="1"/>
    <col min="13824" max="13824" width="4.09765625" style="754" customWidth="1"/>
    <col min="13825" max="13825" width="2.8984375" style="754" customWidth="1"/>
    <col min="13826" max="13826" width="4.09765625" style="754" customWidth="1"/>
    <col min="13827" max="13827" width="2.8984375" style="754" customWidth="1"/>
    <col min="13828" max="13828" width="4.09765625" style="754" customWidth="1"/>
    <col min="13829" max="13829" width="2.8984375" style="754" customWidth="1"/>
    <col min="13830" max="13830" width="3.19921875" style="754" customWidth="1"/>
    <col min="13831" max="13831" width="2.8984375" style="754" customWidth="1"/>
    <col min="13832" max="13832" width="3.19921875" style="754" customWidth="1"/>
    <col min="13833" max="13833" width="2.8984375" style="754" customWidth="1"/>
    <col min="13834" max="13834" width="3.19921875" style="754" customWidth="1"/>
    <col min="13835" max="13835" width="2.8984375" style="754" customWidth="1"/>
    <col min="13836" max="13836" width="4.09765625" style="754" customWidth="1"/>
    <col min="13837" max="13837" width="2.8984375" style="754" customWidth="1"/>
    <col min="13838" max="13838" width="3.69921875" style="754" customWidth="1"/>
    <col min="13839" max="13839" width="2.8984375" style="754" customWidth="1"/>
    <col min="13840" max="13840" width="3.19921875" style="754" customWidth="1"/>
    <col min="13841" max="13841" width="2.8984375" style="754" customWidth="1"/>
    <col min="13842" max="13842" width="3.19921875" style="754" customWidth="1"/>
    <col min="13843" max="13843" width="2.8984375" style="754" customWidth="1"/>
    <col min="13844" max="13844" width="3.69921875" style="754" customWidth="1"/>
    <col min="13845" max="13845" width="2.8984375" style="754" customWidth="1"/>
    <col min="13846" max="13846" width="3.19921875" style="754" customWidth="1"/>
    <col min="13847" max="13847" width="2.8984375" style="754" customWidth="1"/>
    <col min="13848" max="13848" width="3.19921875" style="754" customWidth="1"/>
    <col min="13849" max="13849" width="2.8984375" style="754" customWidth="1"/>
    <col min="13850" max="13850" width="4.09765625" style="754" customWidth="1"/>
    <col min="13851" max="13851" width="2.8984375" style="754" customWidth="1"/>
    <col min="13852" max="13852" width="3.19921875" style="754" customWidth="1"/>
    <col min="13853" max="13853" width="2.8984375" style="754" customWidth="1"/>
    <col min="13854" max="13854" width="4.09765625" style="754" customWidth="1"/>
    <col min="13855" max="13855" width="2.8984375" style="754" customWidth="1"/>
    <col min="13856" max="13856" width="5" style="754" customWidth="1"/>
    <col min="13857" max="13857" width="2.3984375" style="754" customWidth="1"/>
    <col min="13858" max="13858" width="7.69921875" style="754" customWidth="1"/>
    <col min="13859" max="14075" width="7.69921875" style="754"/>
    <col min="14076" max="14076" width="9.19921875" style="754" customWidth="1"/>
    <col min="14077" max="14077" width="11.09765625" style="754" customWidth="1"/>
    <col min="14078" max="14079" width="7.69921875" style="754" customWidth="1"/>
    <col min="14080" max="14080" width="4.09765625" style="754" customWidth="1"/>
    <col min="14081" max="14081" width="2.8984375" style="754" customWidth="1"/>
    <col min="14082" max="14082" width="4.09765625" style="754" customWidth="1"/>
    <col min="14083" max="14083" width="2.8984375" style="754" customWidth="1"/>
    <col min="14084" max="14084" width="4.09765625" style="754" customWidth="1"/>
    <col min="14085" max="14085" width="2.8984375" style="754" customWidth="1"/>
    <col min="14086" max="14086" width="3.19921875" style="754" customWidth="1"/>
    <col min="14087" max="14087" width="2.8984375" style="754" customWidth="1"/>
    <col min="14088" max="14088" width="3.19921875" style="754" customWidth="1"/>
    <col min="14089" max="14089" width="2.8984375" style="754" customWidth="1"/>
    <col min="14090" max="14090" width="3.19921875" style="754" customWidth="1"/>
    <col min="14091" max="14091" width="2.8984375" style="754" customWidth="1"/>
    <col min="14092" max="14092" width="4.09765625" style="754" customWidth="1"/>
    <col min="14093" max="14093" width="2.8984375" style="754" customWidth="1"/>
    <col min="14094" max="14094" width="3.69921875" style="754" customWidth="1"/>
    <col min="14095" max="14095" width="2.8984375" style="754" customWidth="1"/>
    <col min="14096" max="14096" width="3.19921875" style="754" customWidth="1"/>
    <col min="14097" max="14097" width="2.8984375" style="754" customWidth="1"/>
    <col min="14098" max="14098" width="3.19921875" style="754" customWidth="1"/>
    <col min="14099" max="14099" width="2.8984375" style="754" customWidth="1"/>
    <col min="14100" max="14100" width="3.69921875" style="754" customWidth="1"/>
    <col min="14101" max="14101" width="2.8984375" style="754" customWidth="1"/>
    <col min="14102" max="14102" width="3.19921875" style="754" customWidth="1"/>
    <col min="14103" max="14103" width="2.8984375" style="754" customWidth="1"/>
    <col min="14104" max="14104" width="3.19921875" style="754" customWidth="1"/>
    <col min="14105" max="14105" width="2.8984375" style="754" customWidth="1"/>
    <col min="14106" max="14106" width="4.09765625" style="754" customWidth="1"/>
    <col min="14107" max="14107" width="2.8984375" style="754" customWidth="1"/>
    <col min="14108" max="14108" width="3.19921875" style="754" customWidth="1"/>
    <col min="14109" max="14109" width="2.8984375" style="754" customWidth="1"/>
    <col min="14110" max="14110" width="4.09765625" style="754" customWidth="1"/>
    <col min="14111" max="14111" width="2.8984375" style="754" customWidth="1"/>
    <col min="14112" max="14112" width="5" style="754" customWidth="1"/>
    <col min="14113" max="14113" width="2.3984375" style="754" customWidth="1"/>
    <col min="14114" max="14114" width="7.69921875" style="754" customWidth="1"/>
    <col min="14115" max="14331" width="7.69921875" style="754"/>
    <col min="14332" max="14332" width="9.19921875" style="754" customWidth="1"/>
    <col min="14333" max="14333" width="11.09765625" style="754" customWidth="1"/>
    <col min="14334" max="14335" width="7.69921875" style="754" customWidth="1"/>
    <col min="14336" max="14336" width="4.09765625" style="754" customWidth="1"/>
    <col min="14337" max="14337" width="2.8984375" style="754" customWidth="1"/>
    <col min="14338" max="14338" width="4.09765625" style="754" customWidth="1"/>
    <col min="14339" max="14339" width="2.8984375" style="754" customWidth="1"/>
    <col min="14340" max="14340" width="4.09765625" style="754" customWidth="1"/>
    <col min="14341" max="14341" width="2.8984375" style="754" customWidth="1"/>
    <col min="14342" max="14342" width="3.19921875" style="754" customWidth="1"/>
    <col min="14343" max="14343" width="2.8984375" style="754" customWidth="1"/>
    <col min="14344" max="14344" width="3.19921875" style="754" customWidth="1"/>
    <col min="14345" max="14345" width="2.8984375" style="754" customWidth="1"/>
    <col min="14346" max="14346" width="3.19921875" style="754" customWidth="1"/>
    <col min="14347" max="14347" width="2.8984375" style="754" customWidth="1"/>
    <col min="14348" max="14348" width="4.09765625" style="754" customWidth="1"/>
    <col min="14349" max="14349" width="2.8984375" style="754" customWidth="1"/>
    <col min="14350" max="14350" width="3.69921875" style="754" customWidth="1"/>
    <col min="14351" max="14351" width="2.8984375" style="754" customWidth="1"/>
    <col min="14352" max="14352" width="3.19921875" style="754" customWidth="1"/>
    <col min="14353" max="14353" width="2.8984375" style="754" customWidth="1"/>
    <col min="14354" max="14354" width="3.19921875" style="754" customWidth="1"/>
    <col min="14355" max="14355" width="2.8984375" style="754" customWidth="1"/>
    <col min="14356" max="14356" width="3.69921875" style="754" customWidth="1"/>
    <col min="14357" max="14357" width="2.8984375" style="754" customWidth="1"/>
    <col min="14358" max="14358" width="3.19921875" style="754" customWidth="1"/>
    <col min="14359" max="14359" width="2.8984375" style="754" customWidth="1"/>
    <col min="14360" max="14360" width="3.19921875" style="754" customWidth="1"/>
    <col min="14361" max="14361" width="2.8984375" style="754" customWidth="1"/>
    <col min="14362" max="14362" width="4.09765625" style="754" customWidth="1"/>
    <col min="14363" max="14363" width="2.8984375" style="754" customWidth="1"/>
    <col min="14364" max="14364" width="3.19921875" style="754" customWidth="1"/>
    <col min="14365" max="14365" width="2.8984375" style="754" customWidth="1"/>
    <col min="14366" max="14366" width="4.09765625" style="754" customWidth="1"/>
    <col min="14367" max="14367" width="2.8984375" style="754" customWidth="1"/>
    <col min="14368" max="14368" width="5" style="754" customWidth="1"/>
    <col min="14369" max="14369" width="2.3984375" style="754" customWidth="1"/>
    <col min="14370" max="14370" width="7.69921875" style="754" customWidth="1"/>
    <col min="14371" max="14587" width="7.69921875" style="754"/>
    <col min="14588" max="14588" width="9.19921875" style="754" customWidth="1"/>
    <col min="14589" max="14589" width="11.09765625" style="754" customWidth="1"/>
    <col min="14590" max="14591" width="7.69921875" style="754" customWidth="1"/>
    <col min="14592" max="14592" width="4.09765625" style="754" customWidth="1"/>
    <col min="14593" max="14593" width="2.8984375" style="754" customWidth="1"/>
    <col min="14594" max="14594" width="4.09765625" style="754" customWidth="1"/>
    <col min="14595" max="14595" width="2.8984375" style="754" customWidth="1"/>
    <col min="14596" max="14596" width="4.09765625" style="754" customWidth="1"/>
    <col min="14597" max="14597" width="2.8984375" style="754" customWidth="1"/>
    <col min="14598" max="14598" width="3.19921875" style="754" customWidth="1"/>
    <col min="14599" max="14599" width="2.8984375" style="754" customWidth="1"/>
    <col min="14600" max="14600" width="3.19921875" style="754" customWidth="1"/>
    <col min="14601" max="14601" width="2.8984375" style="754" customWidth="1"/>
    <col min="14602" max="14602" width="3.19921875" style="754" customWidth="1"/>
    <col min="14603" max="14603" width="2.8984375" style="754" customWidth="1"/>
    <col min="14604" max="14604" width="4.09765625" style="754" customWidth="1"/>
    <col min="14605" max="14605" width="2.8984375" style="754" customWidth="1"/>
    <col min="14606" max="14606" width="3.69921875" style="754" customWidth="1"/>
    <col min="14607" max="14607" width="2.8984375" style="754" customWidth="1"/>
    <col min="14608" max="14608" width="3.19921875" style="754" customWidth="1"/>
    <col min="14609" max="14609" width="2.8984375" style="754" customWidth="1"/>
    <col min="14610" max="14610" width="3.19921875" style="754" customWidth="1"/>
    <col min="14611" max="14611" width="2.8984375" style="754" customWidth="1"/>
    <col min="14612" max="14612" width="3.69921875" style="754" customWidth="1"/>
    <col min="14613" max="14613" width="2.8984375" style="754" customWidth="1"/>
    <col min="14614" max="14614" width="3.19921875" style="754" customWidth="1"/>
    <col min="14615" max="14615" width="2.8984375" style="754" customWidth="1"/>
    <col min="14616" max="14616" width="3.19921875" style="754" customWidth="1"/>
    <col min="14617" max="14617" width="2.8984375" style="754" customWidth="1"/>
    <col min="14618" max="14618" width="4.09765625" style="754" customWidth="1"/>
    <col min="14619" max="14619" width="2.8984375" style="754" customWidth="1"/>
    <col min="14620" max="14620" width="3.19921875" style="754" customWidth="1"/>
    <col min="14621" max="14621" width="2.8984375" style="754" customWidth="1"/>
    <col min="14622" max="14622" width="4.09765625" style="754" customWidth="1"/>
    <col min="14623" max="14623" width="2.8984375" style="754" customWidth="1"/>
    <col min="14624" max="14624" width="5" style="754" customWidth="1"/>
    <col min="14625" max="14625" width="2.3984375" style="754" customWidth="1"/>
    <col min="14626" max="14626" width="7.69921875" style="754" customWidth="1"/>
    <col min="14627" max="14843" width="7.69921875" style="754"/>
    <col min="14844" max="14844" width="9.19921875" style="754" customWidth="1"/>
    <col min="14845" max="14845" width="11.09765625" style="754" customWidth="1"/>
    <col min="14846" max="14847" width="7.69921875" style="754" customWidth="1"/>
    <col min="14848" max="14848" width="4.09765625" style="754" customWidth="1"/>
    <col min="14849" max="14849" width="2.8984375" style="754" customWidth="1"/>
    <col min="14850" max="14850" width="4.09765625" style="754" customWidth="1"/>
    <col min="14851" max="14851" width="2.8984375" style="754" customWidth="1"/>
    <col min="14852" max="14852" width="4.09765625" style="754" customWidth="1"/>
    <col min="14853" max="14853" width="2.8984375" style="754" customWidth="1"/>
    <col min="14854" max="14854" width="3.19921875" style="754" customWidth="1"/>
    <col min="14855" max="14855" width="2.8984375" style="754" customWidth="1"/>
    <col min="14856" max="14856" width="3.19921875" style="754" customWidth="1"/>
    <col min="14857" max="14857" width="2.8984375" style="754" customWidth="1"/>
    <col min="14858" max="14858" width="3.19921875" style="754" customWidth="1"/>
    <col min="14859" max="14859" width="2.8984375" style="754" customWidth="1"/>
    <col min="14860" max="14860" width="4.09765625" style="754" customWidth="1"/>
    <col min="14861" max="14861" width="2.8984375" style="754" customWidth="1"/>
    <col min="14862" max="14862" width="3.69921875" style="754" customWidth="1"/>
    <col min="14863" max="14863" width="2.8984375" style="754" customWidth="1"/>
    <col min="14864" max="14864" width="3.19921875" style="754" customWidth="1"/>
    <col min="14865" max="14865" width="2.8984375" style="754" customWidth="1"/>
    <col min="14866" max="14866" width="3.19921875" style="754" customWidth="1"/>
    <col min="14867" max="14867" width="2.8984375" style="754" customWidth="1"/>
    <col min="14868" max="14868" width="3.69921875" style="754" customWidth="1"/>
    <col min="14869" max="14869" width="2.8984375" style="754" customWidth="1"/>
    <col min="14870" max="14870" width="3.19921875" style="754" customWidth="1"/>
    <col min="14871" max="14871" width="2.8984375" style="754" customWidth="1"/>
    <col min="14872" max="14872" width="3.19921875" style="754" customWidth="1"/>
    <col min="14873" max="14873" width="2.8984375" style="754" customWidth="1"/>
    <col min="14874" max="14874" width="4.09765625" style="754" customWidth="1"/>
    <col min="14875" max="14875" width="2.8984375" style="754" customWidth="1"/>
    <col min="14876" max="14876" width="3.19921875" style="754" customWidth="1"/>
    <col min="14877" max="14877" width="2.8984375" style="754" customWidth="1"/>
    <col min="14878" max="14878" width="4.09765625" style="754" customWidth="1"/>
    <col min="14879" max="14879" width="2.8984375" style="754" customWidth="1"/>
    <col min="14880" max="14880" width="5" style="754" customWidth="1"/>
    <col min="14881" max="14881" width="2.3984375" style="754" customWidth="1"/>
    <col min="14882" max="14882" width="7.69921875" style="754" customWidth="1"/>
    <col min="14883" max="15099" width="7.69921875" style="754"/>
    <col min="15100" max="15100" width="9.19921875" style="754" customWidth="1"/>
    <col min="15101" max="15101" width="11.09765625" style="754" customWidth="1"/>
    <col min="15102" max="15103" width="7.69921875" style="754" customWidth="1"/>
    <col min="15104" max="15104" width="4.09765625" style="754" customWidth="1"/>
    <col min="15105" max="15105" width="2.8984375" style="754" customWidth="1"/>
    <col min="15106" max="15106" width="4.09765625" style="754" customWidth="1"/>
    <col min="15107" max="15107" width="2.8984375" style="754" customWidth="1"/>
    <col min="15108" max="15108" width="4.09765625" style="754" customWidth="1"/>
    <col min="15109" max="15109" width="2.8984375" style="754" customWidth="1"/>
    <col min="15110" max="15110" width="3.19921875" style="754" customWidth="1"/>
    <col min="15111" max="15111" width="2.8984375" style="754" customWidth="1"/>
    <col min="15112" max="15112" width="3.19921875" style="754" customWidth="1"/>
    <col min="15113" max="15113" width="2.8984375" style="754" customWidth="1"/>
    <col min="15114" max="15114" width="3.19921875" style="754" customWidth="1"/>
    <col min="15115" max="15115" width="2.8984375" style="754" customWidth="1"/>
    <col min="15116" max="15116" width="4.09765625" style="754" customWidth="1"/>
    <col min="15117" max="15117" width="2.8984375" style="754" customWidth="1"/>
    <col min="15118" max="15118" width="3.69921875" style="754" customWidth="1"/>
    <col min="15119" max="15119" width="2.8984375" style="754" customWidth="1"/>
    <col min="15120" max="15120" width="3.19921875" style="754" customWidth="1"/>
    <col min="15121" max="15121" width="2.8984375" style="754" customWidth="1"/>
    <col min="15122" max="15122" width="3.19921875" style="754" customWidth="1"/>
    <col min="15123" max="15123" width="2.8984375" style="754" customWidth="1"/>
    <col min="15124" max="15124" width="3.69921875" style="754" customWidth="1"/>
    <col min="15125" max="15125" width="2.8984375" style="754" customWidth="1"/>
    <col min="15126" max="15126" width="3.19921875" style="754" customWidth="1"/>
    <col min="15127" max="15127" width="2.8984375" style="754" customWidth="1"/>
    <col min="15128" max="15128" width="3.19921875" style="754" customWidth="1"/>
    <col min="15129" max="15129" width="2.8984375" style="754" customWidth="1"/>
    <col min="15130" max="15130" width="4.09765625" style="754" customWidth="1"/>
    <col min="15131" max="15131" width="2.8984375" style="754" customWidth="1"/>
    <col min="15132" max="15132" width="3.19921875" style="754" customWidth="1"/>
    <col min="15133" max="15133" width="2.8984375" style="754" customWidth="1"/>
    <col min="15134" max="15134" width="4.09765625" style="754" customWidth="1"/>
    <col min="15135" max="15135" width="2.8984375" style="754" customWidth="1"/>
    <col min="15136" max="15136" width="5" style="754" customWidth="1"/>
    <col min="15137" max="15137" width="2.3984375" style="754" customWidth="1"/>
    <col min="15138" max="15138" width="7.69921875" style="754" customWidth="1"/>
    <col min="15139" max="15355" width="7.69921875" style="754"/>
    <col min="15356" max="15356" width="9.19921875" style="754" customWidth="1"/>
    <col min="15357" max="15357" width="11.09765625" style="754" customWidth="1"/>
    <col min="15358" max="15359" width="7.69921875" style="754" customWidth="1"/>
    <col min="15360" max="15360" width="4.09765625" style="754" customWidth="1"/>
    <col min="15361" max="15361" width="2.8984375" style="754" customWidth="1"/>
    <col min="15362" max="15362" width="4.09765625" style="754" customWidth="1"/>
    <col min="15363" max="15363" width="2.8984375" style="754" customWidth="1"/>
    <col min="15364" max="15364" width="4.09765625" style="754" customWidth="1"/>
    <col min="15365" max="15365" width="2.8984375" style="754" customWidth="1"/>
    <col min="15366" max="15366" width="3.19921875" style="754" customWidth="1"/>
    <col min="15367" max="15367" width="2.8984375" style="754" customWidth="1"/>
    <col min="15368" max="15368" width="3.19921875" style="754" customWidth="1"/>
    <col min="15369" max="15369" width="2.8984375" style="754" customWidth="1"/>
    <col min="15370" max="15370" width="3.19921875" style="754" customWidth="1"/>
    <col min="15371" max="15371" width="2.8984375" style="754" customWidth="1"/>
    <col min="15372" max="15372" width="4.09765625" style="754" customWidth="1"/>
    <col min="15373" max="15373" width="2.8984375" style="754" customWidth="1"/>
    <col min="15374" max="15374" width="3.69921875" style="754" customWidth="1"/>
    <col min="15375" max="15375" width="2.8984375" style="754" customWidth="1"/>
    <col min="15376" max="15376" width="3.19921875" style="754" customWidth="1"/>
    <col min="15377" max="15377" width="2.8984375" style="754" customWidth="1"/>
    <col min="15378" max="15378" width="3.19921875" style="754" customWidth="1"/>
    <col min="15379" max="15379" width="2.8984375" style="754" customWidth="1"/>
    <col min="15380" max="15380" width="3.69921875" style="754" customWidth="1"/>
    <col min="15381" max="15381" width="2.8984375" style="754" customWidth="1"/>
    <col min="15382" max="15382" width="3.19921875" style="754" customWidth="1"/>
    <col min="15383" max="15383" width="2.8984375" style="754" customWidth="1"/>
    <col min="15384" max="15384" width="3.19921875" style="754" customWidth="1"/>
    <col min="15385" max="15385" width="2.8984375" style="754" customWidth="1"/>
    <col min="15386" max="15386" width="4.09765625" style="754" customWidth="1"/>
    <col min="15387" max="15387" width="2.8984375" style="754" customWidth="1"/>
    <col min="15388" max="15388" width="3.19921875" style="754" customWidth="1"/>
    <col min="15389" max="15389" width="2.8984375" style="754" customWidth="1"/>
    <col min="15390" max="15390" width="4.09765625" style="754" customWidth="1"/>
    <col min="15391" max="15391" width="2.8984375" style="754" customWidth="1"/>
    <col min="15392" max="15392" width="5" style="754" customWidth="1"/>
    <col min="15393" max="15393" width="2.3984375" style="754" customWidth="1"/>
    <col min="15394" max="15394" width="7.69921875" style="754" customWidth="1"/>
    <col min="15395" max="15611" width="7.69921875" style="754"/>
    <col min="15612" max="15612" width="9.19921875" style="754" customWidth="1"/>
    <col min="15613" max="15613" width="11.09765625" style="754" customWidth="1"/>
    <col min="15614" max="15615" width="7.69921875" style="754" customWidth="1"/>
    <col min="15616" max="15616" width="4.09765625" style="754" customWidth="1"/>
    <col min="15617" max="15617" width="2.8984375" style="754" customWidth="1"/>
    <col min="15618" max="15618" width="4.09765625" style="754" customWidth="1"/>
    <col min="15619" max="15619" width="2.8984375" style="754" customWidth="1"/>
    <col min="15620" max="15620" width="4.09765625" style="754" customWidth="1"/>
    <col min="15621" max="15621" width="2.8984375" style="754" customWidth="1"/>
    <col min="15622" max="15622" width="3.19921875" style="754" customWidth="1"/>
    <col min="15623" max="15623" width="2.8984375" style="754" customWidth="1"/>
    <col min="15624" max="15624" width="3.19921875" style="754" customWidth="1"/>
    <col min="15625" max="15625" width="2.8984375" style="754" customWidth="1"/>
    <col min="15626" max="15626" width="3.19921875" style="754" customWidth="1"/>
    <col min="15627" max="15627" width="2.8984375" style="754" customWidth="1"/>
    <col min="15628" max="15628" width="4.09765625" style="754" customWidth="1"/>
    <col min="15629" max="15629" width="2.8984375" style="754" customWidth="1"/>
    <col min="15630" max="15630" width="3.69921875" style="754" customWidth="1"/>
    <col min="15631" max="15631" width="2.8984375" style="754" customWidth="1"/>
    <col min="15632" max="15632" width="3.19921875" style="754" customWidth="1"/>
    <col min="15633" max="15633" width="2.8984375" style="754" customWidth="1"/>
    <col min="15634" max="15634" width="3.19921875" style="754" customWidth="1"/>
    <col min="15635" max="15635" width="2.8984375" style="754" customWidth="1"/>
    <col min="15636" max="15636" width="3.69921875" style="754" customWidth="1"/>
    <col min="15637" max="15637" width="2.8984375" style="754" customWidth="1"/>
    <col min="15638" max="15638" width="3.19921875" style="754" customWidth="1"/>
    <col min="15639" max="15639" width="2.8984375" style="754" customWidth="1"/>
    <col min="15640" max="15640" width="3.19921875" style="754" customWidth="1"/>
    <col min="15641" max="15641" width="2.8984375" style="754" customWidth="1"/>
    <col min="15642" max="15642" width="4.09765625" style="754" customWidth="1"/>
    <col min="15643" max="15643" width="2.8984375" style="754" customWidth="1"/>
    <col min="15644" max="15644" width="3.19921875" style="754" customWidth="1"/>
    <col min="15645" max="15645" width="2.8984375" style="754" customWidth="1"/>
    <col min="15646" max="15646" width="4.09765625" style="754" customWidth="1"/>
    <col min="15647" max="15647" width="2.8984375" style="754" customWidth="1"/>
    <col min="15648" max="15648" width="5" style="754" customWidth="1"/>
    <col min="15649" max="15649" width="2.3984375" style="754" customWidth="1"/>
    <col min="15650" max="15650" width="7.69921875" style="754" customWidth="1"/>
    <col min="15651" max="15867" width="7.69921875" style="754"/>
    <col min="15868" max="15868" width="9.19921875" style="754" customWidth="1"/>
    <col min="15869" max="15869" width="11.09765625" style="754" customWidth="1"/>
    <col min="15870" max="15871" width="7.69921875" style="754" customWidth="1"/>
    <col min="15872" max="15872" width="4.09765625" style="754" customWidth="1"/>
    <col min="15873" max="15873" width="2.8984375" style="754" customWidth="1"/>
    <col min="15874" max="15874" width="4.09765625" style="754" customWidth="1"/>
    <col min="15875" max="15875" width="2.8984375" style="754" customWidth="1"/>
    <col min="15876" max="15876" width="4.09765625" style="754" customWidth="1"/>
    <col min="15877" max="15877" width="2.8984375" style="754" customWidth="1"/>
    <col min="15878" max="15878" width="3.19921875" style="754" customWidth="1"/>
    <col min="15879" max="15879" width="2.8984375" style="754" customWidth="1"/>
    <col min="15880" max="15880" width="3.19921875" style="754" customWidth="1"/>
    <col min="15881" max="15881" width="2.8984375" style="754" customWidth="1"/>
    <col min="15882" max="15882" width="3.19921875" style="754" customWidth="1"/>
    <col min="15883" max="15883" width="2.8984375" style="754" customWidth="1"/>
    <col min="15884" max="15884" width="4.09765625" style="754" customWidth="1"/>
    <col min="15885" max="15885" width="2.8984375" style="754" customWidth="1"/>
    <col min="15886" max="15886" width="3.69921875" style="754" customWidth="1"/>
    <col min="15887" max="15887" width="2.8984375" style="754" customWidth="1"/>
    <col min="15888" max="15888" width="3.19921875" style="754" customWidth="1"/>
    <col min="15889" max="15889" width="2.8984375" style="754" customWidth="1"/>
    <col min="15890" max="15890" width="3.19921875" style="754" customWidth="1"/>
    <col min="15891" max="15891" width="2.8984375" style="754" customWidth="1"/>
    <col min="15892" max="15892" width="3.69921875" style="754" customWidth="1"/>
    <col min="15893" max="15893" width="2.8984375" style="754" customWidth="1"/>
    <col min="15894" max="15894" width="3.19921875" style="754" customWidth="1"/>
    <col min="15895" max="15895" width="2.8984375" style="754" customWidth="1"/>
    <col min="15896" max="15896" width="3.19921875" style="754" customWidth="1"/>
    <col min="15897" max="15897" width="2.8984375" style="754" customWidth="1"/>
    <col min="15898" max="15898" width="4.09765625" style="754" customWidth="1"/>
    <col min="15899" max="15899" width="2.8984375" style="754" customWidth="1"/>
    <col min="15900" max="15900" width="3.19921875" style="754" customWidth="1"/>
    <col min="15901" max="15901" width="2.8984375" style="754" customWidth="1"/>
    <col min="15902" max="15902" width="4.09765625" style="754" customWidth="1"/>
    <col min="15903" max="15903" width="2.8984375" style="754" customWidth="1"/>
    <col min="15904" max="15904" width="5" style="754" customWidth="1"/>
    <col min="15905" max="15905" width="2.3984375" style="754" customWidth="1"/>
    <col min="15906" max="15906" width="7.69921875" style="754" customWidth="1"/>
    <col min="15907" max="16123" width="7.69921875" style="754"/>
    <col min="16124" max="16124" width="9.19921875" style="754" customWidth="1"/>
    <col min="16125" max="16125" width="11.09765625" style="754" customWidth="1"/>
    <col min="16126" max="16127" width="7.69921875" style="754" customWidth="1"/>
    <col min="16128" max="16128" width="4.09765625" style="754" customWidth="1"/>
    <col min="16129" max="16129" width="2.8984375" style="754" customWidth="1"/>
    <col min="16130" max="16130" width="4.09765625" style="754" customWidth="1"/>
    <col min="16131" max="16131" width="2.8984375" style="754" customWidth="1"/>
    <col min="16132" max="16132" width="4.09765625" style="754" customWidth="1"/>
    <col min="16133" max="16133" width="2.8984375" style="754" customWidth="1"/>
    <col min="16134" max="16134" width="3.19921875" style="754" customWidth="1"/>
    <col min="16135" max="16135" width="2.8984375" style="754" customWidth="1"/>
    <col min="16136" max="16136" width="3.19921875" style="754" customWidth="1"/>
    <col min="16137" max="16137" width="2.8984375" style="754" customWidth="1"/>
    <col min="16138" max="16138" width="3.19921875" style="754" customWidth="1"/>
    <col min="16139" max="16139" width="2.8984375" style="754" customWidth="1"/>
    <col min="16140" max="16140" width="4.09765625" style="754" customWidth="1"/>
    <col min="16141" max="16141" width="2.8984375" style="754" customWidth="1"/>
    <col min="16142" max="16142" width="3.69921875" style="754" customWidth="1"/>
    <col min="16143" max="16143" width="2.8984375" style="754" customWidth="1"/>
    <col min="16144" max="16144" width="3.19921875" style="754" customWidth="1"/>
    <col min="16145" max="16145" width="2.8984375" style="754" customWidth="1"/>
    <col min="16146" max="16146" width="3.19921875" style="754" customWidth="1"/>
    <col min="16147" max="16147" width="2.8984375" style="754" customWidth="1"/>
    <col min="16148" max="16148" width="3.69921875" style="754" customWidth="1"/>
    <col min="16149" max="16149" width="2.8984375" style="754" customWidth="1"/>
    <col min="16150" max="16150" width="3.19921875" style="754" customWidth="1"/>
    <col min="16151" max="16151" width="2.8984375" style="754" customWidth="1"/>
    <col min="16152" max="16152" width="3.19921875" style="754" customWidth="1"/>
    <col min="16153" max="16153" width="2.8984375" style="754" customWidth="1"/>
    <col min="16154" max="16154" width="4.09765625" style="754" customWidth="1"/>
    <col min="16155" max="16155" width="2.8984375" style="754" customWidth="1"/>
    <col min="16156" max="16156" width="3.19921875" style="754" customWidth="1"/>
    <col min="16157" max="16157" width="2.8984375" style="754" customWidth="1"/>
    <col min="16158" max="16158" width="4.09765625" style="754" customWidth="1"/>
    <col min="16159" max="16159" width="2.8984375" style="754" customWidth="1"/>
    <col min="16160" max="16160" width="5" style="754" customWidth="1"/>
    <col min="16161" max="16161" width="2.3984375" style="754" customWidth="1"/>
    <col min="16162" max="16162" width="7.69921875" style="754" customWidth="1"/>
    <col min="16163" max="16384" width="7.69921875" style="754"/>
  </cols>
  <sheetData>
    <row r="1" spans="1:36" ht="25.5" customHeight="1">
      <c r="C1" s="754"/>
      <c r="D1" s="754"/>
      <c r="E1" s="754"/>
      <c r="F1" s="754"/>
      <c r="G1" s="754"/>
      <c r="H1" s="754"/>
    </row>
    <row r="2" spans="1:36" ht="17.100000000000001" customHeight="1">
      <c r="C2" s="754"/>
      <c r="D2" s="754"/>
      <c r="E2" s="754"/>
      <c r="F2" s="754"/>
      <c r="G2" s="754"/>
      <c r="H2" s="754"/>
    </row>
    <row r="3" spans="1:36" s="755" customFormat="1" ht="81" customHeight="1"/>
    <row r="4" spans="1:36" s="756" customFormat="1" ht="89.4" customHeight="1">
      <c r="A4" s="743" t="s">
        <v>1946</v>
      </c>
      <c r="B4" s="744"/>
      <c r="C4" s="745"/>
      <c r="D4" s="745"/>
      <c r="E4" s="745"/>
      <c r="F4" s="746"/>
      <c r="G4" s="746"/>
      <c r="H4" s="746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</row>
    <row r="5" spans="1:36" ht="42.75" customHeight="1">
      <c r="A5" s="743" t="s">
        <v>1947</v>
      </c>
      <c r="B5" s="748"/>
      <c r="C5" s="746"/>
      <c r="D5" s="746"/>
      <c r="E5" s="746"/>
      <c r="F5" s="746"/>
      <c r="G5" s="746"/>
      <c r="H5" s="746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</row>
    <row r="6" spans="1:36" ht="42.75" customHeight="1">
      <c r="A6" s="749" t="s">
        <v>455</v>
      </c>
      <c r="B6" s="750"/>
      <c r="C6" s="751"/>
      <c r="D6" s="751"/>
      <c r="E6" s="751"/>
      <c r="F6" s="751"/>
      <c r="G6" s="751"/>
      <c r="H6" s="751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3" t="s">
        <v>454</v>
      </c>
    </row>
    <row r="7" spans="1:36" ht="117" customHeight="1">
      <c r="A7" s="774" t="s">
        <v>113</v>
      </c>
      <c r="B7" s="775" t="s">
        <v>112</v>
      </c>
      <c r="C7" s="776" t="s">
        <v>203</v>
      </c>
      <c r="D7" s="777" t="s">
        <v>453</v>
      </c>
      <c r="E7" s="776" t="s">
        <v>433</v>
      </c>
      <c r="F7" s="777" t="s">
        <v>432</v>
      </c>
      <c r="G7" s="776" t="s">
        <v>199</v>
      </c>
      <c r="H7" s="777" t="s">
        <v>431</v>
      </c>
      <c r="I7" s="778" t="s">
        <v>197</v>
      </c>
      <c r="J7" s="779" t="s">
        <v>198</v>
      </c>
      <c r="K7" s="778" t="s">
        <v>430</v>
      </c>
      <c r="L7" s="779" t="s">
        <v>429</v>
      </c>
      <c r="M7" s="780" t="s">
        <v>185</v>
      </c>
      <c r="N7" s="779" t="s">
        <v>186</v>
      </c>
      <c r="O7" s="778" t="s">
        <v>428</v>
      </c>
      <c r="P7" s="779" t="s">
        <v>386</v>
      </c>
      <c r="Q7" s="778" t="s">
        <v>153</v>
      </c>
      <c r="R7" s="779" t="s">
        <v>154</v>
      </c>
      <c r="S7" s="778" t="s">
        <v>426</v>
      </c>
      <c r="T7" s="779" t="s">
        <v>190</v>
      </c>
      <c r="U7" s="778" t="s">
        <v>187</v>
      </c>
      <c r="V7" s="779" t="s">
        <v>188</v>
      </c>
      <c r="W7" s="778" t="s">
        <v>452</v>
      </c>
      <c r="X7" s="779" t="s">
        <v>451</v>
      </c>
      <c r="Y7" s="778" t="s">
        <v>423</v>
      </c>
      <c r="Z7" s="779" t="s">
        <v>180</v>
      </c>
      <c r="AA7" s="778" t="s">
        <v>450</v>
      </c>
      <c r="AB7" s="779" t="s">
        <v>421</v>
      </c>
      <c r="AC7" s="781" t="s">
        <v>420</v>
      </c>
      <c r="AD7" s="779" t="s">
        <v>419</v>
      </c>
      <c r="AE7" s="778" t="s">
        <v>418</v>
      </c>
      <c r="AF7" s="779" t="s">
        <v>417</v>
      </c>
      <c r="AG7" s="778" t="s">
        <v>137</v>
      </c>
      <c r="AH7" s="779" t="s">
        <v>416</v>
      </c>
      <c r="AI7" s="780" t="s">
        <v>26</v>
      </c>
      <c r="AJ7" s="782" t="s">
        <v>30</v>
      </c>
    </row>
    <row r="8" spans="1:36" ht="42.9" customHeight="1">
      <c r="A8" s="787" t="s">
        <v>449</v>
      </c>
      <c r="B8" s="775" t="s">
        <v>102</v>
      </c>
      <c r="C8" s="1663">
        <v>1245</v>
      </c>
      <c r="D8" s="1663"/>
      <c r="E8" s="1663">
        <v>771</v>
      </c>
      <c r="F8" s="1663"/>
      <c r="G8" s="1663">
        <v>215</v>
      </c>
      <c r="H8" s="1663"/>
      <c r="I8" s="1664">
        <v>42</v>
      </c>
      <c r="J8" s="1664"/>
      <c r="K8" s="1664">
        <v>34</v>
      </c>
      <c r="L8" s="1664"/>
      <c r="M8" s="1664">
        <v>889</v>
      </c>
      <c r="N8" s="1664"/>
      <c r="O8" s="1664">
        <v>853</v>
      </c>
      <c r="P8" s="1664"/>
      <c r="Q8" s="1664">
        <v>1063</v>
      </c>
      <c r="R8" s="1664"/>
      <c r="S8" s="1664">
        <v>59</v>
      </c>
      <c r="T8" s="1664"/>
      <c r="U8" s="1664">
        <v>289</v>
      </c>
      <c r="V8" s="1664"/>
      <c r="W8" s="1664">
        <v>253</v>
      </c>
      <c r="X8" s="1664"/>
      <c r="Y8" s="1664">
        <v>10</v>
      </c>
      <c r="Z8" s="1664"/>
      <c r="AA8" s="1664">
        <v>20</v>
      </c>
      <c r="AB8" s="1664"/>
      <c r="AC8" s="1664">
        <v>826</v>
      </c>
      <c r="AD8" s="1664"/>
      <c r="AE8" s="1664">
        <v>243</v>
      </c>
      <c r="AF8" s="1664"/>
      <c r="AG8" s="1664">
        <v>1695</v>
      </c>
      <c r="AH8" s="1664"/>
      <c r="AI8" s="1664">
        <f t="shared" ref="AI8:AI27" si="0">SUM(C8:AH8)</f>
        <v>8507</v>
      </c>
      <c r="AJ8" s="1664"/>
    </row>
    <row r="9" spans="1:36" ht="42.9" customHeight="1">
      <c r="A9" s="788" t="s">
        <v>448</v>
      </c>
      <c r="B9" s="788" t="s">
        <v>100</v>
      </c>
      <c r="C9" s="1666">
        <v>385</v>
      </c>
      <c r="D9" s="1666"/>
      <c r="E9" s="1666">
        <v>234</v>
      </c>
      <c r="F9" s="1666"/>
      <c r="G9" s="1666">
        <v>100</v>
      </c>
      <c r="H9" s="1666"/>
      <c r="I9" s="1665">
        <v>18</v>
      </c>
      <c r="J9" s="1665"/>
      <c r="K9" s="1665">
        <v>8</v>
      </c>
      <c r="L9" s="1665"/>
      <c r="M9" s="1665">
        <v>185</v>
      </c>
      <c r="N9" s="1665"/>
      <c r="O9" s="1665">
        <v>208</v>
      </c>
      <c r="P9" s="1665"/>
      <c r="Q9" s="1665">
        <v>418</v>
      </c>
      <c r="R9" s="1665"/>
      <c r="S9" s="1665">
        <v>28</v>
      </c>
      <c r="T9" s="1665"/>
      <c r="U9" s="1665">
        <v>16</v>
      </c>
      <c r="V9" s="1665"/>
      <c r="W9" s="1665">
        <v>33</v>
      </c>
      <c r="X9" s="1665"/>
      <c r="Y9" s="1665">
        <v>2</v>
      </c>
      <c r="Z9" s="1665"/>
      <c r="AA9" s="1665">
        <v>11</v>
      </c>
      <c r="AB9" s="1665"/>
      <c r="AC9" s="1665">
        <v>73</v>
      </c>
      <c r="AD9" s="1665"/>
      <c r="AE9" s="1665">
        <v>206</v>
      </c>
      <c r="AF9" s="1665"/>
      <c r="AG9" s="1665">
        <v>769</v>
      </c>
      <c r="AH9" s="1665"/>
      <c r="AI9" s="1665">
        <f t="shared" si="0"/>
        <v>2694</v>
      </c>
      <c r="AJ9" s="1665"/>
    </row>
    <row r="10" spans="1:36" ht="42.9" customHeight="1">
      <c r="A10" s="788" t="s">
        <v>447</v>
      </c>
      <c r="B10" s="789" t="s">
        <v>98</v>
      </c>
      <c r="C10" s="1666">
        <v>396</v>
      </c>
      <c r="D10" s="1666"/>
      <c r="E10" s="1666">
        <v>259</v>
      </c>
      <c r="F10" s="1666"/>
      <c r="G10" s="1666">
        <v>140</v>
      </c>
      <c r="H10" s="1666"/>
      <c r="I10" s="1665">
        <v>34</v>
      </c>
      <c r="J10" s="1665"/>
      <c r="K10" s="1665">
        <v>11</v>
      </c>
      <c r="L10" s="1665"/>
      <c r="M10" s="1665">
        <v>198</v>
      </c>
      <c r="N10" s="1665"/>
      <c r="O10" s="1665">
        <v>316</v>
      </c>
      <c r="P10" s="1665"/>
      <c r="Q10" s="1665">
        <v>389</v>
      </c>
      <c r="R10" s="1665"/>
      <c r="S10" s="1665">
        <v>64</v>
      </c>
      <c r="T10" s="1665"/>
      <c r="U10" s="1665">
        <v>97</v>
      </c>
      <c r="V10" s="1665"/>
      <c r="W10" s="1665">
        <v>25</v>
      </c>
      <c r="X10" s="1665"/>
      <c r="Y10" s="1665">
        <v>1</v>
      </c>
      <c r="Z10" s="1665"/>
      <c r="AA10" s="1665">
        <v>11</v>
      </c>
      <c r="AB10" s="1665"/>
      <c r="AC10" s="1665">
        <v>335</v>
      </c>
      <c r="AD10" s="1665"/>
      <c r="AE10" s="1665">
        <v>232</v>
      </c>
      <c r="AF10" s="1665"/>
      <c r="AG10" s="1665">
        <v>583</v>
      </c>
      <c r="AH10" s="1665"/>
      <c r="AI10" s="1665">
        <f t="shared" si="0"/>
        <v>3091</v>
      </c>
      <c r="AJ10" s="1665"/>
    </row>
    <row r="11" spans="1:36" ht="42.9" customHeight="1">
      <c r="A11" s="788" t="s">
        <v>446</v>
      </c>
      <c r="B11" s="789" t="s">
        <v>96</v>
      </c>
      <c r="C11" s="1666">
        <v>259</v>
      </c>
      <c r="D11" s="1666"/>
      <c r="E11" s="1666">
        <v>310</v>
      </c>
      <c r="F11" s="1666"/>
      <c r="G11" s="1666">
        <v>40</v>
      </c>
      <c r="H11" s="1666"/>
      <c r="I11" s="1665">
        <v>12</v>
      </c>
      <c r="J11" s="1665"/>
      <c r="K11" s="1665">
        <v>2</v>
      </c>
      <c r="L11" s="1665"/>
      <c r="M11" s="1665">
        <v>236</v>
      </c>
      <c r="N11" s="1665"/>
      <c r="O11" s="1665">
        <v>137</v>
      </c>
      <c r="P11" s="1665"/>
      <c r="Q11" s="1665">
        <v>267</v>
      </c>
      <c r="R11" s="1665"/>
      <c r="S11" s="1665">
        <v>9</v>
      </c>
      <c r="T11" s="1665"/>
      <c r="U11" s="1665">
        <v>6</v>
      </c>
      <c r="V11" s="1665"/>
      <c r="W11" s="1665">
        <v>0</v>
      </c>
      <c r="X11" s="1665"/>
      <c r="Y11" s="1665">
        <v>2</v>
      </c>
      <c r="Z11" s="1665"/>
      <c r="AA11" s="1665">
        <v>13</v>
      </c>
      <c r="AB11" s="1665"/>
      <c r="AC11" s="1665">
        <v>670</v>
      </c>
      <c r="AD11" s="1665"/>
      <c r="AE11" s="1665">
        <v>153</v>
      </c>
      <c r="AF11" s="1665"/>
      <c r="AG11" s="1665">
        <v>524</v>
      </c>
      <c r="AH11" s="1665"/>
      <c r="AI11" s="1665">
        <f t="shared" si="0"/>
        <v>2640</v>
      </c>
      <c r="AJ11" s="1665"/>
    </row>
    <row r="12" spans="1:36" ht="42.9" customHeight="1">
      <c r="A12" s="788" t="s">
        <v>445</v>
      </c>
      <c r="B12" s="789" t="s">
        <v>94</v>
      </c>
      <c r="C12" s="1666">
        <v>400</v>
      </c>
      <c r="D12" s="1666"/>
      <c r="E12" s="1666">
        <v>349</v>
      </c>
      <c r="F12" s="1666"/>
      <c r="G12" s="1666">
        <v>105</v>
      </c>
      <c r="H12" s="1666"/>
      <c r="I12" s="1665">
        <v>44</v>
      </c>
      <c r="J12" s="1665"/>
      <c r="K12" s="1665">
        <v>3</v>
      </c>
      <c r="L12" s="1665"/>
      <c r="M12" s="1665">
        <v>374</v>
      </c>
      <c r="N12" s="1665"/>
      <c r="O12" s="1665">
        <v>290</v>
      </c>
      <c r="P12" s="1665"/>
      <c r="Q12" s="1665">
        <v>407</v>
      </c>
      <c r="R12" s="1665"/>
      <c r="S12" s="1665">
        <v>33</v>
      </c>
      <c r="T12" s="1665"/>
      <c r="U12" s="1665">
        <v>26</v>
      </c>
      <c r="V12" s="1665"/>
      <c r="W12" s="1665">
        <v>68</v>
      </c>
      <c r="X12" s="1665"/>
      <c r="Y12" s="1665">
        <v>2</v>
      </c>
      <c r="Z12" s="1665"/>
      <c r="AA12" s="1665">
        <v>16</v>
      </c>
      <c r="AB12" s="1665"/>
      <c r="AC12" s="1665">
        <v>205</v>
      </c>
      <c r="AD12" s="1665"/>
      <c r="AE12" s="1665">
        <v>128</v>
      </c>
      <c r="AF12" s="1665"/>
      <c r="AG12" s="1665">
        <v>818</v>
      </c>
      <c r="AH12" s="1665"/>
      <c r="AI12" s="1665">
        <f t="shared" si="0"/>
        <v>3268</v>
      </c>
      <c r="AJ12" s="1665"/>
    </row>
    <row r="13" spans="1:36" ht="42.9" customHeight="1">
      <c r="A13" s="788" t="s">
        <v>444</v>
      </c>
      <c r="B13" s="789" t="s">
        <v>92</v>
      </c>
      <c r="C13" s="1666">
        <v>681</v>
      </c>
      <c r="D13" s="1666"/>
      <c r="E13" s="1666">
        <v>294</v>
      </c>
      <c r="F13" s="1666"/>
      <c r="G13" s="1666">
        <v>118</v>
      </c>
      <c r="H13" s="1666"/>
      <c r="I13" s="1665">
        <v>12</v>
      </c>
      <c r="J13" s="1665"/>
      <c r="K13" s="1665">
        <v>9</v>
      </c>
      <c r="L13" s="1665"/>
      <c r="M13" s="1665">
        <v>338</v>
      </c>
      <c r="N13" s="1665"/>
      <c r="O13" s="1665">
        <v>184</v>
      </c>
      <c r="P13" s="1665"/>
      <c r="Q13" s="1665">
        <v>324</v>
      </c>
      <c r="R13" s="1665"/>
      <c r="S13" s="1665">
        <v>20</v>
      </c>
      <c r="T13" s="1665"/>
      <c r="U13" s="1665">
        <v>8</v>
      </c>
      <c r="V13" s="1665"/>
      <c r="W13" s="1665">
        <v>14</v>
      </c>
      <c r="X13" s="1665"/>
      <c r="Y13" s="1665">
        <v>1</v>
      </c>
      <c r="Z13" s="1665"/>
      <c r="AA13" s="1665">
        <v>9</v>
      </c>
      <c r="AB13" s="1665"/>
      <c r="AC13" s="1665">
        <v>200</v>
      </c>
      <c r="AD13" s="1665"/>
      <c r="AE13" s="1665">
        <v>92</v>
      </c>
      <c r="AF13" s="1665"/>
      <c r="AG13" s="1665">
        <v>605</v>
      </c>
      <c r="AH13" s="1665"/>
      <c r="AI13" s="1665">
        <f t="shared" si="0"/>
        <v>2909</v>
      </c>
      <c r="AJ13" s="1665"/>
    </row>
    <row r="14" spans="1:36" ht="42.9" customHeight="1">
      <c r="A14" s="788" t="s">
        <v>443</v>
      </c>
      <c r="B14" s="789" t="s">
        <v>90</v>
      </c>
      <c r="C14" s="1666">
        <v>505</v>
      </c>
      <c r="D14" s="1666"/>
      <c r="E14" s="1666">
        <v>305</v>
      </c>
      <c r="F14" s="1666"/>
      <c r="G14" s="1666">
        <v>82</v>
      </c>
      <c r="H14" s="1666"/>
      <c r="I14" s="1665">
        <v>24</v>
      </c>
      <c r="J14" s="1665"/>
      <c r="K14" s="1665">
        <v>7</v>
      </c>
      <c r="L14" s="1665"/>
      <c r="M14" s="1665">
        <v>284</v>
      </c>
      <c r="N14" s="1665"/>
      <c r="O14" s="1665">
        <v>296</v>
      </c>
      <c r="P14" s="1665"/>
      <c r="Q14" s="1665">
        <v>251</v>
      </c>
      <c r="R14" s="1665"/>
      <c r="S14" s="1665">
        <v>44</v>
      </c>
      <c r="T14" s="1665"/>
      <c r="U14" s="1665">
        <v>68</v>
      </c>
      <c r="V14" s="1665"/>
      <c r="W14" s="1665">
        <v>14</v>
      </c>
      <c r="X14" s="1665"/>
      <c r="Y14" s="1665">
        <v>16</v>
      </c>
      <c r="Z14" s="1665"/>
      <c r="AA14" s="1665">
        <v>27</v>
      </c>
      <c r="AB14" s="1665"/>
      <c r="AC14" s="1665">
        <v>500</v>
      </c>
      <c r="AD14" s="1665"/>
      <c r="AE14" s="1665">
        <v>250</v>
      </c>
      <c r="AF14" s="1665"/>
      <c r="AG14" s="1665">
        <v>683</v>
      </c>
      <c r="AH14" s="1665"/>
      <c r="AI14" s="1665">
        <f t="shared" si="0"/>
        <v>3356</v>
      </c>
      <c r="AJ14" s="1665"/>
    </row>
    <row r="15" spans="1:36" ht="42.9" customHeight="1">
      <c r="A15" s="788" t="s">
        <v>442</v>
      </c>
      <c r="B15" s="789" t="s">
        <v>88</v>
      </c>
      <c r="C15" s="1666">
        <v>460</v>
      </c>
      <c r="D15" s="1666"/>
      <c r="E15" s="1666">
        <v>123</v>
      </c>
      <c r="F15" s="1666"/>
      <c r="G15" s="1666">
        <v>48</v>
      </c>
      <c r="H15" s="1666"/>
      <c r="I15" s="1665">
        <v>17</v>
      </c>
      <c r="J15" s="1665"/>
      <c r="K15" s="1665">
        <v>6</v>
      </c>
      <c r="L15" s="1665"/>
      <c r="M15" s="1665">
        <v>236</v>
      </c>
      <c r="N15" s="1665"/>
      <c r="O15" s="1665">
        <v>118</v>
      </c>
      <c r="P15" s="1665"/>
      <c r="Q15" s="1665">
        <v>231</v>
      </c>
      <c r="R15" s="1665"/>
      <c r="S15" s="1665">
        <v>45</v>
      </c>
      <c r="T15" s="1665"/>
      <c r="U15" s="1665">
        <v>43</v>
      </c>
      <c r="V15" s="1665"/>
      <c r="W15" s="1665">
        <v>0</v>
      </c>
      <c r="X15" s="1665"/>
      <c r="Y15" s="1665">
        <v>0</v>
      </c>
      <c r="Z15" s="1665"/>
      <c r="AA15" s="1665">
        <v>13</v>
      </c>
      <c r="AB15" s="1665"/>
      <c r="AC15" s="1665">
        <v>116</v>
      </c>
      <c r="AD15" s="1665"/>
      <c r="AE15" s="1665">
        <v>108</v>
      </c>
      <c r="AF15" s="1665"/>
      <c r="AG15" s="1665">
        <v>491</v>
      </c>
      <c r="AH15" s="1665"/>
      <c r="AI15" s="1665">
        <f t="shared" si="0"/>
        <v>2055</v>
      </c>
      <c r="AJ15" s="1665"/>
    </row>
    <row r="16" spans="1:36" ht="42.9" customHeight="1">
      <c r="A16" s="788" t="s">
        <v>441</v>
      </c>
      <c r="B16" s="789" t="s">
        <v>86</v>
      </c>
      <c r="C16" s="1666">
        <v>160</v>
      </c>
      <c r="D16" s="1666"/>
      <c r="E16" s="1666">
        <v>111</v>
      </c>
      <c r="F16" s="1666"/>
      <c r="G16" s="1666">
        <v>31</v>
      </c>
      <c r="H16" s="1666"/>
      <c r="I16" s="1665">
        <v>20</v>
      </c>
      <c r="J16" s="1665"/>
      <c r="K16" s="1665">
        <v>4</v>
      </c>
      <c r="L16" s="1665"/>
      <c r="M16" s="1665">
        <v>105</v>
      </c>
      <c r="N16" s="1665"/>
      <c r="O16" s="1665">
        <v>129</v>
      </c>
      <c r="P16" s="1665"/>
      <c r="Q16" s="1665">
        <v>101</v>
      </c>
      <c r="R16" s="1665"/>
      <c r="S16" s="1665">
        <v>15</v>
      </c>
      <c r="T16" s="1665"/>
      <c r="U16" s="1665">
        <v>7</v>
      </c>
      <c r="V16" s="1665"/>
      <c r="W16" s="1665">
        <v>20</v>
      </c>
      <c r="X16" s="1665"/>
      <c r="Y16" s="1665">
        <v>6</v>
      </c>
      <c r="Z16" s="1665"/>
      <c r="AA16" s="1665">
        <v>6</v>
      </c>
      <c r="AB16" s="1665"/>
      <c r="AC16" s="1665">
        <v>62</v>
      </c>
      <c r="AD16" s="1665"/>
      <c r="AE16" s="1665">
        <v>43</v>
      </c>
      <c r="AF16" s="1665"/>
      <c r="AG16" s="1665">
        <v>180</v>
      </c>
      <c r="AH16" s="1665"/>
      <c r="AI16" s="1665">
        <f t="shared" si="0"/>
        <v>1000</v>
      </c>
      <c r="AJ16" s="1665"/>
    </row>
    <row r="17" spans="1:36" ht="42.9" customHeight="1">
      <c r="A17" s="788" t="s">
        <v>440</v>
      </c>
      <c r="B17" s="789" t="s">
        <v>84</v>
      </c>
      <c r="C17" s="1666">
        <v>394</v>
      </c>
      <c r="D17" s="1666"/>
      <c r="E17" s="1666">
        <v>389</v>
      </c>
      <c r="F17" s="1666"/>
      <c r="G17" s="1666">
        <v>87</v>
      </c>
      <c r="H17" s="1666"/>
      <c r="I17" s="1665">
        <v>49</v>
      </c>
      <c r="J17" s="1665"/>
      <c r="K17" s="1665">
        <v>7</v>
      </c>
      <c r="L17" s="1665"/>
      <c r="M17" s="1665">
        <v>302</v>
      </c>
      <c r="N17" s="1665"/>
      <c r="O17" s="1665">
        <v>321</v>
      </c>
      <c r="P17" s="1665"/>
      <c r="Q17" s="1665">
        <v>304</v>
      </c>
      <c r="R17" s="1665"/>
      <c r="S17" s="1665">
        <v>37</v>
      </c>
      <c r="T17" s="1665"/>
      <c r="U17" s="1665">
        <v>20</v>
      </c>
      <c r="V17" s="1665"/>
      <c r="W17" s="1665">
        <v>33</v>
      </c>
      <c r="X17" s="1665"/>
      <c r="Y17" s="1665">
        <v>6</v>
      </c>
      <c r="Z17" s="1665"/>
      <c r="AA17" s="1665">
        <v>7</v>
      </c>
      <c r="AB17" s="1665"/>
      <c r="AC17" s="1665">
        <v>103</v>
      </c>
      <c r="AD17" s="1665"/>
      <c r="AE17" s="1665">
        <v>132</v>
      </c>
      <c r="AF17" s="1665"/>
      <c r="AG17" s="1665">
        <v>139</v>
      </c>
      <c r="AH17" s="1665"/>
      <c r="AI17" s="1665">
        <f t="shared" si="0"/>
        <v>2330</v>
      </c>
      <c r="AJ17" s="1665"/>
    </row>
    <row r="18" spans="1:36" ht="42.9" customHeight="1">
      <c r="A18" s="788" t="s">
        <v>224</v>
      </c>
      <c r="B18" s="789" t="s">
        <v>82</v>
      </c>
      <c r="C18" s="1666">
        <v>124</v>
      </c>
      <c r="D18" s="1666"/>
      <c r="E18" s="1666">
        <v>74</v>
      </c>
      <c r="F18" s="1666"/>
      <c r="G18" s="1666">
        <v>35</v>
      </c>
      <c r="H18" s="1666"/>
      <c r="I18" s="1665">
        <v>9</v>
      </c>
      <c r="J18" s="1665"/>
      <c r="K18" s="1665">
        <v>3</v>
      </c>
      <c r="L18" s="1665"/>
      <c r="M18" s="1665">
        <v>110</v>
      </c>
      <c r="N18" s="1665"/>
      <c r="O18" s="1665">
        <v>83</v>
      </c>
      <c r="P18" s="1665"/>
      <c r="Q18" s="1665">
        <v>74</v>
      </c>
      <c r="R18" s="1665"/>
      <c r="S18" s="1665">
        <v>9</v>
      </c>
      <c r="T18" s="1665"/>
      <c r="U18" s="1665">
        <v>11</v>
      </c>
      <c r="V18" s="1665"/>
      <c r="W18" s="1665">
        <v>6</v>
      </c>
      <c r="X18" s="1665"/>
      <c r="Y18" s="1665">
        <v>6</v>
      </c>
      <c r="Z18" s="1665"/>
      <c r="AA18" s="1665">
        <v>11</v>
      </c>
      <c r="AB18" s="1665"/>
      <c r="AC18" s="1665">
        <v>60</v>
      </c>
      <c r="AD18" s="1665"/>
      <c r="AE18" s="1665">
        <v>35</v>
      </c>
      <c r="AF18" s="1665"/>
      <c r="AG18" s="1665">
        <v>220</v>
      </c>
      <c r="AH18" s="1665"/>
      <c r="AI18" s="1665">
        <f t="shared" si="0"/>
        <v>870</v>
      </c>
      <c r="AJ18" s="1665"/>
    </row>
    <row r="19" spans="1:36" ht="42.9" customHeight="1">
      <c r="A19" s="788" t="s">
        <v>81</v>
      </c>
      <c r="B19" s="789" t="s">
        <v>80</v>
      </c>
      <c r="C19" s="1666">
        <v>295</v>
      </c>
      <c r="D19" s="1666"/>
      <c r="E19" s="1666">
        <v>257</v>
      </c>
      <c r="F19" s="1666"/>
      <c r="G19" s="1666">
        <v>15</v>
      </c>
      <c r="H19" s="1666"/>
      <c r="I19" s="1665">
        <v>10</v>
      </c>
      <c r="J19" s="1665"/>
      <c r="K19" s="1665">
        <v>3</v>
      </c>
      <c r="L19" s="1665"/>
      <c r="M19" s="1665">
        <v>114</v>
      </c>
      <c r="N19" s="1665"/>
      <c r="O19" s="1665">
        <v>134</v>
      </c>
      <c r="P19" s="1665"/>
      <c r="Q19" s="1665">
        <v>263</v>
      </c>
      <c r="R19" s="1665"/>
      <c r="S19" s="1665">
        <v>8</v>
      </c>
      <c r="T19" s="1665"/>
      <c r="U19" s="1665">
        <v>3</v>
      </c>
      <c r="V19" s="1665"/>
      <c r="W19" s="1665">
        <v>18</v>
      </c>
      <c r="X19" s="1665"/>
      <c r="Y19" s="1665">
        <v>5</v>
      </c>
      <c r="Z19" s="1665"/>
      <c r="AA19" s="1665">
        <v>0</v>
      </c>
      <c r="AB19" s="1665"/>
      <c r="AC19" s="1665">
        <v>200</v>
      </c>
      <c r="AD19" s="1665"/>
      <c r="AE19" s="1665">
        <v>114</v>
      </c>
      <c r="AF19" s="1665"/>
      <c r="AG19" s="1665">
        <v>381</v>
      </c>
      <c r="AH19" s="1665"/>
      <c r="AI19" s="1665">
        <f t="shared" si="0"/>
        <v>1820</v>
      </c>
      <c r="AJ19" s="1665"/>
    </row>
    <row r="20" spans="1:36" ht="42.9" customHeight="1">
      <c r="A20" s="788" t="s">
        <v>79</v>
      </c>
      <c r="B20" s="789" t="s">
        <v>78</v>
      </c>
      <c r="C20" s="1666">
        <v>328</v>
      </c>
      <c r="D20" s="1666"/>
      <c r="E20" s="1666">
        <v>243</v>
      </c>
      <c r="F20" s="1666"/>
      <c r="G20" s="1666">
        <v>32</v>
      </c>
      <c r="H20" s="1666"/>
      <c r="I20" s="1665">
        <v>13</v>
      </c>
      <c r="J20" s="1665"/>
      <c r="K20" s="1665">
        <v>4</v>
      </c>
      <c r="L20" s="1665"/>
      <c r="M20" s="1665">
        <v>185</v>
      </c>
      <c r="N20" s="1665"/>
      <c r="O20" s="1665">
        <v>149</v>
      </c>
      <c r="P20" s="1665"/>
      <c r="Q20" s="1665">
        <v>140</v>
      </c>
      <c r="R20" s="1665"/>
      <c r="S20" s="1665">
        <v>20</v>
      </c>
      <c r="T20" s="1665"/>
      <c r="U20" s="1665">
        <v>0</v>
      </c>
      <c r="V20" s="1665"/>
      <c r="W20" s="1665">
        <v>10</v>
      </c>
      <c r="X20" s="1665"/>
      <c r="Y20" s="1665">
        <v>4</v>
      </c>
      <c r="Z20" s="1665"/>
      <c r="AA20" s="1665">
        <v>4</v>
      </c>
      <c r="AB20" s="1665"/>
      <c r="AC20" s="1665">
        <v>210</v>
      </c>
      <c r="AD20" s="1665"/>
      <c r="AE20" s="1665">
        <v>83</v>
      </c>
      <c r="AF20" s="1665"/>
      <c r="AG20" s="1665">
        <v>430</v>
      </c>
      <c r="AH20" s="1665"/>
      <c r="AI20" s="1665">
        <f t="shared" si="0"/>
        <v>1855</v>
      </c>
      <c r="AJ20" s="1665"/>
    </row>
    <row r="21" spans="1:36" ht="42.9" customHeight="1">
      <c r="A21" s="788" t="s">
        <v>439</v>
      </c>
      <c r="B21" s="789" t="s">
        <v>76</v>
      </c>
      <c r="C21" s="1666">
        <v>137</v>
      </c>
      <c r="D21" s="1666"/>
      <c r="E21" s="1666">
        <v>68</v>
      </c>
      <c r="F21" s="1666"/>
      <c r="G21" s="1666">
        <v>34</v>
      </c>
      <c r="H21" s="1666"/>
      <c r="I21" s="1665">
        <v>23</v>
      </c>
      <c r="J21" s="1665"/>
      <c r="K21" s="1665">
        <v>0</v>
      </c>
      <c r="L21" s="1665"/>
      <c r="M21" s="1665">
        <v>186</v>
      </c>
      <c r="N21" s="1665"/>
      <c r="O21" s="1665">
        <v>149</v>
      </c>
      <c r="P21" s="1665"/>
      <c r="Q21" s="1665">
        <v>153</v>
      </c>
      <c r="R21" s="1665"/>
      <c r="S21" s="1665">
        <v>24</v>
      </c>
      <c r="T21" s="1665"/>
      <c r="U21" s="1665">
        <v>23</v>
      </c>
      <c r="V21" s="1665"/>
      <c r="W21" s="1665">
        <v>48</v>
      </c>
      <c r="X21" s="1665"/>
      <c r="Y21" s="1665">
        <v>15</v>
      </c>
      <c r="Z21" s="1665"/>
      <c r="AA21" s="1665">
        <v>10</v>
      </c>
      <c r="AB21" s="1665"/>
      <c r="AC21" s="1665">
        <v>106</v>
      </c>
      <c r="AD21" s="1665"/>
      <c r="AE21" s="1665">
        <v>68</v>
      </c>
      <c r="AF21" s="1665"/>
      <c r="AG21" s="1665">
        <v>316</v>
      </c>
      <c r="AH21" s="1665"/>
      <c r="AI21" s="1665">
        <f t="shared" si="0"/>
        <v>1360</v>
      </c>
      <c r="AJ21" s="1665"/>
    </row>
    <row r="22" spans="1:36" ht="42.9" customHeight="1">
      <c r="A22" s="788" t="s">
        <v>75</v>
      </c>
      <c r="B22" s="789" t="s">
        <v>74</v>
      </c>
      <c r="C22" s="1666">
        <v>540</v>
      </c>
      <c r="D22" s="1666"/>
      <c r="E22" s="1666">
        <v>466</v>
      </c>
      <c r="F22" s="1666"/>
      <c r="G22" s="1666">
        <v>35</v>
      </c>
      <c r="H22" s="1666"/>
      <c r="I22" s="1665">
        <v>10</v>
      </c>
      <c r="J22" s="1665"/>
      <c r="K22" s="1665">
        <v>6</v>
      </c>
      <c r="L22" s="1665"/>
      <c r="M22" s="1665">
        <v>262</v>
      </c>
      <c r="N22" s="1665"/>
      <c r="O22" s="1665">
        <v>245</v>
      </c>
      <c r="P22" s="1665"/>
      <c r="Q22" s="1665">
        <v>180</v>
      </c>
      <c r="R22" s="1665"/>
      <c r="S22" s="1665">
        <v>5</v>
      </c>
      <c r="T22" s="1665"/>
      <c r="U22" s="1665">
        <v>12</v>
      </c>
      <c r="V22" s="1665"/>
      <c r="W22" s="1665">
        <v>50</v>
      </c>
      <c r="X22" s="1665"/>
      <c r="Y22" s="1665">
        <v>15</v>
      </c>
      <c r="Z22" s="1665"/>
      <c r="AA22" s="1665">
        <v>14</v>
      </c>
      <c r="AB22" s="1665"/>
      <c r="AC22" s="1665">
        <v>200</v>
      </c>
      <c r="AD22" s="1665"/>
      <c r="AE22" s="1665">
        <v>138</v>
      </c>
      <c r="AF22" s="1665"/>
      <c r="AG22" s="1665">
        <v>47</v>
      </c>
      <c r="AH22" s="1665"/>
      <c r="AI22" s="1665">
        <f t="shared" si="0"/>
        <v>2225</v>
      </c>
      <c r="AJ22" s="1665"/>
    </row>
    <row r="23" spans="1:36" ht="42.9" customHeight="1">
      <c r="A23" s="788" t="s">
        <v>438</v>
      </c>
      <c r="B23" s="789" t="s">
        <v>72</v>
      </c>
      <c r="C23" s="1666">
        <v>234</v>
      </c>
      <c r="D23" s="1666"/>
      <c r="E23" s="1666">
        <v>235</v>
      </c>
      <c r="F23" s="1666"/>
      <c r="G23" s="1666">
        <v>17</v>
      </c>
      <c r="H23" s="1666"/>
      <c r="I23" s="1665">
        <v>10</v>
      </c>
      <c r="J23" s="1665"/>
      <c r="K23" s="1665">
        <v>2</v>
      </c>
      <c r="L23" s="1665"/>
      <c r="M23" s="1665">
        <v>106</v>
      </c>
      <c r="N23" s="1665"/>
      <c r="O23" s="1665">
        <v>104</v>
      </c>
      <c r="P23" s="1665"/>
      <c r="Q23" s="1665">
        <v>149</v>
      </c>
      <c r="R23" s="1665"/>
      <c r="S23" s="1665">
        <v>10</v>
      </c>
      <c r="T23" s="1665"/>
      <c r="U23" s="1665">
        <v>10</v>
      </c>
      <c r="V23" s="1665"/>
      <c r="W23" s="1665">
        <v>10</v>
      </c>
      <c r="X23" s="1665"/>
      <c r="Y23" s="1665">
        <v>0</v>
      </c>
      <c r="Z23" s="1665"/>
      <c r="AA23" s="1665">
        <v>10</v>
      </c>
      <c r="AB23" s="1665"/>
      <c r="AC23" s="1665">
        <v>215</v>
      </c>
      <c r="AD23" s="1665"/>
      <c r="AE23" s="1665">
        <v>133</v>
      </c>
      <c r="AF23" s="1665"/>
      <c r="AG23" s="1665">
        <v>55</v>
      </c>
      <c r="AH23" s="1665"/>
      <c r="AI23" s="1665">
        <f t="shared" si="0"/>
        <v>1300</v>
      </c>
      <c r="AJ23" s="1665"/>
    </row>
    <row r="24" spans="1:36" ht="42.9" customHeight="1">
      <c r="A24" s="788" t="s">
        <v>437</v>
      </c>
      <c r="B24" s="789" t="s">
        <v>70</v>
      </c>
      <c r="C24" s="1666">
        <v>160</v>
      </c>
      <c r="D24" s="1666"/>
      <c r="E24" s="1666">
        <v>131</v>
      </c>
      <c r="F24" s="1666"/>
      <c r="G24" s="1666">
        <v>22</v>
      </c>
      <c r="H24" s="1666"/>
      <c r="I24" s="1665">
        <v>16</v>
      </c>
      <c r="J24" s="1665"/>
      <c r="K24" s="1665">
        <v>6</v>
      </c>
      <c r="L24" s="1665"/>
      <c r="M24" s="1665">
        <v>191</v>
      </c>
      <c r="N24" s="1665"/>
      <c r="O24" s="1665">
        <v>192</v>
      </c>
      <c r="P24" s="1665"/>
      <c r="Q24" s="1665">
        <v>97</v>
      </c>
      <c r="R24" s="1665"/>
      <c r="S24" s="1665">
        <v>12</v>
      </c>
      <c r="T24" s="1665"/>
      <c r="U24" s="1665">
        <v>12</v>
      </c>
      <c r="V24" s="1665"/>
      <c r="W24" s="1665">
        <v>20</v>
      </c>
      <c r="X24" s="1665"/>
      <c r="Y24" s="1665">
        <v>6</v>
      </c>
      <c r="Z24" s="1665"/>
      <c r="AA24" s="1665">
        <v>4</v>
      </c>
      <c r="AB24" s="1665"/>
      <c r="AC24" s="1665">
        <v>116</v>
      </c>
      <c r="AD24" s="1665"/>
      <c r="AE24" s="1665">
        <v>50</v>
      </c>
      <c r="AF24" s="1665"/>
      <c r="AG24" s="1665">
        <v>130</v>
      </c>
      <c r="AH24" s="1665"/>
      <c r="AI24" s="1665">
        <f t="shared" si="0"/>
        <v>1165</v>
      </c>
      <c r="AJ24" s="1665"/>
    </row>
    <row r="25" spans="1:36" ht="42.9" customHeight="1">
      <c r="A25" s="788" t="s">
        <v>436</v>
      </c>
      <c r="B25" s="789" t="s">
        <v>68</v>
      </c>
      <c r="C25" s="1666">
        <v>261</v>
      </c>
      <c r="D25" s="1666"/>
      <c r="E25" s="1666">
        <v>262</v>
      </c>
      <c r="F25" s="1666"/>
      <c r="G25" s="1666">
        <v>38</v>
      </c>
      <c r="H25" s="1666"/>
      <c r="I25" s="1665">
        <v>9</v>
      </c>
      <c r="J25" s="1665"/>
      <c r="K25" s="1665">
        <v>5</v>
      </c>
      <c r="L25" s="1665"/>
      <c r="M25" s="1665">
        <v>166</v>
      </c>
      <c r="N25" s="1665"/>
      <c r="O25" s="1665">
        <v>165</v>
      </c>
      <c r="P25" s="1665"/>
      <c r="Q25" s="1665">
        <v>214</v>
      </c>
      <c r="R25" s="1665"/>
      <c r="S25" s="1665">
        <v>6</v>
      </c>
      <c r="T25" s="1665"/>
      <c r="U25" s="1665">
        <v>5</v>
      </c>
      <c r="V25" s="1665"/>
      <c r="W25" s="1665">
        <v>0</v>
      </c>
      <c r="X25" s="1665"/>
      <c r="Y25" s="1665">
        <v>0</v>
      </c>
      <c r="Z25" s="1665"/>
      <c r="AA25" s="1665">
        <v>8</v>
      </c>
      <c r="AB25" s="1665"/>
      <c r="AC25" s="1665">
        <v>100</v>
      </c>
      <c r="AD25" s="1665"/>
      <c r="AE25" s="1665">
        <v>91</v>
      </c>
      <c r="AF25" s="1665"/>
      <c r="AG25" s="1665">
        <v>0</v>
      </c>
      <c r="AH25" s="1665"/>
      <c r="AI25" s="1665">
        <f t="shared" si="0"/>
        <v>1330</v>
      </c>
      <c r="AJ25" s="1665"/>
    </row>
    <row r="26" spans="1:36" ht="24" customHeight="1">
      <c r="A26" s="788" t="s">
        <v>435</v>
      </c>
      <c r="B26" s="789" t="s">
        <v>66</v>
      </c>
      <c r="C26" s="1666">
        <v>44</v>
      </c>
      <c r="D26" s="1666"/>
      <c r="E26" s="1666">
        <v>39</v>
      </c>
      <c r="F26" s="1666"/>
      <c r="G26" s="1666">
        <v>17</v>
      </c>
      <c r="H26" s="1666"/>
      <c r="I26" s="1665">
        <v>4</v>
      </c>
      <c r="J26" s="1665"/>
      <c r="K26" s="1665">
        <v>2</v>
      </c>
      <c r="L26" s="1665"/>
      <c r="M26" s="1665">
        <v>43</v>
      </c>
      <c r="N26" s="1665"/>
      <c r="O26" s="1665">
        <v>91</v>
      </c>
      <c r="P26" s="1665"/>
      <c r="Q26" s="1665">
        <v>52</v>
      </c>
      <c r="R26" s="1665"/>
      <c r="S26" s="1665">
        <v>2</v>
      </c>
      <c r="T26" s="1665"/>
      <c r="U26" s="1665">
        <v>4</v>
      </c>
      <c r="V26" s="1665"/>
      <c r="W26" s="1665">
        <v>2</v>
      </c>
      <c r="X26" s="1665"/>
      <c r="Y26" s="1665">
        <v>2</v>
      </c>
      <c r="Z26" s="1665"/>
      <c r="AA26" s="1665">
        <v>4</v>
      </c>
      <c r="AB26" s="1665"/>
      <c r="AC26" s="1665">
        <v>150</v>
      </c>
      <c r="AD26" s="1665"/>
      <c r="AE26" s="1665">
        <v>25</v>
      </c>
      <c r="AF26" s="1665"/>
      <c r="AG26" s="1665">
        <v>9</v>
      </c>
      <c r="AH26" s="1665"/>
      <c r="AI26" s="1665">
        <f t="shared" si="0"/>
        <v>490</v>
      </c>
      <c r="AJ26" s="1665"/>
    </row>
    <row r="27" spans="1:36" ht="29.25" customHeight="1">
      <c r="A27" s="788" t="s">
        <v>65</v>
      </c>
      <c r="B27" s="789" t="s">
        <v>64</v>
      </c>
      <c r="C27" s="1666">
        <v>68</v>
      </c>
      <c r="D27" s="1666"/>
      <c r="E27" s="1666">
        <v>65</v>
      </c>
      <c r="F27" s="1666"/>
      <c r="G27" s="1666">
        <v>0</v>
      </c>
      <c r="H27" s="1666"/>
      <c r="I27" s="1665">
        <v>0</v>
      </c>
      <c r="J27" s="1665"/>
      <c r="K27" s="1665">
        <v>0</v>
      </c>
      <c r="L27" s="1665"/>
      <c r="M27" s="1665">
        <v>16</v>
      </c>
      <c r="N27" s="1665"/>
      <c r="O27" s="1665">
        <v>41</v>
      </c>
      <c r="P27" s="1665"/>
      <c r="Q27" s="1665">
        <v>63</v>
      </c>
      <c r="R27" s="1665"/>
      <c r="S27" s="1665">
        <v>0</v>
      </c>
      <c r="T27" s="1665"/>
      <c r="U27" s="1665">
        <v>0</v>
      </c>
      <c r="V27" s="1665"/>
      <c r="W27" s="1665">
        <v>2</v>
      </c>
      <c r="X27" s="1665"/>
      <c r="Y27" s="1665">
        <v>0</v>
      </c>
      <c r="Z27" s="1665"/>
      <c r="AA27" s="1665">
        <v>0</v>
      </c>
      <c r="AB27" s="1665"/>
      <c r="AC27" s="1665">
        <v>0</v>
      </c>
      <c r="AD27" s="1665"/>
      <c r="AE27" s="1665">
        <v>22</v>
      </c>
      <c r="AF27" s="1665"/>
      <c r="AG27" s="1665">
        <v>123</v>
      </c>
      <c r="AH27" s="1665"/>
      <c r="AI27" s="1665">
        <f t="shared" si="0"/>
        <v>400</v>
      </c>
      <c r="AJ27" s="1665"/>
    </row>
    <row r="28" spans="1:36" ht="13.8">
      <c r="A28" s="790" t="s">
        <v>30</v>
      </c>
      <c r="B28" s="791" t="s">
        <v>26</v>
      </c>
      <c r="C28" s="1667">
        <f>SUM(C8:C27)</f>
        <v>7076</v>
      </c>
      <c r="D28" s="1667"/>
      <c r="E28" s="1667">
        <f>SUM(E8:E27)</f>
        <v>4985</v>
      </c>
      <c r="F28" s="1667"/>
      <c r="G28" s="1667">
        <f>SUM(G8:G27)</f>
        <v>1211</v>
      </c>
      <c r="H28" s="1667"/>
      <c r="I28" s="1668">
        <f>SUM(I8:I27)</f>
        <v>376</v>
      </c>
      <c r="J28" s="1668"/>
      <c r="K28" s="1668">
        <f>SUM(K8:K27)</f>
        <v>122</v>
      </c>
      <c r="L28" s="1668"/>
      <c r="M28" s="1668">
        <f>SUM(M8:M27)</f>
        <v>4526</v>
      </c>
      <c r="N28" s="1668"/>
      <c r="O28" s="1668">
        <f>SUM(O8:O27)</f>
        <v>4205</v>
      </c>
      <c r="P28" s="1668"/>
      <c r="Q28" s="1668">
        <f>SUM(Q8:Q27)</f>
        <v>5140</v>
      </c>
      <c r="R28" s="1668"/>
      <c r="S28" s="1668">
        <f>SUM(S8:S27)</f>
        <v>450</v>
      </c>
      <c r="T28" s="1668"/>
      <c r="U28" s="1668">
        <f>SUM(U8:U27)</f>
        <v>660</v>
      </c>
      <c r="V28" s="1668"/>
      <c r="W28" s="1668">
        <f>SUM(W8:W27)</f>
        <v>626</v>
      </c>
      <c r="X28" s="1668"/>
      <c r="Y28" s="1668">
        <f>SUM(Y8:Y27)</f>
        <v>99</v>
      </c>
      <c r="Z28" s="1668"/>
      <c r="AA28" s="1668">
        <f>SUM(AA8:AA27)</f>
        <v>198</v>
      </c>
      <c r="AB28" s="1668"/>
      <c r="AC28" s="1668">
        <f>SUM(AC8:AC27)</f>
        <v>4447</v>
      </c>
      <c r="AD28" s="1668"/>
      <c r="AE28" s="1668">
        <f>SUM(AE8:AE27)</f>
        <v>2346</v>
      </c>
      <c r="AF28" s="1668"/>
      <c r="AG28" s="1668">
        <f>SUM(AG8:AG27)</f>
        <v>8198</v>
      </c>
      <c r="AH28" s="1668"/>
      <c r="AI28" s="1668">
        <f>SUM(AI8:AI27)</f>
        <v>44665</v>
      </c>
      <c r="AJ28" s="1668"/>
    </row>
    <row r="29" spans="1:36" ht="13.8">
      <c r="A29" s="783"/>
      <c r="B29" s="784"/>
      <c r="C29" s="785"/>
      <c r="D29" s="785"/>
      <c r="E29" s="785"/>
      <c r="F29" s="785"/>
      <c r="G29" s="785"/>
      <c r="H29" s="785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4"/>
      <c r="AB29" s="784"/>
      <c r="AC29" s="784"/>
      <c r="AD29" s="784"/>
      <c r="AE29" s="784"/>
      <c r="AF29" s="784"/>
      <c r="AG29" s="784"/>
      <c r="AH29" s="784"/>
      <c r="AI29" s="784"/>
      <c r="AJ29" s="784"/>
    </row>
    <row r="30" spans="1:36" ht="20.399999999999999">
      <c r="A30" s="784"/>
      <c r="B30" s="784"/>
      <c r="C30" s="785"/>
      <c r="D30" s="785"/>
      <c r="E30" s="785"/>
      <c r="F30" s="785"/>
      <c r="G30" s="785"/>
      <c r="H30" s="785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6" t="s">
        <v>2033</v>
      </c>
      <c r="AC30" s="784"/>
      <c r="AD30" s="784"/>
      <c r="AE30" s="784"/>
      <c r="AF30" s="784"/>
      <c r="AG30" s="784"/>
      <c r="AH30" s="784"/>
      <c r="AI30" s="784"/>
      <c r="AJ30" s="784"/>
    </row>
    <row r="43" spans="1:36" ht="13.8">
      <c r="A43" s="757"/>
      <c r="B43" s="757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7"/>
      <c r="Y43" s="757"/>
      <c r="Z43" s="757"/>
      <c r="AA43" s="757"/>
      <c r="AB43" s="757"/>
      <c r="AC43" s="757"/>
      <c r="AD43" s="757"/>
      <c r="AE43" s="757"/>
      <c r="AF43" s="757"/>
      <c r="AG43" s="757"/>
      <c r="AH43" s="757"/>
      <c r="AI43" s="757"/>
      <c r="AJ43" s="757"/>
    </row>
    <row r="44" spans="1:36" hidden="1"/>
    <row r="45" spans="1:36" hidden="1"/>
    <row r="46" spans="1:36" ht="94.8" hidden="1">
      <c r="A46" s="759" t="s">
        <v>113</v>
      </c>
      <c r="B46" s="760" t="s">
        <v>112</v>
      </c>
      <c r="C46" s="761" t="s">
        <v>203</v>
      </c>
      <c r="D46" s="762" t="s">
        <v>434</v>
      </c>
      <c r="E46" s="761" t="s">
        <v>433</v>
      </c>
      <c r="F46" s="762" t="s">
        <v>432</v>
      </c>
      <c r="G46" s="761" t="s">
        <v>199</v>
      </c>
      <c r="H46" s="762" t="s">
        <v>431</v>
      </c>
      <c r="I46" s="763" t="s">
        <v>197</v>
      </c>
      <c r="J46" s="764" t="s">
        <v>198</v>
      </c>
      <c r="K46" s="763" t="s">
        <v>430</v>
      </c>
      <c r="L46" s="764" t="s">
        <v>429</v>
      </c>
      <c r="M46" s="765" t="s">
        <v>185</v>
      </c>
      <c r="N46" s="764" t="s">
        <v>186</v>
      </c>
      <c r="O46" s="763" t="s">
        <v>428</v>
      </c>
      <c r="P46" s="764" t="s">
        <v>386</v>
      </c>
      <c r="Q46" s="763" t="s">
        <v>153</v>
      </c>
      <c r="R46" s="764" t="s">
        <v>427</v>
      </c>
      <c r="S46" s="763" t="s">
        <v>426</v>
      </c>
      <c r="T46" s="764" t="s">
        <v>190</v>
      </c>
      <c r="U46" s="763" t="s">
        <v>187</v>
      </c>
      <c r="V46" s="764" t="s">
        <v>188</v>
      </c>
      <c r="W46" s="763" t="s">
        <v>425</v>
      </c>
      <c r="X46" s="764" t="s">
        <v>424</v>
      </c>
      <c r="Y46" s="763" t="s">
        <v>423</v>
      </c>
      <c r="Z46" s="764" t="s">
        <v>180</v>
      </c>
      <c r="AA46" s="763" t="s">
        <v>422</v>
      </c>
      <c r="AB46" s="764" t="s">
        <v>421</v>
      </c>
      <c r="AC46" s="766" t="s">
        <v>420</v>
      </c>
      <c r="AD46" s="764" t="s">
        <v>419</v>
      </c>
      <c r="AE46" s="763" t="s">
        <v>418</v>
      </c>
      <c r="AF46" s="764" t="s">
        <v>417</v>
      </c>
      <c r="AG46" s="763" t="s">
        <v>137</v>
      </c>
      <c r="AH46" s="764" t="s">
        <v>416</v>
      </c>
      <c r="AI46" s="765" t="s">
        <v>26</v>
      </c>
      <c r="AJ46" s="767" t="s">
        <v>30</v>
      </c>
    </row>
    <row r="47" spans="1:36" ht="15" hidden="1" customHeight="1">
      <c r="A47" s="768" t="s">
        <v>415</v>
      </c>
      <c r="B47" s="769"/>
      <c r="C47" s="1671">
        <v>31</v>
      </c>
      <c r="D47" s="1672"/>
      <c r="E47" s="1671">
        <v>12</v>
      </c>
      <c r="F47" s="1672"/>
      <c r="G47" s="1671">
        <v>12</v>
      </c>
      <c r="H47" s="1672"/>
      <c r="I47" s="1669">
        <v>5</v>
      </c>
      <c r="J47" s="1670"/>
      <c r="K47" s="1669"/>
      <c r="L47" s="1670"/>
      <c r="M47" s="1669">
        <v>29</v>
      </c>
      <c r="N47" s="1670"/>
      <c r="O47" s="1669">
        <v>62</v>
      </c>
      <c r="P47" s="1670"/>
      <c r="Q47" s="1669">
        <v>27</v>
      </c>
      <c r="R47" s="1670"/>
      <c r="S47" s="1669">
        <v>4</v>
      </c>
      <c r="T47" s="1670"/>
      <c r="U47" s="1669">
        <v>2</v>
      </c>
      <c r="V47" s="1670"/>
      <c r="W47" s="1669">
        <v>8</v>
      </c>
      <c r="X47" s="1670"/>
      <c r="Y47" s="1669">
        <v>4</v>
      </c>
      <c r="Z47" s="1670"/>
      <c r="AA47" s="1669">
        <v>6</v>
      </c>
      <c r="AB47" s="1670"/>
      <c r="AC47" s="1669">
        <v>6</v>
      </c>
      <c r="AD47" s="1670"/>
      <c r="AE47" s="1669">
        <v>9</v>
      </c>
      <c r="AF47" s="1670"/>
      <c r="AG47" s="1669">
        <v>83</v>
      </c>
      <c r="AH47" s="1670"/>
      <c r="AI47" s="1669">
        <f t="shared" ref="AI47:AI61" si="1">SUM(C47:AH47)</f>
        <v>300</v>
      </c>
      <c r="AJ47" s="1670"/>
    </row>
    <row r="48" spans="1:36" ht="15" hidden="1" customHeight="1">
      <c r="A48" s="770" t="s">
        <v>414</v>
      </c>
      <c r="B48" s="771"/>
      <c r="C48" s="1673">
        <v>50</v>
      </c>
      <c r="D48" s="1674"/>
      <c r="E48" s="1673"/>
      <c r="F48" s="1674"/>
      <c r="G48" s="1673"/>
      <c r="H48" s="1674"/>
      <c r="I48" s="1675"/>
      <c r="J48" s="1676"/>
      <c r="K48" s="1675"/>
      <c r="L48" s="1676"/>
      <c r="M48" s="1675"/>
      <c r="N48" s="1676"/>
      <c r="O48" s="1675"/>
      <c r="P48" s="1676"/>
      <c r="Q48" s="1675"/>
      <c r="R48" s="1676"/>
      <c r="S48" s="1675"/>
      <c r="T48" s="1676"/>
      <c r="U48" s="1675"/>
      <c r="V48" s="1676"/>
      <c r="W48" s="1675"/>
      <c r="X48" s="1676"/>
      <c r="Y48" s="1675"/>
      <c r="Z48" s="1676"/>
      <c r="AA48" s="1675"/>
      <c r="AB48" s="1676"/>
      <c r="AC48" s="1675"/>
      <c r="AD48" s="1676"/>
      <c r="AE48" s="1675"/>
      <c r="AF48" s="1676"/>
      <c r="AG48" s="1675"/>
      <c r="AH48" s="1676"/>
      <c r="AI48" s="1675">
        <f t="shared" si="1"/>
        <v>50</v>
      </c>
      <c r="AJ48" s="1676"/>
    </row>
    <row r="49" spans="1:36" ht="15" hidden="1" customHeight="1">
      <c r="A49" s="770" t="s">
        <v>413</v>
      </c>
      <c r="B49" s="772"/>
      <c r="C49" s="1673">
        <v>24</v>
      </c>
      <c r="D49" s="1674"/>
      <c r="E49" s="1673">
        <v>10</v>
      </c>
      <c r="F49" s="1674"/>
      <c r="G49" s="1673">
        <v>4</v>
      </c>
      <c r="H49" s="1674"/>
      <c r="I49" s="1675">
        <v>2</v>
      </c>
      <c r="J49" s="1676"/>
      <c r="K49" s="1675"/>
      <c r="L49" s="1676"/>
      <c r="M49" s="1675">
        <v>25</v>
      </c>
      <c r="N49" s="1676"/>
      <c r="O49" s="1675">
        <v>19</v>
      </c>
      <c r="P49" s="1676"/>
      <c r="Q49" s="1675">
        <v>8</v>
      </c>
      <c r="R49" s="1676"/>
      <c r="S49" s="1675"/>
      <c r="T49" s="1676"/>
      <c r="U49" s="1675"/>
      <c r="V49" s="1676"/>
      <c r="W49" s="1675">
        <v>4</v>
      </c>
      <c r="X49" s="1676"/>
      <c r="Y49" s="1675"/>
      <c r="Z49" s="1676"/>
      <c r="AA49" s="1675"/>
      <c r="AB49" s="1676"/>
      <c r="AC49" s="1675"/>
      <c r="AD49" s="1676"/>
      <c r="AE49" s="1675">
        <v>1</v>
      </c>
      <c r="AF49" s="1676"/>
      <c r="AG49" s="1675">
        <v>3</v>
      </c>
      <c r="AH49" s="1676"/>
      <c r="AI49" s="1675">
        <f t="shared" si="1"/>
        <v>100</v>
      </c>
      <c r="AJ49" s="1676"/>
    </row>
    <row r="50" spans="1:36" ht="15" hidden="1" customHeight="1">
      <c r="A50" s="770" t="s">
        <v>412</v>
      </c>
      <c r="B50" s="772"/>
      <c r="C50" s="1673">
        <v>40</v>
      </c>
      <c r="D50" s="1674"/>
      <c r="E50" s="1673">
        <v>26</v>
      </c>
      <c r="F50" s="1674"/>
      <c r="G50" s="1673">
        <v>8</v>
      </c>
      <c r="H50" s="1674"/>
      <c r="I50" s="1675">
        <v>8</v>
      </c>
      <c r="J50" s="1676"/>
      <c r="K50" s="1675"/>
      <c r="L50" s="1676"/>
      <c r="M50" s="1675">
        <v>29</v>
      </c>
      <c r="N50" s="1676"/>
      <c r="O50" s="1675">
        <v>31</v>
      </c>
      <c r="P50" s="1676"/>
      <c r="Q50" s="1675">
        <v>34</v>
      </c>
      <c r="R50" s="1676"/>
      <c r="S50" s="1675">
        <v>4</v>
      </c>
      <c r="T50" s="1676"/>
      <c r="U50" s="1675">
        <v>4</v>
      </c>
      <c r="V50" s="1676"/>
      <c r="W50" s="1675">
        <v>12</v>
      </c>
      <c r="X50" s="1676"/>
      <c r="Y50" s="1675">
        <v>4</v>
      </c>
      <c r="Z50" s="1676"/>
      <c r="AA50" s="1675"/>
      <c r="AB50" s="1676"/>
      <c r="AC50" s="1675"/>
      <c r="AD50" s="1676"/>
      <c r="AE50" s="1675"/>
      <c r="AF50" s="1676"/>
      <c r="AG50" s="1675">
        <v>0</v>
      </c>
      <c r="AH50" s="1676"/>
      <c r="AI50" s="1675">
        <f t="shared" si="1"/>
        <v>200</v>
      </c>
      <c r="AJ50" s="1676"/>
    </row>
    <row r="51" spans="1:36" ht="15" hidden="1" customHeight="1">
      <c r="A51" s="770" t="s">
        <v>385</v>
      </c>
      <c r="B51" s="772"/>
      <c r="C51" s="1673"/>
      <c r="D51" s="1674"/>
      <c r="E51" s="1673"/>
      <c r="F51" s="1674"/>
      <c r="G51" s="1673"/>
      <c r="H51" s="1674"/>
      <c r="I51" s="1675"/>
      <c r="J51" s="1676"/>
      <c r="K51" s="1675"/>
      <c r="L51" s="1676"/>
      <c r="M51" s="1675"/>
      <c r="N51" s="1676"/>
      <c r="O51" s="1675"/>
      <c r="P51" s="1676"/>
      <c r="Q51" s="1675"/>
      <c r="R51" s="1676"/>
      <c r="S51" s="1675"/>
      <c r="T51" s="1676"/>
      <c r="U51" s="1675"/>
      <c r="V51" s="1676"/>
      <c r="W51" s="1675"/>
      <c r="X51" s="1676"/>
      <c r="Y51" s="1675"/>
      <c r="Z51" s="1676"/>
      <c r="AA51" s="1675"/>
      <c r="AB51" s="1676"/>
      <c r="AC51" s="1675">
        <v>100</v>
      </c>
      <c r="AD51" s="1676"/>
      <c r="AE51" s="1675"/>
      <c r="AF51" s="1676"/>
      <c r="AG51" s="1675"/>
      <c r="AH51" s="1676"/>
      <c r="AI51" s="1675">
        <f t="shared" si="1"/>
        <v>100</v>
      </c>
      <c r="AJ51" s="1676"/>
    </row>
    <row r="52" spans="1:36" ht="15" hidden="1" customHeight="1">
      <c r="A52" s="770" t="s">
        <v>411</v>
      </c>
      <c r="B52" s="772"/>
      <c r="C52" s="1673">
        <v>10</v>
      </c>
      <c r="D52" s="1674"/>
      <c r="E52" s="1673">
        <v>5</v>
      </c>
      <c r="F52" s="1674"/>
      <c r="G52" s="1673">
        <v>2</v>
      </c>
      <c r="H52" s="1674"/>
      <c r="I52" s="1675">
        <v>1</v>
      </c>
      <c r="J52" s="1676"/>
      <c r="K52" s="1675">
        <v>1</v>
      </c>
      <c r="L52" s="1676"/>
      <c r="M52" s="1675">
        <v>7</v>
      </c>
      <c r="N52" s="1676"/>
      <c r="O52" s="1675">
        <v>10</v>
      </c>
      <c r="P52" s="1676"/>
      <c r="Q52" s="1675">
        <v>7</v>
      </c>
      <c r="R52" s="1676"/>
      <c r="S52" s="1675">
        <v>2</v>
      </c>
      <c r="T52" s="1676"/>
      <c r="U52" s="1675"/>
      <c r="V52" s="1676"/>
      <c r="W52" s="1675"/>
      <c r="X52" s="1676"/>
      <c r="Y52" s="1675"/>
      <c r="Z52" s="1676"/>
      <c r="AA52" s="1675"/>
      <c r="AB52" s="1676"/>
      <c r="AC52" s="1675"/>
      <c r="AD52" s="1676"/>
      <c r="AE52" s="1675">
        <v>3</v>
      </c>
      <c r="AF52" s="1676"/>
      <c r="AG52" s="1675">
        <v>2</v>
      </c>
      <c r="AH52" s="1676"/>
      <c r="AI52" s="1675">
        <f t="shared" si="1"/>
        <v>50</v>
      </c>
      <c r="AJ52" s="1676"/>
    </row>
    <row r="53" spans="1:36" ht="15" hidden="1" customHeight="1">
      <c r="A53" s="770" t="s">
        <v>410</v>
      </c>
      <c r="B53" s="772"/>
      <c r="C53" s="1673">
        <v>19</v>
      </c>
      <c r="D53" s="1674"/>
      <c r="E53" s="1673">
        <v>10</v>
      </c>
      <c r="F53" s="1674"/>
      <c r="G53" s="1673"/>
      <c r="H53" s="1674"/>
      <c r="I53" s="1675"/>
      <c r="J53" s="1676"/>
      <c r="K53" s="1675"/>
      <c r="L53" s="1676"/>
      <c r="M53" s="1675">
        <v>4</v>
      </c>
      <c r="N53" s="1676"/>
      <c r="O53" s="1675">
        <v>9</v>
      </c>
      <c r="P53" s="1676"/>
      <c r="Q53" s="1675">
        <v>2</v>
      </c>
      <c r="R53" s="1676"/>
      <c r="S53" s="1675"/>
      <c r="T53" s="1676"/>
      <c r="U53" s="1675"/>
      <c r="V53" s="1676"/>
      <c r="W53" s="1675"/>
      <c r="X53" s="1676"/>
      <c r="Y53" s="1675"/>
      <c r="Z53" s="1676"/>
      <c r="AA53" s="1675"/>
      <c r="AB53" s="1676"/>
      <c r="AC53" s="1675"/>
      <c r="AD53" s="1676"/>
      <c r="AE53" s="1675">
        <v>4</v>
      </c>
      <c r="AF53" s="1676"/>
      <c r="AG53" s="1675">
        <v>2</v>
      </c>
      <c r="AH53" s="1676"/>
      <c r="AI53" s="1675">
        <f t="shared" si="1"/>
        <v>50</v>
      </c>
      <c r="AJ53" s="1676"/>
    </row>
    <row r="54" spans="1:36" ht="15" hidden="1" customHeight="1">
      <c r="A54" s="770" t="s">
        <v>409</v>
      </c>
      <c r="B54" s="772"/>
      <c r="C54" s="1673">
        <v>28</v>
      </c>
      <c r="D54" s="1674"/>
      <c r="E54" s="1673">
        <v>19</v>
      </c>
      <c r="F54" s="1674"/>
      <c r="G54" s="1673">
        <v>5</v>
      </c>
      <c r="H54" s="1674"/>
      <c r="I54" s="1675">
        <v>4</v>
      </c>
      <c r="J54" s="1676"/>
      <c r="K54" s="1675"/>
      <c r="L54" s="1676"/>
      <c r="M54" s="1675"/>
      <c r="N54" s="1676"/>
      <c r="O54" s="1675"/>
      <c r="P54" s="1676"/>
      <c r="Q54" s="1675">
        <v>12</v>
      </c>
      <c r="R54" s="1676"/>
      <c r="S54" s="1675">
        <v>5</v>
      </c>
      <c r="T54" s="1676"/>
      <c r="U54" s="1675">
        <v>4</v>
      </c>
      <c r="V54" s="1676"/>
      <c r="W54" s="1675">
        <v>8</v>
      </c>
      <c r="X54" s="1676"/>
      <c r="Y54" s="1675">
        <v>2</v>
      </c>
      <c r="Z54" s="1676"/>
      <c r="AA54" s="1675"/>
      <c r="AB54" s="1676"/>
      <c r="AC54" s="1675"/>
      <c r="AD54" s="1676"/>
      <c r="AE54" s="1675">
        <v>11</v>
      </c>
      <c r="AF54" s="1676"/>
      <c r="AG54" s="1675">
        <v>12</v>
      </c>
      <c r="AH54" s="1676"/>
      <c r="AI54" s="1675">
        <f t="shared" si="1"/>
        <v>110</v>
      </c>
      <c r="AJ54" s="1676"/>
    </row>
    <row r="55" spans="1:36" ht="15" hidden="1" customHeight="1">
      <c r="A55" s="770" t="s">
        <v>408</v>
      </c>
      <c r="B55" s="772"/>
      <c r="C55" s="1673"/>
      <c r="D55" s="1674"/>
      <c r="E55" s="1673"/>
      <c r="F55" s="1674"/>
      <c r="G55" s="1673"/>
      <c r="H55" s="1674"/>
      <c r="I55" s="1675"/>
      <c r="J55" s="1676"/>
      <c r="K55" s="1675"/>
      <c r="L55" s="1676"/>
      <c r="M55" s="1675"/>
      <c r="N55" s="1676"/>
      <c r="O55" s="1675"/>
      <c r="P55" s="1676"/>
      <c r="Q55" s="1675"/>
      <c r="R55" s="1676"/>
      <c r="S55" s="1675"/>
      <c r="T55" s="1676"/>
      <c r="U55" s="1675"/>
      <c r="V55" s="1676"/>
      <c r="W55" s="1675"/>
      <c r="X55" s="1676"/>
      <c r="Y55" s="1675"/>
      <c r="Z55" s="1676"/>
      <c r="AA55" s="1675"/>
      <c r="AB55" s="1676"/>
      <c r="AC55" s="1675"/>
      <c r="AD55" s="1676"/>
      <c r="AE55" s="1675"/>
      <c r="AF55" s="1676"/>
      <c r="AG55" s="1675">
        <v>50</v>
      </c>
      <c r="AH55" s="1676"/>
      <c r="AI55" s="1675">
        <f t="shared" si="1"/>
        <v>50</v>
      </c>
      <c r="AJ55" s="1676"/>
    </row>
    <row r="56" spans="1:36" ht="15" hidden="1" customHeight="1">
      <c r="A56" s="770" t="s">
        <v>407</v>
      </c>
      <c r="B56" s="772"/>
      <c r="C56" s="1673"/>
      <c r="D56" s="1674"/>
      <c r="E56" s="1673">
        <v>28</v>
      </c>
      <c r="F56" s="1674"/>
      <c r="G56" s="1673"/>
      <c r="H56" s="1674"/>
      <c r="I56" s="1675"/>
      <c r="J56" s="1676"/>
      <c r="K56" s="1675"/>
      <c r="L56" s="1676"/>
      <c r="M56" s="1675">
        <v>113</v>
      </c>
      <c r="N56" s="1676"/>
      <c r="O56" s="1675">
        <v>70</v>
      </c>
      <c r="P56" s="1676"/>
      <c r="Q56" s="1675">
        <v>66</v>
      </c>
      <c r="R56" s="1676"/>
      <c r="S56" s="1675"/>
      <c r="T56" s="1676"/>
      <c r="U56" s="1675"/>
      <c r="V56" s="1676"/>
      <c r="W56" s="1675"/>
      <c r="X56" s="1676"/>
      <c r="Y56" s="1675"/>
      <c r="Z56" s="1676"/>
      <c r="AA56" s="1675"/>
      <c r="AB56" s="1676"/>
      <c r="AC56" s="1675"/>
      <c r="AD56" s="1676"/>
      <c r="AE56" s="1675">
        <v>23</v>
      </c>
      <c r="AF56" s="1676"/>
      <c r="AG56" s="1675"/>
      <c r="AH56" s="1676"/>
      <c r="AI56" s="1675">
        <f t="shared" si="1"/>
        <v>300</v>
      </c>
      <c r="AJ56" s="1676"/>
    </row>
    <row r="57" spans="1:36" ht="15" hidden="1" customHeight="1">
      <c r="A57" s="770" t="s">
        <v>406</v>
      </c>
      <c r="B57" s="772"/>
      <c r="C57" s="1673">
        <f>SUM(C47:D56)</f>
        <v>202</v>
      </c>
      <c r="D57" s="1674"/>
      <c r="E57" s="1673">
        <f>SUM(E47:F56)</f>
        <v>110</v>
      </c>
      <c r="F57" s="1674"/>
      <c r="G57" s="1673">
        <f>SUM(G47:H56)</f>
        <v>31</v>
      </c>
      <c r="H57" s="1674"/>
      <c r="I57" s="1673">
        <f>SUM(I47:J56)</f>
        <v>20</v>
      </c>
      <c r="J57" s="1674"/>
      <c r="K57" s="1673">
        <f>SUM(K47:L56)</f>
        <v>1</v>
      </c>
      <c r="L57" s="1674"/>
      <c r="M57" s="1673">
        <f>SUM(M47:N56)</f>
        <v>207</v>
      </c>
      <c r="N57" s="1674"/>
      <c r="O57" s="1673">
        <f>SUM(O47:P56)</f>
        <v>201</v>
      </c>
      <c r="P57" s="1674"/>
      <c r="Q57" s="1673">
        <f>SUM(Q47:R56)</f>
        <v>156</v>
      </c>
      <c r="R57" s="1674"/>
      <c r="S57" s="1673">
        <f>SUM(S47:T56)</f>
        <v>15</v>
      </c>
      <c r="T57" s="1674"/>
      <c r="U57" s="1673">
        <f>SUM(U47:V56)</f>
        <v>10</v>
      </c>
      <c r="V57" s="1674"/>
      <c r="W57" s="1673">
        <f>SUM(W47:X56)</f>
        <v>32</v>
      </c>
      <c r="X57" s="1674"/>
      <c r="Y57" s="1673">
        <f>SUM(Y47:Z56)</f>
        <v>10</v>
      </c>
      <c r="Z57" s="1674"/>
      <c r="AA57" s="1673">
        <f>SUM(AA47:AB56)</f>
        <v>6</v>
      </c>
      <c r="AB57" s="1674"/>
      <c r="AC57" s="1673">
        <f>SUM(AC47:AD56)</f>
        <v>106</v>
      </c>
      <c r="AD57" s="1674"/>
      <c r="AE57" s="1673">
        <f>SUM(AE47:AF56)</f>
        <v>51</v>
      </c>
      <c r="AF57" s="1674"/>
      <c r="AG57" s="1673">
        <f>SUM(AG47:AH56)</f>
        <v>152</v>
      </c>
      <c r="AH57" s="1674"/>
      <c r="AI57" s="1675">
        <f t="shared" si="1"/>
        <v>1310</v>
      </c>
      <c r="AJ57" s="1676"/>
    </row>
    <row r="58" spans="1:36" ht="15" hidden="1" customHeight="1">
      <c r="A58" s="770" t="s">
        <v>405</v>
      </c>
      <c r="B58" s="772"/>
      <c r="C58" s="1673">
        <v>21</v>
      </c>
      <c r="D58" s="1674"/>
      <c r="E58" s="1673">
        <v>14</v>
      </c>
      <c r="F58" s="1674"/>
      <c r="G58" s="1673"/>
      <c r="H58" s="1674"/>
      <c r="I58" s="1675"/>
      <c r="J58" s="1676"/>
      <c r="K58" s="1675"/>
      <c r="L58" s="1676"/>
      <c r="M58" s="1675">
        <v>5</v>
      </c>
      <c r="N58" s="1676"/>
      <c r="O58" s="1675">
        <v>8</v>
      </c>
      <c r="P58" s="1676"/>
      <c r="Q58" s="1675">
        <v>17</v>
      </c>
      <c r="R58" s="1676"/>
      <c r="S58" s="1675"/>
      <c r="T58" s="1676"/>
      <c r="U58" s="1675"/>
      <c r="V58" s="1676"/>
      <c r="W58" s="1675"/>
      <c r="X58" s="1676"/>
      <c r="Y58" s="1675"/>
      <c r="Z58" s="1676"/>
      <c r="AA58" s="1675"/>
      <c r="AB58" s="1676"/>
      <c r="AC58" s="1675"/>
      <c r="AD58" s="1676"/>
      <c r="AE58" s="1675"/>
      <c r="AF58" s="1676"/>
      <c r="AG58" s="1675">
        <v>85</v>
      </c>
      <c r="AH58" s="1676"/>
      <c r="AI58" s="1675">
        <f t="shared" si="1"/>
        <v>150</v>
      </c>
      <c r="AJ58" s="1676"/>
    </row>
    <row r="59" spans="1:36" ht="15" hidden="1" customHeight="1">
      <c r="A59" s="770" t="s">
        <v>404</v>
      </c>
      <c r="B59" s="772"/>
      <c r="C59" s="1673">
        <v>11</v>
      </c>
      <c r="D59" s="1674"/>
      <c r="E59" s="1673">
        <v>8</v>
      </c>
      <c r="F59" s="1674"/>
      <c r="G59" s="1673">
        <v>3</v>
      </c>
      <c r="H59" s="1674"/>
      <c r="I59" s="1675">
        <v>2</v>
      </c>
      <c r="J59" s="1676"/>
      <c r="K59" s="1675"/>
      <c r="L59" s="1676"/>
      <c r="M59" s="1675">
        <v>4</v>
      </c>
      <c r="N59" s="1676"/>
      <c r="O59" s="1675">
        <v>12</v>
      </c>
      <c r="P59" s="1676"/>
      <c r="Q59" s="1675">
        <v>5</v>
      </c>
      <c r="R59" s="1676"/>
      <c r="S59" s="1675"/>
      <c r="T59" s="1676"/>
      <c r="U59" s="1675">
        <v>1</v>
      </c>
      <c r="V59" s="1676"/>
      <c r="W59" s="1675"/>
      <c r="X59" s="1676"/>
      <c r="Y59" s="1675"/>
      <c r="Z59" s="1676"/>
      <c r="AA59" s="1675"/>
      <c r="AB59" s="1676"/>
      <c r="AC59" s="1675"/>
      <c r="AD59" s="1676"/>
      <c r="AE59" s="1675">
        <v>3</v>
      </c>
      <c r="AF59" s="1676"/>
      <c r="AG59" s="1675">
        <v>1</v>
      </c>
      <c r="AH59" s="1676"/>
      <c r="AI59" s="1675">
        <f t="shared" si="1"/>
        <v>50</v>
      </c>
      <c r="AJ59" s="1676"/>
    </row>
    <row r="60" spans="1:36" ht="15" hidden="1" customHeight="1">
      <c r="A60" s="770" t="s">
        <v>403</v>
      </c>
      <c r="B60" s="772"/>
      <c r="C60" s="1673">
        <v>26</v>
      </c>
      <c r="D60" s="1674"/>
      <c r="E60" s="1673">
        <v>11</v>
      </c>
      <c r="F60" s="1674"/>
      <c r="G60" s="1673">
        <v>7</v>
      </c>
      <c r="H60" s="1674"/>
      <c r="I60" s="1675">
        <v>2</v>
      </c>
      <c r="J60" s="1676"/>
      <c r="K60" s="1675">
        <v>2</v>
      </c>
      <c r="L60" s="1676"/>
      <c r="M60" s="1675">
        <v>6</v>
      </c>
      <c r="N60" s="1676"/>
      <c r="O60" s="1675">
        <v>15</v>
      </c>
      <c r="P60" s="1676"/>
      <c r="Q60" s="1675">
        <v>16</v>
      </c>
      <c r="R60" s="1676"/>
      <c r="S60" s="1675">
        <v>2</v>
      </c>
      <c r="T60" s="1676"/>
      <c r="U60" s="1675">
        <v>2</v>
      </c>
      <c r="V60" s="1676"/>
      <c r="W60" s="1675"/>
      <c r="X60" s="1676"/>
      <c r="Y60" s="1675"/>
      <c r="Z60" s="1676"/>
      <c r="AA60" s="1675"/>
      <c r="AB60" s="1676"/>
      <c r="AC60" s="1675"/>
      <c r="AD60" s="1676"/>
      <c r="AE60" s="1675">
        <v>9</v>
      </c>
      <c r="AF60" s="1676"/>
      <c r="AG60" s="1675">
        <v>2</v>
      </c>
      <c r="AH60" s="1676"/>
      <c r="AI60" s="1675">
        <f t="shared" si="1"/>
        <v>100</v>
      </c>
      <c r="AJ60" s="1676"/>
    </row>
    <row r="61" spans="1:36" ht="15" hidden="1" customHeight="1">
      <c r="A61" s="770" t="s">
        <v>402</v>
      </c>
      <c r="B61" s="772"/>
      <c r="C61" s="1673">
        <v>11</v>
      </c>
      <c r="D61" s="1674"/>
      <c r="E61" s="1673">
        <v>8</v>
      </c>
      <c r="F61" s="1674"/>
      <c r="G61" s="1673">
        <v>3</v>
      </c>
      <c r="H61" s="1674"/>
      <c r="I61" s="1675">
        <v>2</v>
      </c>
      <c r="J61" s="1676"/>
      <c r="K61" s="1675"/>
      <c r="L61" s="1676"/>
      <c r="M61" s="1675">
        <v>4</v>
      </c>
      <c r="N61" s="1676"/>
      <c r="O61" s="1675">
        <v>12</v>
      </c>
      <c r="P61" s="1676"/>
      <c r="Q61" s="1675">
        <v>5</v>
      </c>
      <c r="R61" s="1676"/>
      <c r="S61" s="1675"/>
      <c r="T61" s="1676"/>
      <c r="U61" s="1675">
        <v>1</v>
      </c>
      <c r="V61" s="1676"/>
      <c r="W61" s="1675"/>
      <c r="X61" s="1676"/>
      <c r="Y61" s="1675"/>
      <c r="Z61" s="1676"/>
      <c r="AA61" s="1675"/>
      <c r="AB61" s="1676"/>
      <c r="AC61" s="1675"/>
      <c r="AD61" s="1676"/>
      <c r="AE61" s="1675">
        <v>3</v>
      </c>
      <c r="AF61" s="1676"/>
      <c r="AG61" s="1675">
        <v>1</v>
      </c>
      <c r="AH61" s="1676"/>
      <c r="AI61" s="1675">
        <f t="shared" si="1"/>
        <v>50</v>
      </c>
      <c r="AJ61" s="1676"/>
    </row>
    <row r="62" spans="1:36" ht="15" hidden="1" customHeight="1">
      <c r="A62" s="770" t="s">
        <v>30</v>
      </c>
      <c r="B62" s="772"/>
      <c r="C62" s="1673">
        <f>C58+C59+C60+C61</f>
        <v>69</v>
      </c>
      <c r="D62" s="1674"/>
      <c r="E62" s="1673">
        <f>E58+E59+E60+E61</f>
        <v>41</v>
      </c>
      <c r="F62" s="1674"/>
      <c r="G62" s="1673">
        <f>G58+G59+G60+G61</f>
        <v>13</v>
      </c>
      <c r="H62" s="1674"/>
      <c r="I62" s="1673">
        <f>I58+I59+I60+I61</f>
        <v>6</v>
      </c>
      <c r="J62" s="1674"/>
      <c r="K62" s="1673">
        <f>K58+K59+K60+K61</f>
        <v>2</v>
      </c>
      <c r="L62" s="1674"/>
      <c r="M62" s="1673">
        <f>M58+M59+M60+M61</f>
        <v>19</v>
      </c>
      <c r="N62" s="1674"/>
      <c r="O62" s="1673">
        <f>O58+O59+O60+O61</f>
        <v>47</v>
      </c>
      <c r="P62" s="1674"/>
      <c r="Q62" s="1673">
        <f>Q58+Q59+Q60+Q61</f>
        <v>43</v>
      </c>
      <c r="R62" s="1674"/>
      <c r="S62" s="1673">
        <f>S58+S59+S60+S61</f>
        <v>2</v>
      </c>
      <c r="T62" s="1674"/>
      <c r="U62" s="1673">
        <f>U58+U59+U60+U61</f>
        <v>4</v>
      </c>
      <c r="V62" s="1674"/>
      <c r="W62" s="1673">
        <f>W58+W59+W60+W61</f>
        <v>0</v>
      </c>
      <c r="X62" s="1674"/>
      <c r="Y62" s="1673">
        <f>Y58+Y59+Y60+Y61</f>
        <v>0</v>
      </c>
      <c r="Z62" s="1674"/>
      <c r="AA62" s="1673">
        <f>AA58+AA59+AA60+AA61</f>
        <v>0</v>
      </c>
      <c r="AB62" s="1674"/>
      <c r="AC62" s="1673">
        <f>AC58+AC59+AC60+AC61</f>
        <v>0</v>
      </c>
      <c r="AD62" s="1674"/>
      <c r="AE62" s="1673">
        <f>AE58+AE59+AE60+AE61</f>
        <v>15</v>
      </c>
      <c r="AF62" s="1674"/>
      <c r="AG62" s="1673">
        <f>AG58+AG59+AG60+AG61</f>
        <v>89</v>
      </c>
      <c r="AH62" s="1674"/>
      <c r="AI62" s="1673">
        <f>AI58+AI59+AI60+AI61</f>
        <v>350</v>
      </c>
      <c r="AJ62" s="1674"/>
    </row>
    <row r="63" spans="1:36" hidden="1"/>
    <row r="64" spans="1:36" hidden="1"/>
    <row r="65" hidden="1"/>
    <row r="66" hidden="1"/>
    <row r="67" hidden="1"/>
    <row r="68" hidden="1"/>
    <row r="69" hidden="1"/>
    <row r="70" hidden="1"/>
    <row r="71" hidden="1"/>
    <row r="114" spans="6:8">
      <c r="F114" s="773"/>
      <c r="H114" s="773"/>
    </row>
  </sheetData>
  <mergeCells count="629"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AA61:AB61"/>
    <mergeCell ref="AC61:AD61"/>
    <mergeCell ref="Y61:Z61"/>
    <mergeCell ref="Y60:Z60"/>
    <mergeCell ref="W60:X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AA59:AB59"/>
    <mergeCell ref="AC59:AD59"/>
    <mergeCell ref="Y59:Z59"/>
    <mergeCell ref="Y58:Z58"/>
    <mergeCell ref="W58:X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AA57:AB57"/>
    <mergeCell ref="AC57:AD57"/>
    <mergeCell ref="Y57:Z57"/>
    <mergeCell ref="Y56:Z56"/>
    <mergeCell ref="W56:X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AA55:AB55"/>
    <mergeCell ref="AC55:AD55"/>
    <mergeCell ref="Y55:Z55"/>
    <mergeCell ref="Y54:Z54"/>
    <mergeCell ref="W54:X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AA53:AB53"/>
    <mergeCell ref="AC53:AD53"/>
    <mergeCell ref="Y53:Z53"/>
    <mergeCell ref="Y52:Z52"/>
    <mergeCell ref="W52:X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AA51:AB51"/>
    <mergeCell ref="AC51:AD51"/>
    <mergeCell ref="Y51:Z51"/>
    <mergeCell ref="Y50:Z50"/>
    <mergeCell ref="W50:X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AA49:AB49"/>
    <mergeCell ref="AC49:AD49"/>
    <mergeCell ref="Y49:Z49"/>
    <mergeCell ref="Y48:Z48"/>
    <mergeCell ref="W48:X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AA47:AB47"/>
    <mergeCell ref="AC47:AD47"/>
    <mergeCell ref="Y47:Z47"/>
    <mergeCell ref="Y28:Z28"/>
    <mergeCell ref="W28:X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AA27:AB27"/>
    <mergeCell ref="AC27:AD27"/>
    <mergeCell ref="Y27:Z27"/>
    <mergeCell ref="Y26:Z26"/>
    <mergeCell ref="W26:X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A25:AB25"/>
    <mergeCell ref="AC25:AD25"/>
    <mergeCell ref="Y25:Z25"/>
    <mergeCell ref="Y24:Z24"/>
    <mergeCell ref="W24:X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AA23:AB23"/>
    <mergeCell ref="AC23:AD23"/>
    <mergeCell ref="Y23:Z23"/>
    <mergeCell ref="Y22:Z22"/>
    <mergeCell ref="W22:X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AA21:AB21"/>
    <mergeCell ref="AC21:AD21"/>
    <mergeCell ref="Y21:Z21"/>
    <mergeCell ref="Y20:Z20"/>
    <mergeCell ref="W20:X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AA19:AB19"/>
    <mergeCell ref="AC19:AD19"/>
    <mergeCell ref="Y19:Z19"/>
    <mergeCell ref="Y18:Z18"/>
    <mergeCell ref="W18:X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AA17:AB17"/>
    <mergeCell ref="AC17:AD17"/>
    <mergeCell ref="Y17:Z17"/>
    <mergeCell ref="Y16:Z16"/>
    <mergeCell ref="W16:X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AA15:AB15"/>
    <mergeCell ref="AC15:AD15"/>
    <mergeCell ref="Y15:Z15"/>
    <mergeCell ref="Y14:Z14"/>
    <mergeCell ref="W14:X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A13:AB13"/>
    <mergeCell ref="AC13:AD13"/>
    <mergeCell ref="Y13:Z13"/>
    <mergeCell ref="Y12:Z12"/>
    <mergeCell ref="W12:X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A11:AB11"/>
    <mergeCell ref="AC11:AD11"/>
    <mergeCell ref="Y11:Z11"/>
    <mergeCell ref="Y10:Z10"/>
    <mergeCell ref="W10:X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E8:AF8"/>
    <mergeCell ref="AG8:AH8"/>
    <mergeCell ref="AI8:AJ8"/>
    <mergeCell ref="M8:N8"/>
    <mergeCell ref="O8:P8"/>
    <mergeCell ref="Q8:R8"/>
    <mergeCell ref="S8:T8"/>
    <mergeCell ref="U8:V8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AA9:AB9"/>
    <mergeCell ref="AC9:AD9"/>
    <mergeCell ref="Y9:Z9"/>
    <mergeCell ref="C8:D8"/>
    <mergeCell ref="E8:F8"/>
    <mergeCell ref="G8:H8"/>
    <mergeCell ref="I8:J8"/>
    <mergeCell ref="K8:L8"/>
    <mergeCell ref="Y8:Z8"/>
    <mergeCell ref="W8:X8"/>
    <mergeCell ref="AA8:AB8"/>
    <mergeCell ref="AC8:AD8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7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6"/>
  <sheetViews>
    <sheetView showGridLines="0" rightToLeft="1" zoomScale="120" zoomScaleNormal="120" zoomScaleSheetLayoutView="75" workbookViewId="0">
      <selection activeCell="N1" sqref="N1:T1048576"/>
    </sheetView>
  </sheetViews>
  <sheetFormatPr defaultColWidth="7.69921875" defaultRowHeight="13.2"/>
  <cols>
    <col min="1" max="2" width="11.69921875" style="754" customWidth="1"/>
    <col min="3" max="4" width="7.69921875" style="758" customWidth="1"/>
    <col min="5" max="5" width="7.69921875" style="754" customWidth="1"/>
    <col min="6" max="7" width="7.69921875" style="758" customWidth="1"/>
    <col min="8" max="8" width="7.69921875" style="754" customWidth="1"/>
    <col min="9" max="10" width="7.69921875" style="758" customWidth="1"/>
    <col min="11" max="11" width="7.69921875" style="754" customWidth="1"/>
    <col min="12" max="13" width="7.69921875" style="758" customWidth="1"/>
    <col min="14" max="14" width="7.69921875" style="754" customWidth="1"/>
    <col min="15" max="216" width="7.69921875" style="754"/>
    <col min="217" max="217" width="9.19921875" style="754" customWidth="1"/>
    <col min="218" max="218" width="11.09765625" style="754" customWidth="1"/>
    <col min="219" max="220" width="7.69921875" style="754" customWidth="1"/>
    <col min="221" max="221" width="4.09765625" style="754" customWidth="1"/>
    <col min="222" max="222" width="2.8984375" style="754" customWidth="1"/>
    <col min="223" max="223" width="4.09765625" style="754" customWidth="1"/>
    <col min="224" max="224" width="2.8984375" style="754" customWidth="1"/>
    <col min="225" max="225" width="4.09765625" style="754" customWidth="1"/>
    <col min="226" max="226" width="2.8984375" style="754" customWidth="1"/>
    <col min="227" max="227" width="3.19921875" style="754" customWidth="1"/>
    <col min="228" max="228" width="2.8984375" style="754" customWidth="1"/>
    <col min="229" max="229" width="3.19921875" style="754" customWidth="1"/>
    <col min="230" max="230" width="2.8984375" style="754" customWidth="1"/>
    <col min="231" max="231" width="3.19921875" style="754" customWidth="1"/>
    <col min="232" max="232" width="2.8984375" style="754" customWidth="1"/>
    <col min="233" max="233" width="4.09765625" style="754" customWidth="1"/>
    <col min="234" max="234" width="2.8984375" style="754" customWidth="1"/>
    <col min="235" max="235" width="3.69921875" style="754" customWidth="1"/>
    <col min="236" max="236" width="2.8984375" style="754" customWidth="1"/>
    <col min="237" max="237" width="3.19921875" style="754" customWidth="1"/>
    <col min="238" max="238" width="2.8984375" style="754" customWidth="1"/>
    <col min="239" max="239" width="3.19921875" style="754" customWidth="1"/>
    <col min="240" max="240" width="2.8984375" style="754" customWidth="1"/>
    <col min="241" max="241" width="3.69921875" style="754" customWidth="1"/>
    <col min="242" max="242" width="2.8984375" style="754" customWidth="1"/>
    <col min="243" max="243" width="3.19921875" style="754" customWidth="1"/>
    <col min="244" max="244" width="2.8984375" style="754" customWidth="1"/>
    <col min="245" max="245" width="3.19921875" style="754" customWidth="1"/>
    <col min="246" max="246" width="2.8984375" style="754" customWidth="1"/>
    <col min="247" max="247" width="4.09765625" style="754" customWidth="1"/>
    <col min="248" max="248" width="2.8984375" style="754" customWidth="1"/>
    <col min="249" max="249" width="3.19921875" style="754" customWidth="1"/>
    <col min="250" max="250" width="2.8984375" style="754" customWidth="1"/>
    <col min="251" max="251" width="4.09765625" style="754" customWidth="1"/>
    <col min="252" max="252" width="2.8984375" style="754" customWidth="1"/>
    <col min="253" max="253" width="5" style="754" customWidth="1"/>
    <col min="254" max="254" width="2.3984375" style="754" customWidth="1"/>
    <col min="255" max="255" width="7.69921875" style="754" customWidth="1"/>
    <col min="256" max="472" width="7.69921875" style="754"/>
    <col min="473" max="473" width="9.19921875" style="754" customWidth="1"/>
    <col min="474" max="474" width="11.09765625" style="754" customWidth="1"/>
    <col min="475" max="476" width="7.69921875" style="754" customWidth="1"/>
    <col min="477" max="477" width="4.09765625" style="754" customWidth="1"/>
    <col min="478" max="478" width="2.8984375" style="754" customWidth="1"/>
    <col min="479" max="479" width="4.09765625" style="754" customWidth="1"/>
    <col min="480" max="480" width="2.8984375" style="754" customWidth="1"/>
    <col min="481" max="481" width="4.09765625" style="754" customWidth="1"/>
    <col min="482" max="482" width="2.8984375" style="754" customWidth="1"/>
    <col min="483" max="483" width="3.19921875" style="754" customWidth="1"/>
    <col min="484" max="484" width="2.8984375" style="754" customWidth="1"/>
    <col min="485" max="485" width="3.19921875" style="754" customWidth="1"/>
    <col min="486" max="486" width="2.8984375" style="754" customWidth="1"/>
    <col min="487" max="487" width="3.19921875" style="754" customWidth="1"/>
    <col min="488" max="488" width="2.8984375" style="754" customWidth="1"/>
    <col min="489" max="489" width="4.09765625" style="754" customWidth="1"/>
    <col min="490" max="490" width="2.8984375" style="754" customWidth="1"/>
    <col min="491" max="491" width="3.69921875" style="754" customWidth="1"/>
    <col min="492" max="492" width="2.8984375" style="754" customWidth="1"/>
    <col min="493" max="493" width="3.19921875" style="754" customWidth="1"/>
    <col min="494" max="494" width="2.8984375" style="754" customWidth="1"/>
    <col min="495" max="495" width="3.19921875" style="754" customWidth="1"/>
    <col min="496" max="496" width="2.8984375" style="754" customWidth="1"/>
    <col min="497" max="497" width="3.69921875" style="754" customWidth="1"/>
    <col min="498" max="498" width="2.8984375" style="754" customWidth="1"/>
    <col min="499" max="499" width="3.19921875" style="754" customWidth="1"/>
    <col min="500" max="500" width="2.8984375" style="754" customWidth="1"/>
    <col min="501" max="501" width="3.19921875" style="754" customWidth="1"/>
    <col min="502" max="502" width="2.8984375" style="754" customWidth="1"/>
    <col min="503" max="503" width="4.09765625" style="754" customWidth="1"/>
    <col min="504" max="504" width="2.8984375" style="754" customWidth="1"/>
    <col min="505" max="505" width="3.19921875" style="754" customWidth="1"/>
    <col min="506" max="506" width="2.8984375" style="754" customWidth="1"/>
    <col min="507" max="507" width="4.09765625" style="754" customWidth="1"/>
    <col min="508" max="508" width="2.8984375" style="754" customWidth="1"/>
    <col min="509" max="509" width="5" style="754" customWidth="1"/>
    <col min="510" max="510" width="2.3984375" style="754" customWidth="1"/>
    <col min="511" max="511" width="7.69921875" style="754" customWidth="1"/>
    <col min="512" max="728" width="7.69921875" style="754"/>
    <col min="729" max="729" width="9.19921875" style="754" customWidth="1"/>
    <col min="730" max="730" width="11.09765625" style="754" customWidth="1"/>
    <col min="731" max="732" width="7.69921875" style="754" customWidth="1"/>
    <col min="733" max="733" width="4.09765625" style="754" customWidth="1"/>
    <col min="734" max="734" width="2.8984375" style="754" customWidth="1"/>
    <col min="735" max="735" width="4.09765625" style="754" customWidth="1"/>
    <col min="736" max="736" width="2.8984375" style="754" customWidth="1"/>
    <col min="737" max="737" width="4.09765625" style="754" customWidth="1"/>
    <col min="738" max="738" width="2.8984375" style="754" customWidth="1"/>
    <col min="739" max="739" width="3.19921875" style="754" customWidth="1"/>
    <col min="740" max="740" width="2.8984375" style="754" customWidth="1"/>
    <col min="741" max="741" width="3.19921875" style="754" customWidth="1"/>
    <col min="742" max="742" width="2.8984375" style="754" customWidth="1"/>
    <col min="743" max="743" width="3.19921875" style="754" customWidth="1"/>
    <col min="744" max="744" width="2.8984375" style="754" customWidth="1"/>
    <col min="745" max="745" width="4.09765625" style="754" customWidth="1"/>
    <col min="746" max="746" width="2.8984375" style="754" customWidth="1"/>
    <col min="747" max="747" width="3.69921875" style="754" customWidth="1"/>
    <col min="748" max="748" width="2.8984375" style="754" customWidth="1"/>
    <col min="749" max="749" width="3.19921875" style="754" customWidth="1"/>
    <col min="750" max="750" width="2.8984375" style="754" customWidth="1"/>
    <col min="751" max="751" width="3.19921875" style="754" customWidth="1"/>
    <col min="752" max="752" width="2.8984375" style="754" customWidth="1"/>
    <col min="753" max="753" width="3.69921875" style="754" customWidth="1"/>
    <col min="754" max="754" width="2.8984375" style="754" customWidth="1"/>
    <col min="755" max="755" width="3.19921875" style="754" customWidth="1"/>
    <col min="756" max="756" width="2.8984375" style="754" customWidth="1"/>
    <col min="757" max="757" width="3.19921875" style="754" customWidth="1"/>
    <col min="758" max="758" width="2.8984375" style="754" customWidth="1"/>
    <col min="759" max="759" width="4.09765625" style="754" customWidth="1"/>
    <col min="760" max="760" width="2.8984375" style="754" customWidth="1"/>
    <col min="761" max="761" width="3.19921875" style="754" customWidth="1"/>
    <col min="762" max="762" width="2.8984375" style="754" customWidth="1"/>
    <col min="763" max="763" width="4.09765625" style="754" customWidth="1"/>
    <col min="764" max="764" width="2.8984375" style="754" customWidth="1"/>
    <col min="765" max="765" width="5" style="754" customWidth="1"/>
    <col min="766" max="766" width="2.3984375" style="754" customWidth="1"/>
    <col min="767" max="767" width="7.69921875" style="754" customWidth="1"/>
    <col min="768" max="984" width="7.69921875" style="754"/>
    <col min="985" max="985" width="9.19921875" style="754" customWidth="1"/>
    <col min="986" max="986" width="11.09765625" style="754" customWidth="1"/>
    <col min="987" max="988" width="7.69921875" style="754" customWidth="1"/>
    <col min="989" max="989" width="4.09765625" style="754" customWidth="1"/>
    <col min="990" max="990" width="2.8984375" style="754" customWidth="1"/>
    <col min="991" max="991" width="4.09765625" style="754" customWidth="1"/>
    <col min="992" max="992" width="2.8984375" style="754" customWidth="1"/>
    <col min="993" max="993" width="4.09765625" style="754" customWidth="1"/>
    <col min="994" max="994" width="2.8984375" style="754" customWidth="1"/>
    <col min="995" max="995" width="3.19921875" style="754" customWidth="1"/>
    <col min="996" max="996" width="2.8984375" style="754" customWidth="1"/>
    <col min="997" max="997" width="3.19921875" style="754" customWidth="1"/>
    <col min="998" max="998" width="2.8984375" style="754" customWidth="1"/>
    <col min="999" max="999" width="3.19921875" style="754" customWidth="1"/>
    <col min="1000" max="1000" width="2.8984375" style="754" customWidth="1"/>
    <col min="1001" max="1001" width="4.09765625" style="754" customWidth="1"/>
    <col min="1002" max="1002" width="2.8984375" style="754" customWidth="1"/>
    <col min="1003" max="1003" width="3.69921875" style="754" customWidth="1"/>
    <col min="1004" max="1004" width="2.8984375" style="754" customWidth="1"/>
    <col min="1005" max="1005" width="3.19921875" style="754" customWidth="1"/>
    <col min="1006" max="1006" width="2.8984375" style="754" customWidth="1"/>
    <col min="1007" max="1007" width="3.19921875" style="754" customWidth="1"/>
    <col min="1008" max="1008" width="2.8984375" style="754" customWidth="1"/>
    <col min="1009" max="1009" width="3.69921875" style="754" customWidth="1"/>
    <col min="1010" max="1010" width="2.8984375" style="754" customWidth="1"/>
    <col min="1011" max="1011" width="3.19921875" style="754" customWidth="1"/>
    <col min="1012" max="1012" width="2.8984375" style="754" customWidth="1"/>
    <col min="1013" max="1013" width="3.19921875" style="754" customWidth="1"/>
    <col min="1014" max="1014" width="2.8984375" style="754" customWidth="1"/>
    <col min="1015" max="1015" width="4.09765625" style="754" customWidth="1"/>
    <col min="1016" max="1016" width="2.8984375" style="754" customWidth="1"/>
    <col min="1017" max="1017" width="3.19921875" style="754" customWidth="1"/>
    <col min="1018" max="1018" width="2.8984375" style="754" customWidth="1"/>
    <col min="1019" max="1019" width="4.09765625" style="754" customWidth="1"/>
    <col min="1020" max="1020" width="2.8984375" style="754" customWidth="1"/>
    <col min="1021" max="1021" width="5" style="754" customWidth="1"/>
    <col min="1022" max="1022" width="2.3984375" style="754" customWidth="1"/>
    <col min="1023" max="1023" width="7.69921875" style="754" customWidth="1"/>
    <col min="1024" max="1240" width="7.69921875" style="754"/>
    <col min="1241" max="1241" width="9.19921875" style="754" customWidth="1"/>
    <col min="1242" max="1242" width="11.09765625" style="754" customWidth="1"/>
    <col min="1243" max="1244" width="7.69921875" style="754" customWidth="1"/>
    <col min="1245" max="1245" width="4.09765625" style="754" customWidth="1"/>
    <col min="1246" max="1246" width="2.8984375" style="754" customWidth="1"/>
    <col min="1247" max="1247" width="4.09765625" style="754" customWidth="1"/>
    <col min="1248" max="1248" width="2.8984375" style="754" customWidth="1"/>
    <col min="1249" max="1249" width="4.09765625" style="754" customWidth="1"/>
    <col min="1250" max="1250" width="2.8984375" style="754" customWidth="1"/>
    <col min="1251" max="1251" width="3.19921875" style="754" customWidth="1"/>
    <col min="1252" max="1252" width="2.8984375" style="754" customWidth="1"/>
    <col min="1253" max="1253" width="3.19921875" style="754" customWidth="1"/>
    <col min="1254" max="1254" width="2.8984375" style="754" customWidth="1"/>
    <col min="1255" max="1255" width="3.19921875" style="754" customWidth="1"/>
    <col min="1256" max="1256" width="2.8984375" style="754" customWidth="1"/>
    <col min="1257" max="1257" width="4.09765625" style="754" customWidth="1"/>
    <col min="1258" max="1258" width="2.8984375" style="754" customWidth="1"/>
    <col min="1259" max="1259" width="3.69921875" style="754" customWidth="1"/>
    <col min="1260" max="1260" width="2.8984375" style="754" customWidth="1"/>
    <col min="1261" max="1261" width="3.19921875" style="754" customWidth="1"/>
    <col min="1262" max="1262" width="2.8984375" style="754" customWidth="1"/>
    <col min="1263" max="1263" width="3.19921875" style="754" customWidth="1"/>
    <col min="1264" max="1264" width="2.8984375" style="754" customWidth="1"/>
    <col min="1265" max="1265" width="3.69921875" style="754" customWidth="1"/>
    <col min="1266" max="1266" width="2.8984375" style="754" customWidth="1"/>
    <col min="1267" max="1267" width="3.19921875" style="754" customWidth="1"/>
    <col min="1268" max="1268" width="2.8984375" style="754" customWidth="1"/>
    <col min="1269" max="1269" width="3.19921875" style="754" customWidth="1"/>
    <col min="1270" max="1270" width="2.8984375" style="754" customWidth="1"/>
    <col min="1271" max="1271" width="4.09765625" style="754" customWidth="1"/>
    <col min="1272" max="1272" width="2.8984375" style="754" customWidth="1"/>
    <col min="1273" max="1273" width="3.19921875" style="754" customWidth="1"/>
    <col min="1274" max="1274" width="2.8984375" style="754" customWidth="1"/>
    <col min="1275" max="1275" width="4.09765625" style="754" customWidth="1"/>
    <col min="1276" max="1276" width="2.8984375" style="754" customWidth="1"/>
    <col min="1277" max="1277" width="5" style="754" customWidth="1"/>
    <col min="1278" max="1278" width="2.3984375" style="754" customWidth="1"/>
    <col min="1279" max="1279" width="7.69921875" style="754" customWidth="1"/>
    <col min="1280" max="1496" width="7.69921875" style="754"/>
    <col min="1497" max="1497" width="9.19921875" style="754" customWidth="1"/>
    <col min="1498" max="1498" width="11.09765625" style="754" customWidth="1"/>
    <col min="1499" max="1500" width="7.69921875" style="754" customWidth="1"/>
    <col min="1501" max="1501" width="4.09765625" style="754" customWidth="1"/>
    <col min="1502" max="1502" width="2.8984375" style="754" customWidth="1"/>
    <col min="1503" max="1503" width="4.09765625" style="754" customWidth="1"/>
    <col min="1504" max="1504" width="2.8984375" style="754" customWidth="1"/>
    <col min="1505" max="1505" width="4.09765625" style="754" customWidth="1"/>
    <col min="1506" max="1506" width="2.8984375" style="754" customWidth="1"/>
    <col min="1507" max="1507" width="3.19921875" style="754" customWidth="1"/>
    <col min="1508" max="1508" width="2.8984375" style="754" customWidth="1"/>
    <col min="1509" max="1509" width="3.19921875" style="754" customWidth="1"/>
    <col min="1510" max="1510" width="2.8984375" style="754" customWidth="1"/>
    <col min="1511" max="1511" width="3.19921875" style="754" customWidth="1"/>
    <col min="1512" max="1512" width="2.8984375" style="754" customWidth="1"/>
    <col min="1513" max="1513" width="4.09765625" style="754" customWidth="1"/>
    <col min="1514" max="1514" width="2.8984375" style="754" customWidth="1"/>
    <col min="1515" max="1515" width="3.69921875" style="754" customWidth="1"/>
    <col min="1516" max="1516" width="2.8984375" style="754" customWidth="1"/>
    <col min="1517" max="1517" width="3.19921875" style="754" customWidth="1"/>
    <col min="1518" max="1518" width="2.8984375" style="754" customWidth="1"/>
    <col min="1519" max="1519" width="3.19921875" style="754" customWidth="1"/>
    <col min="1520" max="1520" width="2.8984375" style="754" customWidth="1"/>
    <col min="1521" max="1521" width="3.69921875" style="754" customWidth="1"/>
    <col min="1522" max="1522" width="2.8984375" style="754" customWidth="1"/>
    <col min="1523" max="1523" width="3.19921875" style="754" customWidth="1"/>
    <col min="1524" max="1524" width="2.8984375" style="754" customWidth="1"/>
    <col min="1525" max="1525" width="3.19921875" style="754" customWidth="1"/>
    <col min="1526" max="1526" width="2.8984375" style="754" customWidth="1"/>
    <col min="1527" max="1527" width="4.09765625" style="754" customWidth="1"/>
    <col min="1528" max="1528" width="2.8984375" style="754" customWidth="1"/>
    <col min="1529" max="1529" width="3.19921875" style="754" customWidth="1"/>
    <col min="1530" max="1530" width="2.8984375" style="754" customWidth="1"/>
    <col min="1531" max="1531" width="4.09765625" style="754" customWidth="1"/>
    <col min="1532" max="1532" width="2.8984375" style="754" customWidth="1"/>
    <col min="1533" max="1533" width="5" style="754" customWidth="1"/>
    <col min="1534" max="1534" width="2.3984375" style="754" customWidth="1"/>
    <col min="1535" max="1535" width="7.69921875" style="754" customWidth="1"/>
    <col min="1536" max="1752" width="7.69921875" style="754"/>
    <col min="1753" max="1753" width="9.19921875" style="754" customWidth="1"/>
    <col min="1754" max="1754" width="11.09765625" style="754" customWidth="1"/>
    <col min="1755" max="1756" width="7.69921875" style="754" customWidth="1"/>
    <col min="1757" max="1757" width="4.09765625" style="754" customWidth="1"/>
    <col min="1758" max="1758" width="2.8984375" style="754" customWidth="1"/>
    <col min="1759" max="1759" width="4.09765625" style="754" customWidth="1"/>
    <col min="1760" max="1760" width="2.8984375" style="754" customWidth="1"/>
    <col min="1761" max="1761" width="4.09765625" style="754" customWidth="1"/>
    <col min="1762" max="1762" width="2.8984375" style="754" customWidth="1"/>
    <col min="1763" max="1763" width="3.19921875" style="754" customWidth="1"/>
    <col min="1764" max="1764" width="2.8984375" style="754" customWidth="1"/>
    <col min="1765" max="1765" width="3.19921875" style="754" customWidth="1"/>
    <col min="1766" max="1766" width="2.8984375" style="754" customWidth="1"/>
    <col min="1767" max="1767" width="3.19921875" style="754" customWidth="1"/>
    <col min="1768" max="1768" width="2.8984375" style="754" customWidth="1"/>
    <col min="1769" max="1769" width="4.09765625" style="754" customWidth="1"/>
    <col min="1770" max="1770" width="2.8984375" style="754" customWidth="1"/>
    <col min="1771" max="1771" width="3.69921875" style="754" customWidth="1"/>
    <col min="1772" max="1772" width="2.8984375" style="754" customWidth="1"/>
    <col min="1773" max="1773" width="3.19921875" style="754" customWidth="1"/>
    <col min="1774" max="1774" width="2.8984375" style="754" customWidth="1"/>
    <col min="1775" max="1775" width="3.19921875" style="754" customWidth="1"/>
    <col min="1776" max="1776" width="2.8984375" style="754" customWidth="1"/>
    <col min="1777" max="1777" width="3.69921875" style="754" customWidth="1"/>
    <col min="1778" max="1778" width="2.8984375" style="754" customWidth="1"/>
    <col min="1779" max="1779" width="3.19921875" style="754" customWidth="1"/>
    <col min="1780" max="1780" width="2.8984375" style="754" customWidth="1"/>
    <col min="1781" max="1781" width="3.19921875" style="754" customWidth="1"/>
    <col min="1782" max="1782" width="2.8984375" style="754" customWidth="1"/>
    <col min="1783" max="1783" width="4.09765625" style="754" customWidth="1"/>
    <col min="1784" max="1784" width="2.8984375" style="754" customWidth="1"/>
    <col min="1785" max="1785" width="3.19921875" style="754" customWidth="1"/>
    <col min="1786" max="1786" width="2.8984375" style="754" customWidth="1"/>
    <col min="1787" max="1787" width="4.09765625" style="754" customWidth="1"/>
    <col min="1788" max="1788" width="2.8984375" style="754" customWidth="1"/>
    <col min="1789" max="1789" width="5" style="754" customWidth="1"/>
    <col min="1790" max="1790" width="2.3984375" style="754" customWidth="1"/>
    <col min="1791" max="1791" width="7.69921875" style="754" customWidth="1"/>
    <col min="1792" max="2008" width="7.69921875" style="754"/>
    <col min="2009" max="2009" width="9.19921875" style="754" customWidth="1"/>
    <col min="2010" max="2010" width="11.09765625" style="754" customWidth="1"/>
    <col min="2011" max="2012" width="7.69921875" style="754" customWidth="1"/>
    <col min="2013" max="2013" width="4.09765625" style="754" customWidth="1"/>
    <col min="2014" max="2014" width="2.8984375" style="754" customWidth="1"/>
    <col min="2015" max="2015" width="4.09765625" style="754" customWidth="1"/>
    <col min="2016" max="2016" width="2.8984375" style="754" customWidth="1"/>
    <col min="2017" max="2017" width="4.09765625" style="754" customWidth="1"/>
    <col min="2018" max="2018" width="2.8984375" style="754" customWidth="1"/>
    <col min="2019" max="2019" width="3.19921875" style="754" customWidth="1"/>
    <col min="2020" max="2020" width="2.8984375" style="754" customWidth="1"/>
    <col min="2021" max="2021" width="3.19921875" style="754" customWidth="1"/>
    <col min="2022" max="2022" width="2.8984375" style="754" customWidth="1"/>
    <col min="2023" max="2023" width="3.19921875" style="754" customWidth="1"/>
    <col min="2024" max="2024" width="2.8984375" style="754" customWidth="1"/>
    <col min="2025" max="2025" width="4.09765625" style="754" customWidth="1"/>
    <col min="2026" max="2026" width="2.8984375" style="754" customWidth="1"/>
    <col min="2027" max="2027" width="3.69921875" style="754" customWidth="1"/>
    <col min="2028" max="2028" width="2.8984375" style="754" customWidth="1"/>
    <col min="2029" max="2029" width="3.19921875" style="754" customWidth="1"/>
    <col min="2030" max="2030" width="2.8984375" style="754" customWidth="1"/>
    <col min="2031" max="2031" width="3.19921875" style="754" customWidth="1"/>
    <col min="2032" max="2032" width="2.8984375" style="754" customWidth="1"/>
    <col min="2033" max="2033" width="3.69921875" style="754" customWidth="1"/>
    <col min="2034" max="2034" width="2.8984375" style="754" customWidth="1"/>
    <col min="2035" max="2035" width="3.19921875" style="754" customWidth="1"/>
    <col min="2036" max="2036" width="2.8984375" style="754" customWidth="1"/>
    <col min="2037" max="2037" width="3.19921875" style="754" customWidth="1"/>
    <col min="2038" max="2038" width="2.8984375" style="754" customWidth="1"/>
    <col min="2039" max="2039" width="4.09765625" style="754" customWidth="1"/>
    <col min="2040" max="2040" width="2.8984375" style="754" customWidth="1"/>
    <col min="2041" max="2041" width="3.19921875" style="754" customWidth="1"/>
    <col min="2042" max="2042" width="2.8984375" style="754" customWidth="1"/>
    <col min="2043" max="2043" width="4.09765625" style="754" customWidth="1"/>
    <col min="2044" max="2044" width="2.8984375" style="754" customWidth="1"/>
    <col min="2045" max="2045" width="5" style="754" customWidth="1"/>
    <col min="2046" max="2046" width="2.3984375" style="754" customWidth="1"/>
    <col min="2047" max="2047" width="7.69921875" style="754" customWidth="1"/>
    <col min="2048" max="2264" width="7.69921875" style="754"/>
    <col min="2265" max="2265" width="9.19921875" style="754" customWidth="1"/>
    <col min="2266" max="2266" width="11.09765625" style="754" customWidth="1"/>
    <col min="2267" max="2268" width="7.69921875" style="754" customWidth="1"/>
    <col min="2269" max="2269" width="4.09765625" style="754" customWidth="1"/>
    <col min="2270" max="2270" width="2.8984375" style="754" customWidth="1"/>
    <col min="2271" max="2271" width="4.09765625" style="754" customWidth="1"/>
    <col min="2272" max="2272" width="2.8984375" style="754" customWidth="1"/>
    <col min="2273" max="2273" width="4.09765625" style="754" customWidth="1"/>
    <col min="2274" max="2274" width="2.8984375" style="754" customWidth="1"/>
    <col min="2275" max="2275" width="3.19921875" style="754" customWidth="1"/>
    <col min="2276" max="2276" width="2.8984375" style="754" customWidth="1"/>
    <col min="2277" max="2277" width="3.19921875" style="754" customWidth="1"/>
    <col min="2278" max="2278" width="2.8984375" style="754" customWidth="1"/>
    <col min="2279" max="2279" width="3.19921875" style="754" customWidth="1"/>
    <col min="2280" max="2280" width="2.8984375" style="754" customWidth="1"/>
    <col min="2281" max="2281" width="4.09765625" style="754" customWidth="1"/>
    <col min="2282" max="2282" width="2.8984375" style="754" customWidth="1"/>
    <col min="2283" max="2283" width="3.69921875" style="754" customWidth="1"/>
    <col min="2284" max="2284" width="2.8984375" style="754" customWidth="1"/>
    <col min="2285" max="2285" width="3.19921875" style="754" customWidth="1"/>
    <col min="2286" max="2286" width="2.8984375" style="754" customWidth="1"/>
    <col min="2287" max="2287" width="3.19921875" style="754" customWidth="1"/>
    <col min="2288" max="2288" width="2.8984375" style="754" customWidth="1"/>
    <col min="2289" max="2289" width="3.69921875" style="754" customWidth="1"/>
    <col min="2290" max="2290" width="2.8984375" style="754" customWidth="1"/>
    <col min="2291" max="2291" width="3.19921875" style="754" customWidth="1"/>
    <col min="2292" max="2292" width="2.8984375" style="754" customWidth="1"/>
    <col min="2293" max="2293" width="3.19921875" style="754" customWidth="1"/>
    <col min="2294" max="2294" width="2.8984375" style="754" customWidth="1"/>
    <col min="2295" max="2295" width="4.09765625" style="754" customWidth="1"/>
    <col min="2296" max="2296" width="2.8984375" style="754" customWidth="1"/>
    <col min="2297" max="2297" width="3.19921875" style="754" customWidth="1"/>
    <col min="2298" max="2298" width="2.8984375" style="754" customWidth="1"/>
    <col min="2299" max="2299" width="4.09765625" style="754" customWidth="1"/>
    <col min="2300" max="2300" width="2.8984375" style="754" customWidth="1"/>
    <col min="2301" max="2301" width="5" style="754" customWidth="1"/>
    <col min="2302" max="2302" width="2.3984375" style="754" customWidth="1"/>
    <col min="2303" max="2303" width="7.69921875" style="754" customWidth="1"/>
    <col min="2304" max="2520" width="7.69921875" style="754"/>
    <col min="2521" max="2521" width="9.19921875" style="754" customWidth="1"/>
    <col min="2522" max="2522" width="11.09765625" style="754" customWidth="1"/>
    <col min="2523" max="2524" width="7.69921875" style="754" customWidth="1"/>
    <col min="2525" max="2525" width="4.09765625" style="754" customWidth="1"/>
    <col min="2526" max="2526" width="2.8984375" style="754" customWidth="1"/>
    <col min="2527" max="2527" width="4.09765625" style="754" customWidth="1"/>
    <col min="2528" max="2528" width="2.8984375" style="754" customWidth="1"/>
    <col min="2529" max="2529" width="4.09765625" style="754" customWidth="1"/>
    <col min="2530" max="2530" width="2.8984375" style="754" customWidth="1"/>
    <col min="2531" max="2531" width="3.19921875" style="754" customWidth="1"/>
    <col min="2532" max="2532" width="2.8984375" style="754" customWidth="1"/>
    <col min="2533" max="2533" width="3.19921875" style="754" customWidth="1"/>
    <col min="2534" max="2534" width="2.8984375" style="754" customWidth="1"/>
    <col min="2535" max="2535" width="3.19921875" style="754" customWidth="1"/>
    <col min="2536" max="2536" width="2.8984375" style="754" customWidth="1"/>
    <col min="2537" max="2537" width="4.09765625" style="754" customWidth="1"/>
    <col min="2538" max="2538" width="2.8984375" style="754" customWidth="1"/>
    <col min="2539" max="2539" width="3.69921875" style="754" customWidth="1"/>
    <col min="2540" max="2540" width="2.8984375" style="754" customWidth="1"/>
    <col min="2541" max="2541" width="3.19921875" style="754" customWidth="1"/>
    <col min="2542" max="2542" width="2.8984375" style="754" customWidth="1"/>
    <col min="2543" max="2543" width="3.19921875" style="754" customWidth="1"/>
    <col min="2544" max="2544" width="2.8984375" style="754" customWidth="1"/>
    <col min="2545" max="2545" width="3.69921875" style="754" customWidth="1"/>
    <col min="2546" max="2546" width="2.8984375" style="754" customWidth="1"/>
    <col min="2547" max="2547" width="3.19921875" style="754" customWidth="1"/>
    <col min="2548" max="2548" width="2.8984375" style="754" customWidth="1"/>
    <col min="2549" max="2549" width="3.19921875" style="754" customWidth="1"/>
    <col min="2550" max="2550" width="2.8984375" style="754" customWidth="1"/>
    <col min="2551" max="2551" width="4.09765625" style="754" customWidth="1"/>
    <col min="2552" max="2552" width="2.8984375" style="754" customWidth="1"/>
    <col min="2553" max="2553" width="3.19921875" style="754" customWidth="1"/>
    <col min="2554" max="2554" width="2.8984375" style="754" customWidth="1"/>
    <col min="2555" max="2555" width="4.09765625" style="754" customWidth="1"/>
    <col min="2556" max="2556" width="2.8984375" style="754" customWidth="1"/>
    <col min="2557" max="2557" width="5" style="754" customWidth="1"/>
    <col min="2558" max="2558" width="2.3984375" style="754" customWidth="1"/>
    <col min="2559" max="2559" width="7.69921875" style="754" customWidth="1"/>
    <col min="2560" max="2776" width="7.69921875" style="754"/>
    <col min="2777" max="2777" width="9.19921875" style="754" customWidth="1"/>
    <col min="2778" max="2778" width="11.09765625" style="754" customWidth="1"/>
    <col min="2779" max="2780" width="7.69921875" style="754" customWidth="1"/>
    <col min="2781" max="2781" width="4.09765625" style="754" customWidth="1"/>
    <col min="2782" max="2782" width="2.8984375" style="754" customWidth="1"/>
    <col min="2783" max="2783" width="4.09765625" style="754" customWidth="1"/>
    <col min="2784" max="2784" width="2.8984375" style="754" customWidth="1"/>
    <col min="2785" max="2785" width="4.09765625" style="754" customWidth="1"/>
    <col min="2786" max="2786" width="2.8984375" style="754" customWidth="1"/>
    <col min="2787" max="2787" width="3.19921875" style="754" customWidth="1"/>
    <col min="2788" max="2788" width="2.8984375" style="754" customWidth="1"/>
    <col min="2789" max="2789" width="3.19921875" style="754" customWidth="1"/>
    <col min="2790" max="2790" width="2.8984375" style="754" customWidth="1"/>
    <col min="2791" max="2791" width="3.19921875" style="754" customWidth="1"/>
    <col min="2792" max="2792" width="2.8984375" style="754" customWidth="1"/>
    <col min="2793" max="2793" width="4.09765625" style="754" customWidth="1"/>
    <col min="2794" max="2794" width="2.8984375" style="754" customWidth="1"/>
    <col min="2795" max="2795" width="3.69921875" style="754" customWidth="1"/>
    <col min="2796" max="2796" width="2.8984375" style="754" customWidth="1"/>
    <col min="2797" max="2797" width="3.19921875" style="754" customWidth="1"/>
    <col min="2798" max="2798" width="2.8984375" style="754" customWidth="1"/>
    <col min="2799" max="2799" width="3.19921875" style="754" customWidth="1"/>
    <col min="2800" max="2800" width="2.8984375" style="754" customWidth="1"/>
    <col min="2801" max="2801" width="3.69921875" style="754" customWidth="1"/>
    <col min="2802" max="2802" width="2.8984375" style="754" customWidth="1"/>
    <col min="2803" max="2803" width="3.19921875" style="754" customWidth="1"/>
    <col min="2804" max="2804" width="2.8984375" style="754" customWidth="1"/>
    <col min="2805" max="2805" width="3.19921875" style="754" customWidth="1"/>
    <col min="2806" max="2806" width="2.8984375" style="754" customWidth="1"/>
    <col min="2807" max="2807" width="4.09765625" style="754" customWidth="1"/>
    <col min="2808" max="2808" width="2.8984375" style="754" customWidth="1"/>
    <col min="2809" max="2809" width="3.19921875" style="754" customWidth="1"/>
    <col min="2810" max="2810" width="2.8984375" style="754" customWidth="1"/>
    <col min="2811" max="2811" width="4.09765625" style="754" customWidth="1"/>
    <col min="2812" max="2812" width="2.8984375" style="754" customWidth="1"/>
    <col min="2813" max="2813" width="5" style="754" customWidth="1"/>
    <col min="2814" max="2814" width="2.3984375" style="754" customWidth="1"/>
    <col min="2815" max="2815" width="7.69921875" style="754" customWidth="1"/>
    <col min="2816" max="3032" width="7.69921875" style="754"/>
    <col min="3033" max="3033" width="9.19921875" style="754" customWidth="1"/>
    <col min="3034" max="3034" width="11.09765625" style="754" customWidth="1"/>
    <col min="3035" max="3036" width="7.69921875" style="754" customWidth="1"/>
    <col min="3037" max="3037" width="4.09765625" style="754" customWidth="1"/>
    <col min="3038" max="3038" width="2.8984375" style="754" customWidth="1"/>
    <col min="3039" max="3039" width="4.09765625" style="754" customWidth="1"/>
    <col min="3040" max="3040" width="2.8984375" style="754" customWidth="1"/>
    <col min="3041" max="3041" width="4.09765625" style="754" customWidth="1"/>
    <col min="3042" max="3042" width="2.8984375" style="754" customWidth="1"/>
    <col min="3043" max="3043" width="3.19921875" style="754" customWidth="1"/>
    <col min="3044" max="3044" width="2.8984375" style="754" customWidth="1"/>
    <col min="3045" max="3045" width="3.19921875" style="754" customWidth="1"/>
    <col min="3046" max="3046" width="2.8984375" style="754" customWidth="1"/>
    <col min="3047" max="3047" width="3.19921875" style="754" customWidth="1"/>
    <col min="3048" max="3048" width="2.8984375" style="754" customWidth="1"/>
    <col min="3049" max="3049" width="4.09765625" style="754" customWidth="1"/>
    <col min="3050" max="3050" width="2.8984375" style="754" customWidth="1"/>
    <col min="3051" max="3051" width="3.69921875" style="754" customWidth="1"/>
    <col min="3052" max="3052" width="2.8984375" style="754" customWidth="1"/>
    <col min="3053" max="3053" width="3.19921875" style="754" customWidth="1"/>
    <col min="3054" max="3054" width="2.8984375" style="754" customWidth="1"/>
    <col min="3055" max="3055" width="3.19921875" style="754" customWidth="1"/>
    <col min="3056" max="3056" width="2.8984375" style="754" customWidth="1"/>
    <col min="3057" max="3057" width="3.69921875" style="754" customWidth="1"/>
    <col min="3058" max="3058" width="2.8984375" style="754" customWidth="1"/>
    <col min="3059" max="3059" width="3.19921875" style="754" customWidth="1"/>
    <col min="3060" max="3060" width="2.8984375" style="754" customWidth="1"/>
    <col min="3061" max="3061" width="3.19921875" style="754" customWidth="1"/>
    <col min="3062" max="3062" width="2.8984375" style="754" customWidth="1"/>
    <col min="3063" max="3063" width="4.09765625" style="754" customWidth="1"/>
    <col min="3064" max="3064" width="2.8984375" style="754" customWidth="1"/>
    <col min="3065" max="3065" width="3.19921875" style="754" customWidth="1"/>
    <col min="3066" max="3066" width="2.8984375" style="754" customWidth="1"/>
    <col min="3067" max="3067" width="4.09765625" style="754" customWidth="1"/>
    <col min="3068" max="3068" width="2.8984375" style="754" customWidth="1"/>
    <col min="3069" max="3069" width="5" style="754" customWidth="1"/>
    <col min="3070" max="3070" width="2.3984375" style="754" customWidth="1"/>
    <col min="3071" max="3071" width="7.69921875" style="754" customWidth="1"/>
    <col min="3072" max="3288" width="7.69921875" style="754"/>
    <col min="3289" max="3289" width="9.19921875" style="754" customWidth="1"/>
    <col min="3290" max="3290" width="11.09765625" style="754" customWidth="1"/>
    <col min="3291" max="3292" width="7.69921875" style="754" customWidth="1"/>
    <col min="3293" max="3293" width="4.09765625" style="754" customWidth="1"/>
    <col min="3294" max="3294" width="2.8984375" style="754" customWidth="1"/>
    <col min="3295" max="3295" width="4.09765625" style="754" customWidth="1"/>
    <col min="3296" max="3296" width="2.8984375" style="754" customWidth="1"/>
    <col min="3297" max="3297" width="4.09765625" style="754" customWidth="1"/>
    <col min="3298" max="3298" width="2.8984375" style="754" customWidth="1"/>
    <col min="3299" max="3299" width="3.19921875" style="754" customWidth="1"/>
    <col min="3300" max="3300" width="2.8984375" style="754" customWidth="1"/>
    <col min="3301" max="3301" width="3.19921875" style="754" customWidth="1"/>
    <col min="3302" max="3302" width="2.8984375" style="754" customWidth="1"/>
    <col min="3303" max="3303" width="3.19921875" style="754" customWidth="1"/>
    <col min="3304" max="3304" width="2.8984375" style="754" customWidth="1"/>
    <col min="3305" max="3305" width="4.09765625" style="754" customWidth="1"/>
    <col min="3306" max="3306" width="2.8984375" style="754" customWidth="1"/>
    <col min="3307" max="3307" width="3.69921875" style="754" customWidth="1"/>
    <col min="3308" max="3308" width="2.8984375" style="754" customWidth="1"/>
    <col min="3309" max="3309" width="3.19921875" style="754" customWidth="1"/>
    <col min="3310" max="3310" width="2.8984375" style="754" customWidth="1"/>
    <col min="3311" max="3311" width="3.19921875" style="754" customWidth="1"/>
    <col min="3312" max="3312" width="2.8984375" style="754" customWidth="1"/>
    <col min="3313" max="3313" width="3.69921875" style="754" customWidth="1"/>
    <col min="3314" max="3314" width="2.8984375" style="754" customWidth="1"/>
    <col min="3315" max="3315" width="3.19921875" style="754" customWidth="1"/>
    <col min="3316" max="3316" width="2.8984375" style="754" customWidth="1"/>
    <col min="3317" max="3317" width="3.19921875" style="754" customWidth="1"/>
    <col min="3318" max="3318" width="2.8984375" style="754" customWidth="1"/>
    <col min="3319" max="3319" width="4.09765625" style="754" customWidth="1"/>
    <col min="3320" max="3320" width="2.8984375" style="754" customWidth="1"/>
    <col min="3321" max="3321" width="3.19921875" style="754" customWidth="1"/>
    <col min="3322" max="3322" width="2.8984375" style="754" customWidth="1"/>
    <col min="3323" max="3323" width="4.09765625" style="754" customWidth="1"/>
    <col min="3324" max="3324" width="2.8984375" style="754" customWidth="1"/>
    <col min="3325" max="3325" width="5" style="754" customWidth="1"/>
    <col min="3326" max="3326" width="2.3984375" style="754" customWidth="1"/>
    <col min="3327" max="3327" width="7.69921875" style="754" customWidth="1"/>
    <col min="3328" max="3544" width="7.69921875" style="754"/>
    <col min="3545" max="3545" width="9.19921875" style="754" customWidth="1"/>
    <col min="3546" max="3546" width="11.09765625" style="754" customWidth="1"/>
    <col min="3547" max="3548" width="7.69921875" style="754" customWidth="1"/>
    <col min="3549" max="3549" width="4.09765625" style="754" customWidth="1"/>
    <col min="3550" max="3550" width="2.8984375" style="754" customWidth="1"/>
    <col min="3551" max="3551" width="4.09765625" style="754" customWidth="1"/>
    <col min="3552" max="3552" width="2.8984375" style="754" customWidth="1"/>
    <col min="3553" max="3553" width="4.09765625" style="754" customWidth="1"/>
    <col min="3554" max="3554" width="2.8984375" style="754" customWidth="1"/>
    <col min="3555" max="3555" width="3.19921875" style="754" customWidth="1"/>
    <col min="3556" max="3556" width="2.8984375" style="754" customWidth="1"/>
    <col min="3557" max="3557" width="3.19921875" style="754" customWidth="1"/>
    <col min="3558" max="3558" width="2.8984375" style="754" customWidth="1"/>
    <col min="3559" max="3559" width="3.19921875" style="754" customWidth="1"/>
    <col min="3560" max="3560" width="2.8984375" style="754" customWidth="1"/>
    <col min="3561" max="3561" width="4.09765625" style="754" customWidth="1"/>
    <col min="3562" max="3562" width="2.8984375" style="754" customWidth="1"/>
    <col min="3563" max="3563" width="3.69921875" style="754" customWidth="1"/>
    <col min="3564" max="3564" width="2.8984375" style="754" customWidth="1"/>
    <col min="3565" max="3565" width="3.19921875" style="754" customWidth="1"/>
    <col min="3566" max="3566" width="2.8984375" style="754" customWidth="1"/>
    <col min="3567" max="3567" width="3.19921875" style="754" customWidth="1"/>
    <col min="3568" max="3568" width="2.8984375" style="754" customWidth="1"/>
    <col min="3569" max="3569" width="3.69921875" style="754" customWidth="1"/>
    <col min="3570" max="3570" width="2.8984375" style="754" customWidth="1"/>
    <col min="3571" max="3571" width="3.19921875" style="754" customWidth="1"/>
    <col min="3572" max="3572" width="2.8984375" style="754" customWidth="1"/>
    <col min="3573" max="3573" width="3.19921875" style="754" customWidth="1"/>
    <col min="3574" max="3574" width="2.8984375" style="754" customWidth="1"/>
    <col min="3575" max="3575" width="4.09765625" style="754" customWidth="1"/>
    <col min="3576" max="3576" width="2.8984375" style="754" customWidth="1"/>
    <col min="3577" max="3577" width="3.19921875" style="754" customWidth="1"/>
    <col min="3578" max="3578" width="2.8984375" style="754" customWidth="1"/>
    <col min="3579" max="3579" width="4.09765625" style="754" customWidth="1"/>
    <col min="3580" max="3580" width="2.8984375" style="754" customWidth="1"/>
    <col min="3581" max="3581" width="5" style="754" customWidth="1"/>
    <col min="3582" max="3582" width="2.3984375" style="754" customWidth="1"/>
    <col min="3583" max="3583" width="7.69921875" style="754" customWidth="1"/>
    <col min="3584" max="3800" width="7.69921875" style="754"/>
    <col min="3801" max="3801" width="9.19921875" style="754" customWidth="1"/>
    <col min="3802" max="3802" width="11.09765625" style="754" customWidth="1"/>
    <col min="3803" max="3804" width="7.69921875" style="754" customWidth="1"/>
    <col min="3805" max="3805" width="4.09765625" style="754" customWidth="1"/>
    <col min="3806" max="3806" width="2.8984375" style="754" customWidth="1"/>
    <col min="3807" max="3807" width="4.09765625" style="754" customWidth="1"/>
    <col min="3808" max="3808" width="2.8984375" style="754" customWidth="1"/>
    <col min="3809" max="3809" width="4.09765625" style="754" customWidth="1"/>
    <col min="3810" max="3810" width="2.8984375" style="754" customWidth="1"/>
    <col min="3811" max="3811" width="3.19921875" style="754" customWidth="1"/>
    <col min="3812" max="3812" width="2.8984375" style="754" customWidth="1"/>
    <col min="3813" max="3813" width="3.19921875" style="754" customWidth="1"/>
    <col min="3814" max="3814" width="2.8984375" style="754" customWidth="1"/>
    <col min="3815" max="3815" width="3.19921875" style="754" customWidth="1"/>
    <col min="3816" max="3816" width="2.8984375" style="754" customWidth="1"/>
    <col min="3817" max="3817" width="4.09765625" style="754" customWidth="1"/>
    <col min="3818" max="3818" width="2.8984375" style="754" customWidth="1"/>
    <col min="3819" max="3819" width="3.69921875" style="754" customWidth="1"/>
    <col min="3820" max="3820" width="2.8984375" style="754" customWidth="1"/>
    <col min="3821" max="3821" width="3.19921875" style="754" customWidth="1"/>
    <col min="3822" max="3822" width="2.8984375" style="754" customWidth="1"/>
    <col min="3823" max="3823" width="3.19921875" style="754" customWidth="1"/>
    <col min="3824" max="3824" width="2.8984375" style="754" customWidth="1"/>
    <col min="3825" max="3825" width="3.69921875" style="754" customWidth="1"/>
    <col min="3826" max="3826" width="2.8984375" style="754" customWidth="1"/>
    <col min="3827" max="3827" width="3.19921875" style="754" customWidth="1"/>
    <col min="3828" max="3828" width="2.8984375" style="754" customWidth="1"/>
    <col min="3829" max="3829" width="3.19921875" style="754" customWidth="1"/>
    <col min="3830" max="3830" width="2.8984375" style="754" customWidth="1"/>
    <col min="3831" max="3831" width="4.09765625" style="754" customWidth="1"/>
    <col min="3832" max="3832" width="2.8984375" style="754" customWidth="1"/>
    <col min="3833" max="3833" width="3.19921875" style="754" customWidth="1"/>
    <col min="3834" max="3834" width="2.8984375" style="754" customWidth="1"/>
    <col min="3835" max="3835" width="4.09765625" style="754" customWidth="1"/>
    <col min="3836" max="3836" width="2.8984375" style="754" customWidth="1"/>
    <col min="3837" max="3837" width="5" style="754" customWidth="1"/>
    <col min="3838" max="3838" width="2.3984375" style="754" customWidth="1"/>
    <col min="3839" max="3839" width="7.69921875" style="754" customWidth="1"/>
    <col min="3840" max="4056" width="7.69921875" style="754"/>
    <col min="4057" max="4057" width="9.19921875" style="754" customWidth="1"/>
    <col min="4058" max="4058" width="11.09765625" style="754" customWidth="1"/>
    <col min="4059" max="4060" width="7.69921875" style="754" customWidth="1"/>
    <col min="4061" max="4061" width="4.09765625" style="754" customWidth="1"/>
    <col min="4062" max="4062" width="2.8984375" style="754" customWidth="1"/>
    <col min="4063" max="4063" width="4.09765625" style="754" customWidth="1"/>
    <col min="4064" max="4064" width="2.8984375" style="754" customWidth="1"/>
    <col min="4065" max="4065" width="4.09765625" style="754" customWidth="1"/>
    <col min="4066" max="4066" width="2.8984375" style="754" customWidth="1"/>
    <col min="4067" max="4067" width="3.19921875" style="754" customWidth="1"/>
    <col min="4068" max="4068" width="2.8984375" style="754" customWidth="1"/>
    <col min="4069" max="4069" width="3.19921875" style="754" customWidth="1"/>
    <col min="4070" max="4070" width="2.8984375" style="754" customWidth="1"/>
    <col min="4071" max="4071" width="3.19921875" style="754" customWidth="1"/>
    <col min="4072" max="4072" width="2.8984375" style="754" customWidth="1"/>
    <col min="4073" max="4073" width="4.09765625" style="754" customWidth="1"/>
    <col min="4074" max="4074" width="2.8984375" style="754" customWidth="1"/>
    <col min="4075" max="4075" width="3.69921875" style="754" customWidth="1"/>
    <col min="4076" max="4076" width="2.8984375" style="754" customWidth="1"/>
    <col min="4077" max="4077" width="3.19921875" style="754" customWidth="1"/>
    <col min="4078" max="4078" width="2.8984375" style="754" customWidth="1"/>
    <col min="4079" max="4079" width="3.19921875" style="754" customWidth="1"/>
    <col min="4080" max="4080" width="2.8984375" style="754" customWidth="1"/>
    <col min="4081" max="4081" width="3.69921875" style="754" customWidth="1"/>
    <col min="4082" max="4082" width="2.8984375" style="754" customWidth="1"/>
    <col min="4083" max="4083" width="3.19921875" style="754" customWidth="1"/>
    <col min="4084" max="4084" width="2.8984375" style="754" customWidth="1"/>
    <col min="4085" max="4085" width="3.19921875" style="754" customWidth="1"/>
    <col min="4086" max="4086" width="2.8984375" style="754" customWidth="1"/>
    <col min="4087" max="4087" width="4.09765625" style="754" customWidth="1"/>
    <col min="4088" max="4088" width="2.8984375" style="754" customWidth="1"/>
    <col min="4089" max="4089" width="3.19921875" style="754" customWidth="1"/>
    <col min="4090" max="4090" width="2.8984375" style="754" customWidth="1"/>
    <col min="4091" max="4091" width="4.09765625" style="754" customWidth="1"/>
    <col min="4092" max="4092" width="2.8984375" style="754" customWidth="1"/>
    <col min="4093" max="4093" width="5" style="754" customWidth="1"/>
    <col min="4094" max="4094" width="2.3984375" style="754" customWidth="1"/>
    <col min="4095" max="4095" width="7.69921875" style="754" customWidth="1"/>
    <col min="4096" max="4312" width="7.69921875" style="754"/>
    <col min="4313" max="4313" width="9.19921875" style="754" customWidth="1"/>
    <col min="4314" max="4314" width="11.09765625" style="754" customWidth="1"/>
    <col min="4315" max="4316" width="7.69921875" style="754" customWidth="1"/>
    <col min="4317" max="4317" width="4.09765625" style="754" customWidth="1"/>
    <col min="4318" max="4318" width="2.8984375" style="754" customWidth="1"/>
    <col min="4319" max="4319" width="4.09765625" style="754" customWidth="1"/>
    <col min="4320" max="4320" width="2.8984375" style="754" customWidth="1"/>
    <col min="4321" max="4321" width="4.09765625" style="754" customWidth="1"/>
    <col min="4322" max="4322" width="2.8984375" style="754" customWidth="1"/>
    <col min="4323" max="4323" width="3.19921875" style="754" customWidth="1"/>
    <col min="4324" max="4324" width="2.8984375" style="754" customWidth="1"/>
    <col min="4325" max="4325" width="3.19921875" style="754" customWidth="1"/>
    <col min="4326" max="4326" width="2.8984375" style="754" customWidth="1"/>
    <col min="4327" max="4327" width="3.19921875" style="754" customWidth="1"/>
    <col min="4328" max="4328" width="2.8984375" style="754" customWidth="1"/>
    <col min="4329" max="4329" width="4.09765625" style="754" customWidth="1"/>
    <col min="4330" max="4330" width="2.8984375" style="754" customWidth="1"/>
    <col min="4331" max="4331" width="3.69921875" style="754" customWidth="1"/>
    <col min="4332" max="4332" width="2.8984375" style="754" customWidth="1"/>
    <col min="4333" max="4333" width="3.19921875" style="754" customWidth="1"/>
    <col min="4334" max="4334" width="2.8984375" style="754" customWidth="1"/>
    <col min="4335" max="4335" width="3.19921875" style="754" customWidth="1"/>
    <col min="4336" max="4336" width="2.8984375" style="754" customWidth="1"/>
    <col min="4337" max="4337" width="3.69921875" style="754" customWidth="1"/>
    <col min="4338" max="4338" width="2.8984375" style="754" customWidth="1"/>
    <col min="4339" max="4339" width="3.19921875" style="754" customWidth="1"/>
    <col min="4340" max="4340" width="2.8984375" style="754" customWidth="1"/>
    <col min="4341" max="4341" width="3.19921875" style="754" customWidth="1"/>
    <col min="4342" max="4342" width="2.8984375" style="754" customWidth="1"/>
    <col min="4343" max="4343" width="4.09765625" style="754" customWidth="1"/>
    <col min="4344" max="4344" width="2.8984375" style="754" customWidth="1"/>
    <col min="4345" max="4345" width="3.19921875" style="754" customWidth="1"/>
    <col min="4346" max="4346" width="2.8984375" style="754" customWidth="1"/>
    <col min="4347" max="4347" width="4.09765625" style="754" customWidth="1"/>
    <col min="4348" max="4348" width="2.8984375" style="754" customWidth="1"/>
    <col min="4349" max="4349" width="5" style="754" customWidth="1"/>
    <col min="4350" max="4350" width="2.3984375" style="754" customWidth="1"/>
    <col min="4351" max="4351" width="7.69921875" style="754" customWidth="1"/>
    <col min="4352" max="4568" width="7.69921875" style="754"/>
    <col min="4569" max="4569" width="9.19921875" style="754" customWidth="1"/>
    <col min="4570" max="4570" width="11.09765625" style="754" customWidth="1"/>
    <col min="4571" max="4572" width="7.69921875" style="754" customWidth="1"/>
    <col min="4573" max="4573" width="4.09765625" style="754" customWidth="1"/>
    <col min="4574" max="4574" width="2.8984375" style="754" customWidth="1"/>
    <col min="4575" max="4575" width="4.09765625" style="754" customWidth="1"/>
    <col min="4576" max="4576" width="2.8984375" style="754" customWidth="1"/>
    <col min="4577" max="4577" width="4.09765625" style="754" customWidth="1"/>
    <col min="4578" max="4578" width="2.8984375" style="754" customWidth="1"/>
    <col min="4579" max="4579" width="3.19921875" style="754" customWidth="1"/>
    <col min="4580" max="4580" width="2.8984375" style="754" customWidth="1"/>
    <col min="4581" max="4581" width="3.19921875" style="754" customWidth="1"/>
    <col min="4582" max="4582" width="2.8984375" style="754" customWidth="1"/>
    <col min="4583" max="4583" width="3.19921875" style="754" customWidth="1"/>
    <col min="4584" max="4584" width="2.8984375" style="754" customWidth="1"/>
    <col min="4585" max="4585" width="4.09765625" style="754" customWidth="1"/>
    <col min="4586" max="4586" width="2.8984375" style="754" customWidth="1"/>
    <col min="4587" max="4587" width="3.69921875" style="754" customWidth="1"/>
    <col min="4588" max="4588" width="2.8984375" style="754" customWidth="1"/>
    <col min="4589" max="4589" width="3.19921875" style="754" customWidth="1"/>
    <col min="4590" max="4590" width="2.8984375" style="754" customWidth="1"/>
    <col min="4591" max="4591" width="3.19921875" style="754" customWidth="1"/>
    <col min="4592" max="4592" width="2.8984375" style="754" customWidth="1"/>
    <col min="4593" max="4593" width="3.69921875" style="754" customWidth="1"/>
    <col min="4594" max="4594" width="2.8984375" style="754" customWidth="1"/>
    <col min="4595" max="4595" width="3.19921875" style="754" customWidth="1"/>
    <col min="4596" max="4596" width="2.8984375" style="754" customWidth="1"/>
    <col min="4597" max="4597" width="3.19921875" style="754" customWidth="1"/>
    <col min="4598" max="4598" width="2.8984375" style="754" customWidth="1"/>
    <col min="4599" max="4599" width="4.09765625" style="754" customWidth="1"/>
    <col min="4600" max="4600" width="2.8984375" style="754" customWidth="1"/>
    <col min="4601" max="4601" width="3.19921875" style="754" customWidth="1"/>
    <col min="4602" max="4602" width="2.8984375" style="754" customWidth="1"/>
    <col min="4603" max="4603" width="4.09765625" style="754" customWidth="1"/>
    <col min="4604" max="4604" width="2.8984375" style="754" customWidth="1"/>
    <col min="4605" max="4605" width="5" style="754" customWidth="1"/>
    <col min="4606" max="4606" width="2.3984375" style="754" customWidth="1"/>
    <col min="4607" max="4607" width="7.69921875" style="754" customWidth="1"/>
    <col min="4608" max="4824" width="7.69921875" style="754"/>
    <col min="4825" max="4825" width="9.19921875" style="754" customWidth="1"/>
    <col min="4826" max="4826" width="11.09765625" style="754" customWidth="1"/>
    <col min="4827" max="4828" width="7.69921875" style="754" customWidth="1"/>
    <col min="4829" max="4829" width="4.09765625" style="754" customWidth="1"/>
    <col min="4830" max="4830" width="2.8984375" style="754" customWidth="1"/>
    <col min="4831" max="4831" width="4.09765625" style="754" customWidth="1"/>
    <col min="4832" max="4832" width="2.8984375" style="754" customWidth="1"/>
    <col min="4833" max="4833" width="4.09765625" style="754" customWidth="1"/>
    <col min="4834" max="4834" width="2.8984375" style="754" customWidth="1"/>
    <col min="4835" max="4835" width="3.19921875" style="754" customWidth="1"/>
    <col min="4836" max="4836" width="2.8984375" style="754" customWidth="1"/>
    <col min="4837" max="4837" width="3.19921875" style="754" customWidth="1"/>
    <col min="4838" max="4838" width="2.8984375" style="754" customWidth="1"/>
    <col min="4839" max="4839" width="3.19921875" style="754" customWidth="1"/>
    <col min="4840" max="4840" width="2.8984375" style="754" customWidth="1"/>
    <col min="4841" max="4841" width="4.09765625" style="754" customWidth="1"/>
    <col min="4842" max="4842" width="2.8984375" style="754" customWidth="1"/>
    <col min="4843" max="4843" width="3.69921875" style="754" customWidth="1"/>
    <col min="4844" max="4844" width="2.8984375" style="754" customWidth="1"/>
    <col min="4845" max="4845" width="3.19921875" style="754" customWidth="1"/>
    <col min="4846" max="4846" width="2.8984375" style="754" customWidth="1"/>
    <col min="4847" max="4847" width="3.19921875" style="754" customWidth="1"/>
    <col min="4848" max="4848" width="2.8984375" style="754" customWidth="1"/>
    <col min="4849" max="4849" width="3.69921875" style="754" customWidth="1"/>
    <col min="4850" max="4850" width="2.8984375" style="754" customWidth="1"/>
    <col min="4851" max="4851" width="3.19921875" style="754" customWidth="1"/>
    <col min="4852" max="4852" width="2.8984375" style="754" customWidth="1"/>
    <col min="4853" max="4853" width="3.19921875" style="754" customWidth="1"/>
    <col min="4854" max="4854" width="2.8984375" style="754" customWidth="1"/>
    <col min="4855" max="4855" width="4.09765625" style="754" customWidth="1"/>
    <col min="4856" max="4856" width="2.8984375" style="754" customWidth="1"/>
    <col min="4857" max="4857" width="3.19921875" style="754" customWidth="1"/>
    <col min="4858" max="4858" width="2.8984375" style="754" customWidth="1"/>
    <col min="4859" max="4859" width="4.09765625" style="754" customWidth="1"/>
    <col min="4860" max="4860" width="2.8984375" style="754" customWidth="1"/>
    <col min="4861" max="4861" width="5" style="754" customWidth="1"/>
    <col min="4862" max="4862" width="2.3984375" style="754" customWidth="1"/>
    <col min="4863" max="4863" width="7.69921875" style="754" customWidth="1"/>
    <col min="4864" max="5080" width="7.69921875" style="754"/>
    <col min="5081" max="5081" width="9.19921875" style="754" customWidth="1"/>
    <col min="5082" max="5082" width="11.09765625" style="754" customWidth="1"/>
    <col min="5083" max="5084" width="7.69921875" style="754" customWidth="1"/>
    <col min="5085" max="5085" width="4.09765625" style="754" customWidth="1"/>
    <col min="5086" max="5086" width="2.8984375" style="754" customWidth="1"/>
    <col min="5087" max="5087" width="4.09765625" style="754" customWidth="1"/>
    <col min="5088" max="5088" width="2.8984375" style="754" customWidth="1"/>
    <col min="5089" max="5089" width="4.09765625" style="754" customWidth="1"/>
    <col min="5090" max="5090" width="2.8984375" style="754" customWidth="1"/>
    <col min="5091" max="5091" width="3.19921875" style="754" customWidth="1"/>
    <col min="5092" max="5092" width="2.8984375" style="754" customWidth="1"/>
    <col min="5093" max="5093" width="3.19921875" style="754" customWidth="1"/>
    <col min="5094" max="5094" width="2.8984375" style="754" customWidth="1"/>
    <col min="5095" max="5095" width="3.19921875" style="754" customWidth="1"/>
    <col min="5096" max="5096" width="2.8984375" style="754" customWidth="1"/>
    <col min="5097" max="5097" width="4.09765625" style="754" customWidth="1"/>
    <col min="5098" max="5098" width="2.8984375" style="754" customWidth="1"/>
    <col min="5099" max="5099" width="3.69921875" style="754" customWidth="1"/>
    <col min="5100" max="5100" width="2.8984375" style="754" customWidth="1"/>
    <col min="5101" max="5101" width="3.19921875" style="754" customWidth="1"/>
    <col min="5102" max="5102" width="2.8984375" style="754" customWidth="1"/>
    <col min="5103" max="5103" width="3.19921875" style="754" customWidth="1"/>
    <col min="5104" max="5104" width="2.8984375" style="754" customWidth="1"/>
    <col min="5105" max="5105" width="3.69921875" style="754" customWidth="1"/>
    <col min="5106" max="5106" width="2.8984375" style="754" customWidth="1"/>
    <col min="5107" max="5107" width="3.19921875" style="754" customWidth="1"/>
    <col min="5108" max="5108" width="2.8984375" style="754" customWidth="1"/>
    <col min="5109" max="5109" width="3.19921875" style="754" customWidth="1"/>
    <col min="5110" max="5110" width="2.8984375" style="754" customWidth="1"/>
    <col min="5111" max="5111" width="4.09765625" style="754" customWidth="1"/>
    <col min="5112" max="5112" width="2.8984375" style="754" customWidth="1"/>
    <col min="5113" max="5113" width="3.19921875" style="754" customWidth="1"/>
    <col min="5114" max="5114" width="2.8984375" style="754" customWidth="1"/>
    <col min="5115" max="5115" width="4.09765625" style="754" customWidth="1"/>
    <col min="5116" max="5116" width="2.8984375" style="754" customWidth="1"/>
    <col min="5117" max="5117" width="5" style="754" customWidth="1"/>
    <col min="5118" max="5118" width="2.3984375" style="754" customWidth="1"/>
    <col min="5119" max="5119" width="7.69921875" style="754" customWidth="1"/>
    <col min="5120" max="5336" width="7.69921875" style="754"/>
    <col min="5337" max="5337" width="9.19921875" style="754" customWidth="1"/>
    <col min="5338" max="5338" width="11.09765625" style="754" customWidth="1"/>
    <col min="5339" max="5340" width="7.69921875" style="754" customWidth="1"/>
    <col min="5341" max="5341" width="4.09765625" style="754" customWidth="1"/>
    <col min="5342" max="5342" width="2.8984375" style="754" customWidth="1"/>
    <col min="5343" max="5343" width="4.09765625" style="754" customWidth="1"/>
    <col min="5344" max="5344" width="2.8984375" style="754" customWidth="1"/>
    <col min="5345" max="5345" width="4.09765625" style="754" customWidth="1"/>
    <col min="5346" max="5346" width="2.8984375" style="754" customWidth="1"/>
    <col min="5347" max="5347" width="3.19921875" style="754" customWidth="1"/>
    <col min="5348" max="5348" width="2.8984375" style="754" customWidth="1"/>
    <col min="5349" max="5349" width="3.19921875" style="754" customWidth="1"/>
    <col min="5350" max="5350" width="2.8984375" style="754" customWidth="1"/>
    <col min="5351" max="5351" width="3.19921875" style="754" customWidth="1"/>
    <col min="5352" max="5352" width="2.8984375" style="754" customWidth="1"/>
    <col min="5353" max="5353" width="4.09765625" style="754" customWidth="1"/>
    <col min="5354" max="5354" width="2.8984375" style="754" customWidth="1"/>
    <col min="5355" max="5355" width="3.69921875" style="754" customWidth="1"/>
    <col min="5356" max="5356" width="2.8984375" style="754" customWidth="1"/>
    <col min="5357" max="5357" width="3.19921875" style="754" customWidth="1"/>
    <col min="5358" max="5358" width="2.8984375" style="754" customWidth="1"/>
    <col min="5359" max="5359" width="3.19921875" style="754" customWidth="1"/>
    <col min="5360" max="5360" width="2.8984375" style="754" customWidth="1"/>
    <col min="5361" max="5361" width="3.69921875" style="754" customWidth="1"/>
    <col min="5362" max="5362" width="2.8984375" style="754" customWidth="1"/>
    <col min="5363" max="5363" width="3.19921875" style="754" customWidth="1"/>
    <col min="5364" max="5364" width="2.8984375" style="754" customWidth="1"/>
    <col min="5365" max="5365" width="3.19921875" style="754" customWidth="1"/>
    <col min="5366" max="5366" width="2.8984375" style="754" customWidth="1"/>
    <col min="5367" max="5367" width="4.09765625" style="754" customWidth="1"/>
    <col min="5368" max="5368" width="2.8984375" style="754" customWidth="1"/>
    <col min="5369" max="5369" width="3.19921875" style="754" customWidth="1"/>
    <col min="5370" max="5370" width="2.8984375" style="754" customWidth="1"/>
    <col min="5371" max="5371" width="4.09765625" style="754" customWidth="1"/>
    <col min="5372" max="5372" width="2.8984375" style="754" customWidth="1"/>
    <col min="5373" max="5373" width="5" style="754" customWidth="1"/>
    <col min="5374" max="5374" width="2.3984375" style="754" customWidth="1"/>
    <col min="5375" max="5375" width="7.69921875" style="754" customWidth="1"/>
    <col min="5376" max="5592" width="7.69921875" style="754"/>
    <col min="5593" max="5593" width="9.19921875" style="754" customWidth="1"/>
    <col min="5594" max="5594" width="11.09765625" style="754" customWidth="1"/>
    <col min="5595" max="5596" width="7.69921875" style="754" customWidth="1"/>
    <col min="5597" max="5597" width="4.09765625" style="754" customWidth="1"/>
    <col min="5598" max="5598" width="2.8984375" style="754" customWidth="1"/>
    <col min="5599" max="5599" width="4.09765625" style="754" customWidth="1"/>
    <col min="5600" max="5600" width="2.8984375" style="754" customWidth="1"/>
    <col min="5601" max="5601" width="4.09765625" style="754" customWidth="1"/>
    <col min="5602" max="5602" width="2.8984375" style="754" customWidth="1"/>
    <col min="5603" max="5603" width="3.19921875" style="754" customWidth="1"/>
    <col min="5604" max="5604" width="2.8984375" style="754" customWidth="1"/>
    <col min="5605" max="5605" width="3.19921875" style="754" customWidth="1"/>
    <col min="5606" max="5606" width="2.8984375" style="754" customWidth="1"/>
    <col min="5607" max="5607" width="3.19921875" style="754" customWidth="1"/>
    <col min="5608" max="5608" width="2.8984375" style="754" customWidth="1"/>
    <col min="5609" max="5609" width="4.09765625" style="754" customWidth="1"/>
    <col min="5610" max="5610" width="2.8984375" style="754" customWidth="1"/>
    <col min="5611" max="5611" width="3.69921875" style="754" customWidth="1"/>
    <col min="5612" max="5612" width="2.8984375" style="754" customWidth="1"/>
    <col min="5613" max="5613" width="3.19921875" style="754" customWidth="1"/>
    <col min="5614" max="5614" width="2.8984375" style="754" customWidth="1"/>
    <col min="5615" max="5615" width="3.19921875" style="754" customWidth="1"/>
    <col min="5616" max="5616" width="2.8984375" style="754" customWidth="1"/>
    <col min="5617" max="5617" width="3.69921875" style="754" customWidth="1"/>
    <col min="5618" max="5618" width="2.8984375" style="754" customWidth="1"/>
    <col min="5619" max="5619" width="3.19921875" style="754" customWidth="1"/>
    <col min="5620" max="5620" width="2.8984375" style="754" customWidth="1"/>
    <col min="5621" max="5621" width="3.19921875" style="754" customWidth="1"/>
    <col min="5622" max="5622" width="2.8984375" style="754" customWidth="1"/>
    <col min="5623" max="5623" width="4.09765625" style="754" customWidth="1"/>
    <col min="5624" max="5624" width="2.8984375" style="754" customWidth="1"/>
    <col min="5625" max="5625" width="3.19921875" style="754" customWidth="1"/>
    <col min="5626" max="5626" width="2.8984375" style="754" customWidth="1"/>
    <col min="5627" max="5627" width="4.09765625" style="754" customWidth="1"/>
    <col min="5628" max="5628" width="2.8984375" style="754" customWidth="1"/>
    <col min="5629" max="5629" width="5" style="754" customWidth="1"/>
    <col min="5630" max="5630" width="2.3984375" style="754" customWidth="1"/>
    <col min="5631" max="5631" width="7.69921875" style="754" customWidth="1"/>
    <col min="5632" max="5848" width="7.69921875" style="754"/>
    <col min="5849" max="5849" width="9.19921875" style="754" customWidth="1"/>
    <col min="5850" max="5850" width="11.09765625" style="754" customWidth="1"/>
    <col min="5851" max="5852" width="7.69921875" style="754" customWidth="1"/>
    <col min="5853" max="5853" width="4.09765625" style="754" customWidth="1"/>
    <col min="5854" max="5854" width="2.8984375" style="754" customWidth="1"/>
    <col min="5855" max="5855" width="4.09765625" style="754" customWidth="1"/>
    <col min="5856" max="5856" width="2.8984375" style="754" customWidth="1"/>
    <col min="5857" max="5857" width="4.09765625" style="754" customWidth="1"/>
    <col min="5858" max="5858" width="2.8984375" style="754" customWidth="1"/>
    <col min="5859" max="5859" width="3.19921875" style="754" customWidth="1"/>
    <col min="5860" max="5860" width="2.8984375" style="754" customWidth="1"/>
    <col min="5861" max="5861" width="3.19921875" style="754" customWidth="1"/>
    <col min="5862" max="5862" width="2.8984375" style="754" customWidth="1"/>
    <col min="5863" max="5863" width="3.19921875" style="754" customWidth="1"/>
    <col min="5864" max="5864" width="2.8984375" style="754" customWidth="1"/>
    <col min="5865" max="5865" width="4.09765625" style="754" customWidth="1"/>
    <col min="5866" max="5866" width="2.8984375" style="754" customWidth="1"/>
    <col min="5867" max="5867" width="3.69921875" style="754" customWidth="1"/>
    <col min="5868" max="5868" width="2.8984375" style="754" customWidth="1"/>
    <col min="5869" max="5869" width="3.19921875" style="754" customWidth="1"/>
    <col min="5870" max="5870" width="2.8984375" style="754" customWidth="1"/>
    <col min="5871" max="5871" width="3.19921875" style="754" customWidth="1"/>
    <col min="5872" max="5872" width="2.8984375" style="754" customWidth="1"/>
    <col min="5873" max="5873" width="3.69921875" style="754" customWidth="1"/>
    <col min="5874" max="5874" width="2.8984375" style="754" customWidth="1"/>
    <col min="5875" max="5875" width="3.19921875" style="754" customWidth="1"/>
    <col min="5876" max="5876" width="2.8984375" style="754" customWidth="1"/>
    <col min="5877" max="5877" width="3.19921875" style="754" customWidth="1"/>
    <col min="5878" max="5878" width="2.8984375" style="754" customWidth="1"/>
    <col min="5879" max="5879" width="4.09765625" style="754" customWidth="1"/>
    <col min="5880" max="5880" width="2.8984375" style="754" customWidth="1"/>
    <col min="5881" max="5881" width="3.19921875" style="754" customWidth="1"/>
    <col min="5882" max="5882" width="2.8984375" style="754" customWidth="1"/>
    <col min="5883" max="5883" width="4.09765625" style="754" customWidth="1"/>
    <col min="5884" max="5884" width="2.8984375" style="754" customWidth="1"/>
    <col min="5885" max="5885" width="5" style="754" customWidth="1"/>
    <col min="5886" max="5886" width="2.3984375" style="754" customWidth="1"/>
    <col min="5887" max="5887" width="7.69921875" style="754" customWidth="1"/>
    <col min="5888" max="6104" width="7.69921875" style="754"/>
    <col min="6105" max="6105" width="9.19921875" style="754" customWidth="1"/>
    <col min="6106" max="6106" width="11.09765625" style="754" customWidth="1"/>
    <col min="6107" max="6108" width="7.69921875" style="754" customWidth="1"/>
    <col min="6109" max="6109" width="4.09765625" style="754" customWidth="1"/>
    <col min="6110" max="6110" width="2.8984375" style="754" customWidth="1"/>
    <col min="6111" max="6111" width="4.09765625" style="754" customWidth="1"/>
    <col min="6112" max="6112" width="2.8984375" style="754" customWidth="1"/>
    <col min="6113" max="6113" width="4.09765625" style="754" customWidth="1"/>
    <col min="6114" max="6114" width="2.8984375" style="754" customWidth="1"/>
    <col min="6115" max="6115" width="3.19921875" style="754" customWidth="1"/>
    <col min="6116" max="6116" width="2.8984375" style="754" customWidth="1"/>
    <col min="6117" max="6117" width="3.19921875" style="754" customWidth="1"/>
    <col min="6118" max="6118" width="2.8984375" style="754" customWidth="1"/>
    <col min="6119" max="6119" width="3.19921875" style="754" customWidth="1"/>
    <col min="6120" max="6120" width="2.8984375" style="754" customWidth="1"/>
    <col min="6121" max="6121" width="4.09765625" style="754" customWidth="1"/>
    <col min="6122" max="6122" width="2.8984375" style="754" customWidth="1"/>
    <col min="6123" max="6123" width="3.69921875" style="754" customWidth="1"/>
    <col min="6124" max="6124" width="2.8984375" style="754" customWidth="1"/>
    <col min="6125" max="6125" width="3.19921875" style="754" customWidth="1"/>
    <col min="6126" max="6126" width="2.8984375" style="754" customWidth="1"/>
    <col min="6127" max="6127" width="3.19921875" style="754" customWidth="1"/>
    <col min="6128" max="6128" width="2.8984375" style="754" customWidth="1"/>
    <col min="6129" max="6129" width="3.69921875" style="754" customWidth="1"/>
    <col min="6130" max="6130" width="2.8984375" style="754" customWidth="1"/>
    <col min="6131" max="6131" width="3.19921875" style="754" customWidth="1"/>
    <col min="6132" max="6132" width="2.8984375" style="754" customWidth="1"/>
    <col min="6133" max="6133" width="3.19921875" style="754" customWidth="1"/>
    <col min="6134" max="6134" width="2.8984375" style="754" customWidth="1"/>
    <col min="6135" max="6135" width="4.09765625" style="754" customWidth="1"/>
    <col min="6136" max="6136" width="2.8984375" style="754" customWidth="1"/>
    <col min="6137" max="6137" width="3.19921875" style="754" customWidth="1"/>
    <col min="6138" max="6138" width="2.8984375" style="754" customWidth="1"/>
    <col min="6139" max="6139" width="4.09765625" style="754" customWidth="1"/>
    <col min="6140" max="6140" width="2.8984375" style="754" customWidth="1"/>
    <col min="6141" max="6141" width="5" style="754" customWidth="1"/>
    <col min="6142" max="6142" width="2.3984375" style="754" customWidth="1"/>
    <col min="6143" max="6143" width="7.69921875" style="754" customWidth="1"/>
    <col min="6144" max="6360" width="7.69921875" style="754"/>
    <col min="6361" max="6361" width="9.19921875" style="754" customWidth="1"/>
    <col min="6362" max="6362" width="11.09765625" style="754" customWidth="1"/>
    <col min="6363" max="6364" width="7.69921875" style="754" customWidth="1"/>
    <col min="6365" max="6365" width="4.09765625" style="754" customWidth="1"/>
    <col min="6366" max="6366" width="2.8984375" style="754" customWidth="1"/>
    <col min="6367" max="6367" width="4.09765625" style="754" customWidth="1"/>
    <col min="6368" max="6368" width="2.8984375" style="754" customWidth="1"/>
    <col min="6369" max="6369" width="4.09765625" style="754" customWidth="1"/>
    <col min="6370" max="6370" width="2.8984375" style="754" customWidth="1"/>
    <col min="6371" max="6371" width="3.19921875" style="754" customWidth="1"/>
    <col min="6372" max="6372" width="2.8984375" style="754" customWidth="1"/>
    <col min="6373" max="6373" width="3.19921875" style="754" customWidth="1"/>
    <col min="6374" max="6374" width="2.8984375" style="754" customWidth="1"/>
    <col min="6375" max="6375" width="3.19921875" style="754" customWidth="1"/>
    <col min="6376" max="6376" width="2.8984375" style="754" customWidth="1"/>
    <col min="6377" max="6377" width="4.09765625" style="754" customWidth="1"/>
    <col min="6378" max="6378" width="2.8984375" style="754" customWidth="1"/>
    <col min="6379" max="6379" width="3.69921875" style="754" customWidth="1"/>
    <col min="6380" max="6380" width="2.8984375" style="754" customWidth="1"/>
    <col min="6381" max="6381" width="3.19921875" style="754" customWidth="1"/>
    <col min="6382" max="6382" width="2.8984375" style="754" customWidth="1"/>
    <col min="6383" max="6383" width="3.19921875" style="754" customWidth="1"/>
    <col min="6384" max="6384" width="2.8984375" style="754" customWidth="1"/>
    <col min="6385" max="6385" width="3.69921875" style="754" customWidth="1"/>
    <col min="6386" max="6386" width="2.8984375" style="754" customWidth="1"/>
    <col min="6387" max="6387" width="3.19921875" style="754" customWidth="1"/>
    <col min="6388" max="6388" width="2.8984375" style="754" customWidth="1"/>
    <col min="6389" max="6389" width="3.19921875" style="754" customWidth="1"/>
    <col min="6390" max="6390" width="2.8984375" style="754" customWidth="1"/>
    <col min="6391" max="6391" width="4.09765625" style="754" customWidth="1"/>
    <col min="6392" max="6392" width="2.8984375" style="754" customWidth="1"/>
    <col min="6393" max="6393" width="3.19921875" style="754" customWidth="1"/>
    <col min="6394" max="6394" width="2.8984375" style="754" customWidth="1"/>
    <col min="6395" max="6395" width="4.09765625" style="754" customWidth="1"/>
    <col min="6396" max="6396" width="2.8984375" style="754" customWidth="1"/>
    <col min="6397" max="6397" width="5" style="754" customWidth="1"/>
    <col min="6398" max="6398" width="2.3984375" style="754" customWidth="1"/>
    <col min="6399" max="6399" width="7.69921875" style="754" customWidth="1"/>
    <col min="6400" max="6616" width="7.69921875" style="754"/>
    <col min="6617" max="6617" width="9.19921875" style="754" customWidth="1"/>
    <col min="6618" max="6618" width="11.09765625" style="754" customWidth="1"/>
    <col min="6619" max="6620" width="7.69921875" style="754" customWidth="1"/>
    <col min="6621" max="6621" width="4.09765625" style="754" customWidth="1"/>
    <col min="6622" max="6622" width="2.8984375" style="754" customWidth="1"/>
    <col min="6623" max="6623" width="4.09765625" style="754" customWidth="1"/>
    <col min="6624" max="6624" width="2.8984375" style="754" customWidth="1"/>
    <col min="6625" max="6625" width="4.09765625" style="754" customWidth="1"/>
    <col min="6626" max="6626" width="2.8984375" style="754" customWidth="1"/>
    <col min="6627" max="6627" width="3.19921875" style="754" customWidth="1"/>
    <col min="6628" max="6628" width="2.8984375" style="754" customWidth="1"/>
    <col min="6629" max="6629" width="3.19921875" style="754" customWidth="1"/>
    <col min="6630" max="6630" width="2.8984375" style="754" customWidth="1"/>
    <col min="6631" max="6631" width="3.19921875" style="754" customWidth="1"/>
    <col min="6632" max="6632" width="2.8984375" style="754" customWidth="1"/>
    <col min="6633" max="6633" width="4.09765625" style="754" customWidth="1"/>
    <col min="6634" max="6634" width="2.8984375" style="754" customWidth="1"/>
    <col min="6635" max="6635" width="3.69921875" style="754" customWidth="1"/>
    <col min="6636" max="6636" width="2.8984375" style="754" customWidth="1"/>
    <col min="6637" max="6637" width="3.19921875" style="754" customWidth="1"/>
    <col min="6638" max="6638" width="2.8984375" style="754" customWidth="1"/>
    <col min="6639" max="6639" width="3.19921875" style="754" customWidth="1"/>
    <col min="6640" max="6640" width="2.8984375" style="754" customWidth="1"/>
    <col min="6641" max="6641" width="3.69921875" style="754" customWidth="1"/>
    <col min="6642" max="6642" width="2.8984375" style="754" customWidth="1"/>
    <col min="6643" max="6643" width="3.19921875" style="754" customWidth="1"/>
    <col min="6644" max="6644" width="2.8984375" style="754" customWidth="1"/>
    <col min="6645" max="6645" width="3.19921875" style="754" customWidth="1"/>
    <col min="6646" max="6646" width="2.8984375" style="754" customWidth="1"/>
    <col min="6647" max="6647" width="4.09765625" style="754" customWidth="1"/>
    <col min="6648" max="6648" width="2.8984375" style="754" customWidth="1"/>
    <col min="6649" max="6649" width="3.19921875" style="754" customWidth="1"/>
    <col min="6650" max="6650" width="2.8984375" style="754" customWidth="1"/>
    <col min="6651" max="6651" width="4.09765625" style="754" customWidth="1"/>
    <col min="6652" max="6652" width="2.8984375" style="754" customWidth="1"/>
    <col min="6653" max="6653" width="5" style="754" customWidth="1"/>
    <col min="6654" max="6654" width="2.3984375" style="754" customWidth="1"/>
    <col min="6655" max="6655" width="7.69921875" style="754" customWidth="1"/>
    <col min="6656" max="6872" width="7.69921875" style="754"/>
    <col min="6873" max="6873" width="9.19921875" style="754" customWidth="1"/>
    <col min="6874" max="6874" width="11.09765625" style="754" customWidth="1"/>
    <col min="6875" max="6876" width="7.69921875" style="754" customWidth="1"/>
    <col min="6877" max="6877" width="4.09765625" style="754" customWidth="1"/>
    <col min="6878" max="6878" width="2.8984375" style="754" customWidth="1"/>
    <col min="6879" max="6879" width="4.09765625" style="754" customWidth="1"/>
    <col min="6880" max="6880" width="2.8984375" style="754" customWidth="1"/>
    <col min="6881" max="6881" width="4.09765625" style="754" customWidth="1"/>
    <col min="6882" max="6882" width="2.8984375" style="754" customWidth="1"/>
    <col min="6883" max="6883" width="3.19921875" style="754" customWidth="1"/>
    <col min="6884" max="6884" width="2.8984375" style="754" customWidth="1"/>
    <col min="6885" max="6885" width="3.19921875" style="754" customWidth="1"/>
    <col min="6886" max="6886" width="2.8984375" style="754" customWidth="1"/>
    <col min="6887" max="6887" width="3.19921875" style="754" customWidth="1"/>
    <col min="6888" max="6888" width="2.8984375" style="754" customWidth="1"/>
    <col min="6889" max="6889" width="4.09765625" style="754" customWidth="1"/>
    <col min="6890" max="6890" width="2.8984375" style="754" customWidth="1"/>
    <col min="6891" max="6891" width="3.69921875" style="754" customWidth="1"/>
    <col min="6892" max="6892" width="2.8984375" style="754" customWidth="1"/>
    <col min="6893" max="6893" width="3.19921875" style="754" customWidth="1"/>
    <col min="6894" max="6894" width="2.8984375" style="754" customWidth="1"/>
    <col min="6895" max="6895" width="3.19921875" style="754" customWidth="1"/>
    <col min="6896" max="6896" width="2.8984375" style="754" customWidth="1"/>
    <col min="6897" max="6897" width="3.69921875" style="754" customWidth="1"/>
    <col min="6898" max="6898" width="2.8984375" style="754" customWidth="1"/>
    <col min="6899" max="6899" width="3.19921875" style="754" customWidth="1"/>
    <col min="6900" max="6900" width="2.8984375" style="754" customWidth="1"/>
    <col min="6901" max="6901" width="3.19921875" style="754" customWidth="1"/>
    <col min="6902" max="6902" width="2.8984375" style="754" customWidth="1"/>
    <col min="6903" max="6903" width="4.09765625" style="754" customWidth="1"/>
    <col min="6904" max="6904" width="2.8984375" style="754" customWidth="1"/>
    <col min="6905" max="6905" width="3.19921875" style="754" customWidth="1"/>
    <col min="6906" max="6906" width="2.8984375" style="754" customWidth="1"/>
    <col min="6907" max="6907" width="4.09765625" style="754" customWidth="1"/>
    <col min="6908" max="6908" width="2.8984375" style="754" customWidth="1"/>
    <col min="6909" max="6909" width="5" style="754" customWidth="1"/>
    <col min="6910" max="6910" width="2.3984375" style="754" customWidth="1"/>
    <col min="6911" max="6911" width="7.69921875" style="754" customWidth="1"/>
    <col min="6912" max="7128" width="7.69921875" style="754"/>
    <col min="7129" max="7129" width="9.19921875" style="754" customWidth="1"/>
    <col min="7130" max="7130" width="11.09765625" style="754" customWidth="1"/>
    <col min="7131" max="7132" width="7.69921875" style="754" customWidth="1"/>
    <col min="7133" max="7133" width="4.09765625" style="754" customWidth="1"/>
    <col min="7134" max="7134" width="2.8984375" style="754" customWidth="1"/>
    <col min="7135" max="7135" width="4.09765625" style="754" customWidth="1"/>
    <col min="7136" max="7136" width="2.8984375" style="754" customWidth="1"/>
    <col min="7137" max="7137" width="4.09765625" style="754" customWidth="1"/>
    <col min="7138" max="7138" width="2.8984375" style="754" customWidth="1"/>
    <col min="7139" max="7139" width="3.19921875" style="754" customWidth="1"/>
    <col min="7140" max="7140" width="2.8984375" style="754" customWidth="1"/>
    <col min="7141" max="7141" width="3.19921875" style="754" customWidth="1"/>
    <col min="7142" max="7142" width="2.8984375" style="754" customWidth="1"/>
    <col min="7143" max="7143" width="3.19921875" style="754" customWidth="1"/>
    <col min="7144" max="7144" width="2.8984375" style="754" customWidth="1"/>
    <col min="7145" max="7145" width="4.09765625" style="754" customWidth="1"/>
    <col min="7146" max="7146" width="2.8984375" style="754" customWidth="1"/>
    <col min="7147" max="7147" width="3.69921875" style="754" customWidth="1"/>
    <col min="7148" max="7148" width="2.8984375" style="754" customWidth="1"/>
    <col min="7149" max="7149" width="3.19921875" style="754" customWidth="1"/>
    <col min="7150" max="7150" width="2.8984375" style="754" customWidth="1"/>
    <col min="7151" max="7151" width="3.19921875" style="754" customWidth="1"/>
    <col min="7152" max="7152" width="2.8984375" style="754" customWidth="1"/>
    <col min="7153" max="7153" width="3.69921875" style="754" customWidth="1"/>
    <col min="7154" max="7154" width="2.8984375" style="754" customWidth="1"/>
    <col min="7155" max="7155" width="3.19921875" style="754" customWidth="1"/>
    <col min="7156" max="7156" width="2.8984375" style="754" customWidth="1"/>
    <col min="7157" max="7157" width="3.19921875" style="754" customWidth="1"/>
    <col min="7158" max="7158" width="2.8984375" style="754" customWidth="1"/>
    <col min="7159" max="7159" width="4.09765625" style="754" customWidth="1"/>
    <col min="7160" max="7160" width="2.8984375" style="754" customWidth="1"/>
    <col min="7161" max="7161" width="3.19921875" style="754" customWidth="1"/>
    <col min="7162" max="7162" width="2.8984375" style="754" customWidth="1"/>
    <col min="7163" max="7163" width="4.09765625" style="754" customWidth="1"/>
    <col min="7164" max="7164" width="2.8984375" style="754" customWidth="1"/>
    <col min="7165" max="7165" width="5" style="754" customWidth="1"/>
    <col min="7166" max="7166" width="2.3984375" style="754" customWidth="1"/>
    <col min="7167" max="7167" width="7.69921875" style="754" customWidth="1"/>
    <col min="7168" max="7384" width="7.69921875" style="754"/>
    <col min="7385" max="7385" width="9.19921875" style="754" customWidth="1"/>
    <col min="7386" max="7386" width="11.09765625" style="754" customWidth="1"/>
    <col min="7387" max="7388" width="7.69921875" style="754" customWidth="1"/>
    <col min="7389" max="7389" width="4.09765625" style="754" customWidth="1"/>
    <col min="7390" max="7390" width="2.8984375" style="754" customWidth="1"/>
    <col min="7391" max="7391" width="4.09765625" style="754" customWidth="1"/>
    <col min="7392" max="7392" width="2.8984375" style="754" customWidth="1"/>
    <col min="7393" max="7393" width="4.09765625" style="754" customWidth="1"/>
    <col min="7394" max="7394" width="2.8984375" style="754" customWidth="1"/>
    <col min="7395" max="7395" width="3.19921875" style="754" customWidth="1"/>
    <col min="7396" max="7396" width="2.8984375" style="754" customWidth="1"/>
    <col min="7397" max="7397" width="3.19921875" style="754" customWidth="1"/>
    <col min="7398" max="7398" width="2.8984375" style="754" customWidth="1"/>
    <col min="7399" max="7399" width="3.19921875" style="754" customWidth="1"/>
    <col min="7400" max="7400" width="2.8984375" style="754" customWidth="1"/>
    <col min="7401" max="7401" width="4.09765625" style="754" customWidth="1"/>
    <col min="7402" max="7402" width="2.8984375" style="754" customWidth="1"/>
    <col min="7403" max="7403" width="3.69921875" style="754" customWidth="1"/>
    <col min="7404" max="7404" width="2.8984375" style="754" customWidth="1"/>
    <col min="7405" max="7405" width="3.19921875" style="754" customWidth="1"/>
    <col min="7406" max="7406" width="2.8984375" style="754" customWidth="1"/>
    <col min="7407" max="7407" width="3.19921875" style="754" customWidth="1"/>
    <col min="7408" max="7408" width="2.8984375" style="754" customWidth="1"/>
    <col min="7409" max="7409" width="3.69921875" style="754" customWidth="1"/>
    <col min="7410" max="7410" width="2.8984375" style="754" customWidth="1"/>
    <col min="7411" max="7411" width="3.19921875" style="754" customWidth="1"/>
    <col min="7412" max="7412" width="2.8984375" style="754" customWidth="1"/>
    <col min="7413" max="7413" width="3.19921875" style="754" customWidth="1"/>
    <col min="7414" max="7414" width="2.8984375" style="754" customWidth="1"/>
    <col min="7415" max="7415" width="4.09765625" style="754" customWidth="1"/>
    <col min="7416" max="7416" width="2.8984375" style="754" customWidth="1"/>
    <col min="7417" max="7417" width="3.19921875" style="754" customWidth="1"/>
    <col min="7418" max="7418" width="2.8984375" style="754" customWidth="1"/>
    <col min="7419" max="7419" width="4.09765625" style="754" customWidth="1"/>
    <col min="7420" max="7420" width="2.8984375" style="754" customWidth="1"/>
    <col min="7421" max="7421" width="5" style="754" customWidth="1"/>
    <col min="7422" max="7422" width="2.3984375" style="754" customWidth="1"/>
    <col min="7423" max="7423" width="7.69921875" style="754" customWidth="1"/>
    <col min="7424" max="7640" width="7.69921875" style="754"/>
    <col min="7641" max="7641" width="9.19921875" style="754" customWidth="1"/>
    <col min="7642" max="7642" width="11.09765625" style="754" customWidth="1"/>
    <col min="7643" max="7644" width="7.69921875" style="754" customWidth="1"/>
    <col min="7645" max="7645" width="4.09765625" style="754" customWidth="1"/>
    <col min="7646" max="7646" width="2.8984375" style="754" customWidth="1"/>
    <col min="7647" max="7647" width="4.09765625" style="754" customWidth="1"/>
    <col min="7648" max="7648" width="2.8984375" style="754" customWidth="1"/>
    <col min="7649" max="7649" width="4.09765625" style="754" customWidth="1"/>
    <col min="7650" max="7650" width="2.8984375" style="754" customWidth="1"/>
    <col min="7651" max="7651" width="3.19921875" style="754" customWidth="1"/>
    <col min="7652" max="7652" width="2.8984375" style="754" customWidth="1"/>
    <col min="7653" max="7653" width="3.19921875" style="754" customWidth="1"/>
    <col min="7654" max="7654" width="2.8984375" style="754" customWidth="1"/>
    <col min="7655" max="7655" width="3.19921875" style="754" customWidth="1"/>
    <col min="7656" max="7656" width="2.8984375" style="754" customWidth="1"/>
    <col min="7657" max="7657" width="4.09765625" style="754" customWidth="1"/>
    <col min="7658" max="7658" width="2.8984375" style="754" customWidth="1"/>
    <col min="7659" max="7659" width="3.69921875" style="754" customWidth="1"/>
    <col min="7660" max="7660" width="2.8984375" style="754" customWidth="1"/>
    <col min="7661" max="7661" width="3.19921875" style="754" customWidth="1"/>
    <col min="7662" max="7662" width="2.8984375" style="754" customWidth="1"/>
    <col min="7663" max="7663" width="3.19921875" style="754" customWidth="1"/>
    <col min="7664" max="7664" width="2.8984375" style="754" customWidth="1"/>
    <col min="7665" max="7665" width="3.69921875" style="754" customWidth="1"/>
    <col min="7666" max="7666" width="2.8984375" style="754" customWidth="1"/>
    <col min="7667" max="7667" width="3.19921875" style="754" customWidth="1"/>
    <col min="7668" max="7668" width="2.8984375" style="754" customWidth="1"/>
    <col min="7669" max="7669" width="3.19921875" style="754" customWidth="1"/>
    <col min="7670" max="7670" width="2.8984375" style="754" customWidth="1"/>
    <col min="7671" max="7671" width="4.09765625" style="754" customWidth="1"/>
    <col min="7672" max="7672" width="2.8984375" style="754" customWidth="1"/>
    <col min="7673" max="7673" width="3.19921875" style="754" customWidth="1"/>
    <col min="7674" max="7674" width="2.8984375" style="754" customWidth="1"/>
    <col min="7675" max="7675" width="4.09765625" style="754" customWidth="1"/>
    <col min="7676" max="7676" width="2.8984375" style="754" customWidth="1"/>
    <col min="7677" max="7677" width="5" style="754" customWidth="1"/>
    <col min="7678" max="7678" width="2.3984375" style="754" customWidth="1"/>
    <col min="7679" max="7679" width="7.69921875" style="754" customWidth="1"/>
    <col min="7680" max="7896" width="7.69921875" style="754"/>
    <col min="7897" max="7897" width="9.19921875" style="754" customWidth="1"/>
    <col min="7898" max="7898" width="11.09765625" style="754" customWidth="1"/>
    <col min="7899" max="7900" width="7.69921875" style="754" customWidth="1"/>
    <col min="7901" max="7901" width="4.09765625" style="754" customWidth="1"/>
    <col min="7902" max="7902" width="2.8984375" style="754" customWidth="1"/>
    <col min="7903" max="7903" width="4.09765625" style="754" customWidth="1"/>
    <col min="7904" max="7904" width="2.8984375" style="754" customWidth="1"/>
    <col min="7905" max="7905" width="4.09765625" style="754" customWidth="1"/>
    <col min="7906" max="7906" width="2.8984375" style="754" customWidth="1"/>
    <col min="7907" max="7907" width="3.19921875" style="754" customWidth="1"/>
    <col min="7908" max="7908" width="2.8984375" style="754" customWidth="1"/>
    <col min="7909" max="7909" width="3.19921875" style="754" customWidth="1"/>
    <col min="7910" max="7910" width="2.8984375" style="754" customWidth="1"/>
    <col min="7911" max="7911" width="3.19921875" style="754" customWidth="1"/>
    <col min="7912" max="7912" width="2.8984375" style="754" customWidth="1"/>
    <col min="7913" max="7913" width="4.09765625" style="754" customWidth="1"/>
    <col min="7914" max="7914" width="2.8984375" style="754" customWidth="1"/>
    <col min="7915" max="7915" width="3.69921875" style="754" customWidth="1"/>
    <col min="7916" max="7916" width="2.8984375" style="754" customWidth="1"/>
    <col min="7917" max="7917" width="3.19921875" style="754" customWidth="1"/>
    <col min="7918" max="7918" width="2.8984375" style="754" customWidth="1"/>
    <col min="7919" max="7919" width="3.19921875" style="754" customWidth="1"/>
    <col min="7920" max="7920" width="2.8984375" style="754" customWidth="1"/>
    <col min="7921" max="7921" width="3.69921875" style="754" customWidth="1"/>
    <col min="7922" max="7922" width="2.8984375" style="754" customWidth="1"/>
    <col min="7923" max="7923" width="3.19921875" style="754" customWidth="1"/>
    <col min="7924" max="7924" width="2.8984375" style="754" customWidth="1"/>
    <col min="7925" max="7925" width="3.19921875" style="754" customWidth="1"/>
    <col min="7926" max="7926" width="2.8984375" style="754" customWidth="1"/>
    <col min="7927" max="7927" width="4.09765625" style="754" customWidth="1"/>
    <col min="7928" max="7928" width="2.8984375" style="754" customWidth="1"/>
    <col min="7929" max="7929" width="3.19921875" style="754" customWidth="1"/>
    <col min="7930" max="7930" width="2.8984375" style="754" customWidth="1"/>
    <col min="7931" max="7931" width="4.09765625" style="754" customWidth="1"/>
    <col min="7932" max="7932" width="2.8984375" style="754" customWidth="1"/>
    <col min="7933" max="7933" width="5" style="754" customWidth="1"/>
    <col min="7934" max="7934" width="2.3984375" style="754" customWidth="1"/>
    <col min="7935" max="7935" width="7.69921875" style="754" customWidth="1"/>
    <col min="7936" max="8152" width="7.69921875" style="754"/>
    <col min="8153" max="8153" width="9.19921875" style="754" customWidth="1"/>
    <col min="8154" max="8154" width="11.09765625" style="754" customWidth="1"/>
    <col min="8155" max="8156" width="7.69921875" style="754" customWidth="1"/>
    <col min="8157" max="8157" width="4.09765625" style="754" customWidth="1"/>
    <col min="8158" max="8158" width="2.8984375" style="754" customWidth="1"/>
    <col min="8159" max="8159" width="4.09765625" style="754" customWidth="1"/>
    <col min="8160" max="8160" width="2.8984375" style="754" customWidth="1"/>
    <col min="8161" max="8161" width="4.09765625" style="754" customWidth="1"/>
    <col min="8162" max="8162" width="2.8984375" style="754" customWidth="1"/>
    <col min="8163" max="8163" width="3.19921875" style="754" customWidth="1"/>
    <col min="8164" max="8164" width="2.8984375" style="754" customWidth="1"/>
    <col min="8165" max="8165" width="3.19921875" style="754" customWidth="1"/>
    <col min="8166" max="8166" width="2.8984375" style="754" customWidth="1"/>
    <col min="8167" max="8167" width="3.19921875" style="754" customWidth="1"/>
    <col min="8168" max="8168" width="2.8984375" style="754" customWidth="1"/>
    <col min="8169" max="8169" width="4.09765625" style="754" customWidth="1"/>
    <col min="8170" max="8170" width="2.8984375" style="754" customWidth="1"/>
    <col min="8171" max="8171" width="3.69921875" style="754" customWidth="1"/>
    <col min="8172" max="8172" width="2.8984375" style="754" customWidth="1"/>
    <col min="8173" max="8173" width="3.19921875" style="754" customWidth="1"/>
    <col min="8174" max="8174" width="2.8984375" style="754" customWidth="1"/>
    <col min="8175" max="8175" width="3.19921875" style="754" customWidth="1"/>
    <col min="8176" max="8176" width="2.8984375" style="754" customWidth="1"/>
    <col min="8177" max="8177" width="3.69921875" style="754" customWidth="1"/>
    <col min="8178" max="8178" width="2.8984375" style="754" customWidth="1"/>
    <col min="8179" max="8179" width="3.19921875" style="754" customWidth="1"/>
    <col min="8180" max="8180" width="2.8984375" style="754" customWidth="1"/>
    <col min="8181" max="8181" width="3.19921875" style="754" customWidth="1"/>
    <col min="8182" max="8182" width="2.8984375" style="754" customWidth="1"/>
    <col min="8183" max="8183" width="4.09765625" style="754" customWidth="1"/>
    <col min="8184" max="8184" width="2.8984375" style="754" customWidth="1"/>
    <col min="8185" max="8185" width="3.19921875" style="754" customWidth="1"/>
    <col min="8186" max="8186" width="2.8984375" style="754" customWidth="1"/>
    <col min="8187" max="8187" width="4.09765625" style="754" customWidth="1"/>
    <col min="8188" max="8188" width="2.8984375" style="754" customWidth="1"/>
    <col min="8189" max="8189" width="5" style="754" customWidth="1"/>
    <col min="8190" max="8190" width="2.3984375" style="754" customWidth="1"/>
    <col min="8191" max="8191" width="7.69921875" style="754" customWidth="1"/>
    <col min="8192" max="8408" width="7.69921875" style="754"/>
    <col min="8409" max="8409" width="9.19921875" style="754" customWidth="1"/>
    <col min="8410" max="8410" width="11.09765625" style="754" customWidth="1"/>
    <col min="8411" max="8412" width="7.69921875" style="754" customWidth="1"/>
    <col min="8413" max="8413" width="4.09765625" style="754" customWidth="1"/>
    <col min="8414" max="8414" width="2.8984375" style="754" customWidth="1"/>
    <col min="8415" max="8415" width="4.09765625" style="754" customWidth="1"/>
    <col min="8416" max="8416" width="2.8984375" style="754" customWidth="1"/>
    <col min="8417" max="8417" width="4.09765625" style="754" customWidth="1"/>
    <col min="8418" max="8418" width="2.8984375" style="754" customWidth="1"/>
    <col min="8419" max="8419" width="3.19921875" style="754" customWidth="1"/>
    <col min="8420" max="8420" width="2.8984375" style="754" customWidth="1"/>
    <col min="8421" max="8421" width="3.19921875" style="754" customWidth="1"/>
    <col min="8422" max="8422" width="2.8984375" style="754" customWidth="1"/>
    <col min="8423" max="8423" width="3.19921875" style="754" customWidth="1"/>
    <col min="8424" max="8424" width="2.8984375" style="754" customWidth="1"/>
    <col min="8425" max="8425" width="4.09765625" style="754" customWidth="1"/>
    <col min="8426" max="8426" width="2.8984375" style="754" customWidth="1"/>
    <col min="8427" max="8427" width="3.69921875" style="754" customWidth="1"/>
    <col min="8428" max="8428" width="2.8984375" style="754" customWidth="1"/>
    <col min="8429" max="8429" width="3.19921875" style="754" customWidth="1"/>
    <col min="8430" max="8430" width="2.8984375" style="754" customWidth="1"/>
    <col min="8431" max="8431" width="3.19921875" style="754" customWidth="1"/>
    <col min="8432" max="8432" width="2.8984375" style="754" customWidth="1"/>
    <col min="8433" max="8433" width="3.69921875" style="754" customWidth="1"/>
    <col min="8434" max="8434" width="2.8984375" style="754" customWidth="1"/>
    <col min="8435" max="8435" width="3.19921875" style="754" customWidth="1"/>
    <col min="8436" max="8436" width="2.8984375" style="754" customWidth="1"/>
    <col min="8437" max="8437" width="3.19921875" style="754" customWidth="1"/>
    <col min="8438" max="8438" width="2.8984375" style="754" customWidth="1"/>
    <col min="8439" max="8439" width="4.09765625" style="754" customWidth="1"/>
    <col min="8440" max="8440" width="2.8984375" style="754" customWidth="1"/>
    <col min="8441" max="8441" width="3.19921875" style="754" customWidth="1"/>
    <col min="8442" max="8442" width="2.8984375" style="754" customWidth="1"/>
    <col min="8443" max="8443" width="4.09765625" style="754" customWidth="1"/>
    <col min="8444" max="8444" width="2.8984375" style="754" customWidth="1"/>
    <col min="8445" max="8445" width="5" style="754" customWidth="1"/>
    <col min="8446" max="8446" width="2.3984375" style="754" customWidth="1"/>
    <col min="8447" max="8447" width="7.69921875" style="754" customWidth="1"/>
    <col min="8448" max="8664" width="7.69921875" style="754"/>
    <col min="8665" max="8665" width="9.19921875" style="754" customWidth="1"/>
    <col min="8666" max="8666" width="11.09765625" style="754" customWidth="1"/>
    <col min="8667" max="8668" width="7.69921875" style="754" customWidth="1"/>
    <col min="8669" max="8669" width="4.09765625" style="754" customWidth="1"/>
    <col min="8670" max="8670" width="2.8984375" style="754" customWidth="1"/>
    <col min="8671" max="8671" width="4.09765625" style="754" customWidth="1"/>
    <col min="8672" max="8672" width="2.8984375" style="754" customWidth="1"/>
    <col min="8673" max="8673" width="4.09765625" style="754" customWidth="1"/>
    <col min="8674" max="8674" width="2.8984375" style="754" customWidth="1"/>
    <col min="8675" max="8675" width="3.19921875" style="754" customWidth="1"/>
    <col min="8676" max="8676" width="2.8984375" style="754" customWidth="1"/>
    <col min="8677" max="8677" width="3.19921875" style="754" customWidth="1"/>
    <col min="8678" max="8678" width="2.8984375" style="754" customWidth="1"/>
    <col min="8679" max="8679" width="3.19921875" style="754" customWidth="1"/>
    <col min="8680" max="8680" width="2.8984375" style="754" customWidth="1"/>
    <col min="8681" max="8681" width="4.09765625" style="754" customWidth="1"/>
    <col min="8682" max="8682" width="2.8984375" style="754" customWidth="1"/>
    <col min="8683" max="8683" width="3.69921875" style="754" customWidth="1"/>
    <col min="8684" max="8684" width="2.8984375" style="754" customWidth="1"/>
    <col min="8685" max="8685" width="3.19921875" style="754" customWidth="1"/>
    <col min="8686" max="8686" width="2.8984375" style="754" customWidth="1"/>
    <col min="8687" max="8687" width="3.19921875" style="754" customWidth="1"/>
    <col min="8688" max="8688" width="2.8984375" style="754" customWidth="1"/>
    <col min="8689" max="8689" width="3.69921875" style="754" customWidth="1"/>
    <col min="8690" max="8690" width="2.8984375" style="754" customWidth="1"/>
    <col min="8691" max="8691" width="3.19921875" style="754" customWidth="1"/>
    <col min="8692" max="8692" width="2.8984375" style="754" customWidth="1"/>
    <col min="8693" max="8693" width="3.19921875" style="754" customWidth="1"/>
    <col min="8694" max="8694" width="2.8984375" style="754" customWidth="1"/>
    <col min="8695" max="8695" width="4.09765625" style="754" customWidth="1"/>
    <col min="8696" max="8696" width="2.8984375" style="754" customWidth="1"/>
    <col min="8697" max="8697" width="3.19921875" style="754" customWidth="1"/>
    <col min="8698" max="8698" width="2.8984375" style="754" customWidth="1"/>
    <col min="8699" max="8699" width="4.09765625" style="754" customWidth="1"/>
    <col min="8700" max="8700" width="2.8984375" style="754" customWidth="1"/>
    <col min="8701" max="8701" width="5" style="754" customWidth="1"/>
    <col min="8702" max="8702" width="2.3984375" style="754" customWidth="1"/>
    <col min="8703" max="8703" width="7.69921875" style="754" customWidth="1"/>
    <col min="8704" max="8920" width="7.69921875" style="754"/>
    <col min="8921" max="8921" width="9.19921875" style="754" customWidth="1"/>
    <col min="8922" max="8922" width="11.09765625" style="754" customWidth="1"/>
    <col min="8923" max="8924" width="7.69921875" style="754" customWidth="1"/>
    <col min="8925" max="8925" width="4.09765625" style="754" customWidth="1"/>
    <col min="8926" max="8926" width="2.8984375" style="754" customWidth="1"/>
    <col min="8927" max="8927" width="4.09765625" style="754" customWidth="1"/>
    <col min="8928" max="8928" width="2.8984375" style="754" customWidth="1"/>
    <col min="8929" max="8929" width="4.09765625" style="754" customWidth="1"/>
    <col min="8930" max="8930" width="2.8984375" style="754" customWidth="1"/>
    <col min="8931" max="8931" width="3.19921875" style="754" customWidth="1"/>
    <col min="8932" max="8932" width="2.8984375" style="754" customWidth="1"/>
    <col min="8933" max="8933" width="3.19921875" style="754" customWidth="1"/>
    <col min="8934" max="8934" width="2.8984375" style="754" customWidth="1"/>
    <col min="8935" max="8935" width="3.19921875" style="754" customWidth="1"/>
    <col min="8936" max="8936" width="2.8984375" style="754" customWidth="1"/>
    <col min="8937" max="8937" width="4.09765625" style="754" customWidth="1"/>
    <col min="8938" max="8938" width="2.8984375" style="754" customWidth="1"/>
    <col min="8939" max="8939" width="3.69921875" style="754" customWidth="1"/>
    <col min="8940" max="8940" width="2.8984375" style="754" customWidth="1"/>
    <col min="8941" max="8941" width="3.19921875" style="754" customWidth="1"/>
    <col min="8942" max="8942" width="2.8984375" style="754" customWidth="1"/>
    <col min="8943" max="8943" width="3.19921875" style="754" customWidth="1"/>
    <col min="8944" max="8944" width="2.8984375" style="754" customWidth="1"/>
    <col min="8945" max="8945" width="3.69921875" style="754" customWidth="1"/>
    <col min="8946" max="8946" width="2.8984375" style="754" customWidth="1"/>
    <col min="8947" max="8947" width="3.19921875" style="754" customWidth="1"/>
    <col min="8948" max="8948" width="2.8984375" style="754" customWidth="1"/>
    <col min="8949" max="8949" width="3.19921875" style="754" customWidth="1"/>
    <col min="8950" max="8950" width="2.8984375" style="754" customWidth="1"/>
    <col min="8951" max="8951" width="4.09765625" style="754" customWidth="1"/>
    <col min="8952" max="8952" width="2.8984375" style="754" customWidth="1"/>
    <col min="8953" max="8953" width="3.19921875" style="754" customWidth="1"/>
    <col min="8954" max="8954" width="2.8984375" style="754" customWidth="1"/>
    <col min="8955" max="8955" width="4.09765625" style="754" customWidth="1"/>
    <col min="8956" max="8956" width="2.8984375" style="754" customWidth="1"/>
    <col min="8957" max="8957" width="5" style="754" customWidth="1"/>
    <col min="8958" max="8958" width="2.3984375" style="754" customWidth="1"/>
    <col min="8959" max="8959" width="7.69921875" style="754" customWidth="1"/>
    <col min="8960" max="9176" width="7.69921875" style="754"/>
    <col min="9177" max="9177" width="9.19921875" style="754" customWidth="1"/>
    <col min="9178" max="9178" width="11.09765625" style="754" customWidth="1"/>
    <col min="9179" max="9180" width="7.69921875" style="754" customWidth="1"/>
    <col min="9181" max="9181" width="4.09765625" style="754" customWidth="1"/>
    <col min="9182" max="9182" width="2.8984375" style="754" customWidth="1"/>
    <col min="9183" max="9183" width="4.09765625" style="754" customWidth="1"/>
    <col min="9184" max="9184" width="2.8984375" style="754" customWidth="1"/>
    <col min="9185" max="9185" width="4.09765625" style="754" customWidth="1"/>
    <col min="9186" max="9186" width="2.8984375" style="754" customWidth="1"/>
    <col min="9187" max="9187" width="3.19921875" style="754" customWidth="1"/>
    <col min="9188" max="9188" width="2.8984375" style="754" customWidth="1"/>
    <col min="9189" max="9189" width="3.19921875" style="754" customWidth="1"/>
    <col min="9190" max="9190" width="2.8984375" style="754" customWidth="1"/>
    <col min="9191" max="9191" width="3.19921875" style="754" customWidth="1"/>
    <col min="9192" max="9192" width="2.8984375" style="754" customWidth="1"/>
    <col min="9193" max="9193" width="4.09765625" style="754" customWidth="1"/>
    <col min="9194" max="9194" width="2.8984375" style="754" customWidth="1"/>
    <col min="9195" max="9195" width="3.69921875" style="754" customWidth="1"/>
    <col min="9196" max="9196" width="2.8984375" style="754" customWidth="1"/>
    <col min="9197" max="9197" width="3.19921875" style="754" customWidth="1"/>
    <col min="9198" max="9198" width="2.8984375" style="754" customWidth="1"/>
    <col min="9199" max="9199" width="3.19921875" style="754" customWidth="1"/>
    <col min="9200" max="9200" width="2.8984375" style="754" customWidth="1"/>
    <col min="9201" max="9201" width="3.69921875" style="754" customWidth="1"/>
    <col min="9202" max="9202" width="2.8984375" style="754" customWidth="1"/>
    <col min="9203" max="9203" width="3.19921875" style="754" customWidth="1"/>
    <col min="9204" max="9204" width="2.8984375" style="754" customWidth="1"/>
    <col min="9205" max="9205" width="3.19921875" style="754" customWidth="1"/>
    <col min="9206" max="9206" width="2.8984375" style="754" customWidth="1"/>
    <col min="9207" max="9207" width="4.09765625" style="754" customWidth="1"/>
    <col min="9208" max="9208" width="2.8984375" style="754" customWidth="1"/>
    <col min="9209" max="9209" width="3.19921875" style="754" customWidth="1"/>
    <col min="9210" max="9210" width="2.8984375" style="754" customWidth="1"/>
    <col min="9211" max="9211" width="4.09765625" style="754" customWidth="1"/>
    <col min="9212" max="9212" width="2.8984375" style="754" customWidth="1"/>
    <col min="9213" max="9213" width="5" style="754" customWidth="1"/>
    <col min="9214" max="9214" width="2.3984375" style="754" customWidth="1"/>
    <col min="9215" max="9215" width="7.69921875" style="754" customWidth="1"/>
    <col min="9216" max="9432" width="7.69921875" style="754"/>
    <col min="9433" max="9433" width="9.19921875" style="754" customWidth="1"/>
    <col min="9434" max="9434" width="11.09765625" style="754" customWidth="1"/>
    <col min="9435" max="9436" width="7.69921875" style="754" customWidth="1"/>
    <col min="9437" max="9437" width="4.09765625" style="754" customWidth="1"/>
    <col min="9438" max="9438" width="2.8984375" style="754" customWidth="1"/>
    <col min="9439" max="9439" width="4.09765625" style="754" customWidth="1"/>
    <col min="9440" max="9440" width="2.8984375" style="754" customWidth="1"/>
    <col min="9441" max="9441" width="4.09765625" style="754" customWidth="1"/>
    <col min="9442" max="9442" width="2.8984375" style="754" customWidth="1"/>
    <col min="9443" max="9443" width="3.19921875" style="754" customWidth="1"/>
    <col min="9444" max="9444" width="2.8984375" style="754" customWidth="1"/>
    <col min="9445" max="9445" width="3.19921875" style="754" customWidth="1"/>
    <col min="9446" max="9446" width="2.8984375" style="754" customWidth="1"/>
    <col min="9447" max="9447" width="3.19921875" style="754" customWidth="1"/>
    <col min="9448" max="9448" width="2.8984375" style="754" customWidth="1"/>
    <col min="9449" max="9449" width="4.09765625" style="754" customWidth="1"/>
    <col min="9450" max="9450" width="2.8984375" style="754" customWidth="1"/>
    <col min="9451" max="9451" width="3.69921875" style="754" customWidth="1"/>
    <col min="9452" max="9452" width="2.8984375" style="754" customWidth="1"/>
    <col min="9453" max="9453" width="3.19921875" style="754" customWidth="1"/>
    <col min="9454" max="9454" width="2.8984375" style="754" customWidth="1"/>
    <col min="9455" max="9455" width="3.19921875" style="754" customWidth="1"/>
    <col min="9456" max="9456" width="2.8984375" style="754" customWidth="1"/>
    <col min="9457" max="9457" width="3.69921875" style="754" customWidth="1"/>
    <col min="9458" max="9458" width="2.8984375" style="754" customWidth="1"/>
    <col min="9459" max="9459" width="3.19921875" style="754" customWidth="1"/>
    <col min="9460" max="9460" width="2.8984375" style="754" customWidth="1"/>
    <col min="9461" max="9461" width="3.19921875" style="754" customWidth="1"/>
    <col min="9462" max="9462" width="2.8984375" style="754" customWidth="1"/>
    <col min="9463" max="9463" width="4.09765625" style="754" customWidth="1"/>
    <col min="9464" max="9464" width="2.8984375" style="754" customWidth="1"/>
    <col min="9465" max="9465" width="3.19921875" style="754" customWidth="1"/>
    <col min="9466" max="9466" width="2.8984375" style="754" customWidth="1"/>
    <col min="9467" max="9467" width="4.09765625" style="754" customWidth="1"/>
    <col min="9468" max="9468" width="2.8984375" style="754" customWidth="1"/>
    <col min="9469" max="9469" width="5" style="754" customWidth="1"/>
    <col min="9470" max="9470" width="2.3984375" style="754" customWidth="1"/>
    <col min="9471" max="9471" width="7.69921875" style="754" customWidth="1"/>
    <col min="9472" max="9688" width="7.69921875" style="754"/>
    <col min="9689" max="9689" width="9.19921875" style="754" customWidth="1"/>
    <col min="9690" max="9690" width="11.09765625" style="754" customWidth="1"/>
    <col min="9691" max="9692" width="7.69921875" style="754" customWidth="1"/>
    <col min="9693" max="9693" width="4.09765625" style="754" customWidth="1"/>
    <col min="9694" max="9694" width="2.8984375" style="754" customWidth="1"/>
    <col min="9695" max="9695" width="4.09765625" style="754" customWidth="1"/>
    <col min="9696" max="9696" width="2.8984375" style="754" customWidth="1"/>
    <col min="9697" max="9697" width="4.09765625" style="754" customWidth="1"/>
    <col min="9698" max="9698" width="2.8984375" style="754" customWidth="1"/>
    <col min="9699" max="9699" width="3.19921875" style="754" customWidth="1"/>
    <col min="9700" max="9700" width="2.8984375" style="754" customWidth="1"/>
    <col min="9701" max="9701" width="3.19921875" style="754" customWidth="1"/>
    <col min="9702" max="9702" width="2.8984375" style="754" customWidth="1"/>
    <col min="9703" max="9703" width="3.19921875" style="754" customWidth="1"/>
    <col min="9704" max="9704" width="2.8984375" style="754" customWidth="1"/>
    <col min="9705" max="9705" width="4.09765625" style="754" customWidth="1"/>
    <col min="9706" max="9706" width="2.8984375" style="754" customWidth="1"/>
    <col min="9707" max="9707" width="3.69921875" style="754" customWidth="1"/>
    <col min="9708" max="9708" width="2.8984375" style="754" customWidth="1"/>
    <col min="9709" max="9709" width="3.19921875" style="754" customWidth="1"/>
    <col min="9710" max="9710" width="2.8984375" style="754" customWidth="1"/>
    <col min="9711" max="9711" width="3.19921875" style="754" customWidth="1"/>
    <col min="9712" max="9712" width="2.8984375" style="754" customWidth="1"/>
    <col min="9713" max="9713" width="3.69921875" style="754" customWidth="1"/>
    <col min="9714" max="9714" width="2.8984375" style="754" customWidth="1"/>
    <col min="9715" max="9715" width="3.19921875" style="754" customWidth="1"/>
    <col min="9716" max="9716" width="2.8984375" style="754" customWidth="1"/>
    <col min="9717" max="9717" width="3.19921875" style="754" customWidth="1"/>
    <col min="9718" max="9718" width="2.8984375" style="754" customWidth="1"/>
    <col min="9719" max="9719" width="4.09765625" style="754" customWidth="1"/>
    <col min="9720" max="9720" width="2.8984375" style="754" customWidth="1"/>
    <col min="9721" max="9721" width="3.19921875" style="754" customWidth="1"/>
    <col min="9722" max="9722" width="2.8984375" style="754" customWidth="1"/>
    <col min="9723" max="9723" width="4.09765625" style="754" customWidth="1"/>
    <col min="9724" max="9724" width="2.8984375" style="754" customWidth="1"/>
    <col min="9725" max="9725" width="5" style="754" customWidth="1"/>
    <col min="9726" max="9726" width="2.3984375" style="754" customWidth="1"/>
    <col min="9727" max="9727" width="7.69921875" style="754" customWidth="1"/>
    <col min="9728" max="9944" width="7.69921875" style="754"/>
    <col min="9945" max="9945" width="9.19921875" style="754" customWidth="1"/>
    <col min="9946" max="9946" width="11.09765625" style="754" customWidth="1"/>
    <col min="9947" max="9948" width="7.69921875" style="754" customWidth="1"/>
    <col min="9949" max="9949" width="4.09765625" style="754" customWidth="1"/>
    <col min="9950" max="9950" width="2.8984375" style="754" customWidth="1"/>
    <col min="9951" max="9951" width="4.09765625" style="754" customWidth="1"/>
    <col min="9952" max="9952" width="2.8984375" style="754" customWidth="1"/>
    <col min="9953" max="9953" width="4.09765625" style="754" customWidth="1"/>
    <col min="9954" max="9954" width="2.8984375" style="754" customWidth="1"/>
    <col min="9955" max="9955" width="3.19921875" style="754" customWidth="1"/>
    <col min="9956" max="9956" width="2.8984375" style="754" customWidth="1"/>
    <col min="9957" max="9957" width="3.19921875" style="754" customWidth="1"/>
    <col min="9958" max="9958" width="2.8984375" style="754" customWidth="1"/>
    <col min="9959" max="9959" width="3.19921875" style="754" customWidth="1"/>
    <col min="9960" max="9960" width="2.8984375" style="754" customWidth="1"/>
    <col min="9961" max="9961" width="4.09765625" style="754" customWidth="1"/>
    <col min="9962" max="9962" width="2.8984375" style="754" customWidth="1"/>
    <col min="9963" max="9963" width="3.69921875" style="754" customWidth="1"/>
    <col min="9964" max="9964" width="2.8984375" style="754" customWidth="1"/>
    <col min="9965" max="9965" width="3.19921875" style="754" customWidth="1"/>
    <col min="9966" max="9966" width="2.8984375" style="754" customWidth="1"/>
    <col min="9967" max="9967" width="3.19921875" style="754" customWidth="1"/>
    <col min="9968" max="9968" width="2.8984375" style="754" customWidth="1"/>
    <col min="9969" max="9969" width="3.69921875" style="754" customWidth="1"/>
    <col min="9970" max="9970" width="2.8984375" style="754" customWidth="1"/>
    <col min="9971" max="9971" width="3.19921875" style="754" customWidth="1"/>
    <col min="9972" max="9972" width="2.8984375" style="754" customWidth="1"/>
    <col min="9973" max="9973" width="3.19921875" style="754" customWidth="1"/>
    <col min="9974" max="9974" width="2.8984375" style="754" customWidth="1"/>
    <col min="9975" max="9975" width="4.09765625" style="754" customWidth="1"/>
    <col min="9976" max="9976" width="2.8984375" style="754" customWidth="1"/>
    <col min="9977" max="9977" width="3.19921875" style="754" customWidth="1"/>
    <col min="9978" max="9978" width="2.8984375" style="754" customWidth="1"/>
    <col min="9979" max="9979" width="4.09765625" style="754" customWidth="1"/>
    <col min="9980" max="9980" width="2.8984375" style="754" customWidth="1"/>
    <col min="9981" max="9981" width="5" style="754" customWidth="1"/>
    <col min="9982" max="9982" width="2.3984375" style="754" customWidth="1"/>
    <col min="9983" max="9983" width="7.69921875" style="754" customWidth="1"/>
    <col min="9984" max="10200" width="7.69921875" style="754"/>
    <col min="10201" max="10201" width="9.19921875" style="754" customWidth="1"/>
    <col min="10202" max="10202" width="11.09765625" style="754" customWidth="1"/>
    <col min="10203" max="10204" width="7.69921875" style="754" customWidth="1"/>
    <col min="10205" max="10205" width="4.09765625" style="754" customWidth="1"/>
    <col min="10206" max="10206" width="2.8984375" style="754" customWidth="1"/>
    <col min="10207" max="10207" width="4.09765625" style="754" customWidth="1"/>
    <col min="10208" max="10208" width="2.8984375" style="754" customWidth="1"/>
    <col min="10209" max="10209" width="4.09765625" style="754" customWidth="1"/>
    <col min="10210" max="10210" width="2.8984375" style="754" customWidth="1"/>
    <col min="10211" max="10211" width="3.19921875" style="754" customWidth="1"/>
    <col min="10212" max="10212" width="2.8984375" style="754" customWidth="1"/>
    <col min="10213" max="10213" width="3.19921875" style="754" customWidth="1"/>
    <col min="10214" max="10214" width="2.8984375" style="754" customWidth="1"/>
    <col min="10215" max="10215" width="3.19921875" style="754" customWidth="1"/>
    <col min="10216" max="10216" width="2.8984375" style="754" customWidth="1"/>
    <col min="10217" max="10217" width="4.09765625" style="754" customWidth="1"/>
    <col min="10218" max="10218" width="2.8984375" style="754" customWidth="1"/>
    <col min="10219" max="10219" width="3.69921875" style="754" customWidth="1"/>
    <col min="10220" max="10220" width="2.8984375" style="754" customWidth="1"/>
    <col min="10221" max="10221" width="3.19921875" style="754" customWidth="1"/>
    <col min="10222" max="10222" width="2.8984375" style="754" customWidth="1"/>
    <col min="10223" max="10223" width="3.19921875" style="754" customWidth="1"/>
    <col min="10224" max="10224" width="2.8984375" style="754" customWidth="1"/>
    <col min="10225" max="10225" width="3.69921875" style="754" customWidth="1"/>
    <col min="10226" max="10226" width="2.8984375" style="754" customWidth="1"/>
    <col min="10227" max="10227" width="3.19921875" style="754" customWidth="1"/>
    <col min="10228" max="10228" width="2.8984375" style="754" customWidth="1"/>
    <col min="10229" max="10229" width="3.19921875" style="754" customWidth="1"/>
    <col min="10230" max="10230" width="2.8984375" style="754" customWidth="1"/>
    <col min="10231" max="10231" width="4.09765625" style="754" customWidth="1"/>
    <col min="10232" max="10232" width="2.8984375" style="754" customWidth="1"/>
    <col min="10233" max="10233" width="3.19921875" style="754" customWidth="1"/>
    <col min="10234" max="10234" width="2.8984375" style="754" customWidth="1"/>
    <col min="10235" max="10235" width="4.09765625" style="754" customWidth="1"/>
    <col min="10236" max="10236" width="2.8984375" style="754" customWidth="1"/>
    <col min="10237" max="10237" width="5" style="754" customWidth="1"/>
    <col min="10238" max="10238" width="2.3984375" style="754" customWidth="1"/>
    <col min="10239" max="10239" width="7.69921875" style="754" customWidth="1"/>
    <col min="10240" max="10456" width="7.69921875" style="754"/>
    <col min="10457" max="10457" width="9.19921875" style="754" customWidth="1"/>
    <col min="10458" max="10458" width="11.09765625" style="754" customWidth="1"/>
    <col min="10459" max="10460" width="7.69921875" style="754" customWidth="1"/>
    <col min="10461" max="10461" width="4.09765625" style="754" customWidth="1"/>
    <col min="10462" max="10462" width="2.8984375" style="754" customWidth="1"/>
    <col min="10463" max="10463" width="4.09765625" style="754" customWidth="1"/>
    <col min="10464" max="10464" width="2.8984375" style="754" customWidth="1"/>
    <col min="10465" max="10465" width="4.09765625" style="754" customWidth="1"/>
    <col min="10466" max="10466" width="2.8984375" style="754" customWidth="1"/>
    <col min="10467" max="10467" width="3.19921875" style="754" customWidth="1"/>
    <col min="10468" max="10468" width="2.8984375" style="754" customWidth="1"/>
    <col min="10469" max="10469" width="3.19921875" style="754" customWidth="1"/>
    <col min="10470" max="10470" width="2.8984375" style="754" customWidth="1"/>
    <col min="10471" max="10471" width="3.19921875" style="754" customWidth="1"/>
    <col min="10472" max="10472" width="2.8984375" style="754" customWidth="1"/>
    <col min="10473" max="10473" width="4.09765625" style="754" customWidth="1"/>
    <col min="10474" max="10474" width="2.8984375" style="754" customWidth="1"/>
    <col min="10475" max="10475" width="3.69921875" style="754" customWidth="1"/>
    <col min="10476" max="10476" width="2.8984375" style="754" customWidth="1"/>
    <col min="10477" max="10477" width="3.19921875" style="754" customWidth="1"/>
    <col min="10478" max="10478" width="2.8984375" style="754" customWidth="1"/>
    <col min="10479" max="10479" width="3.19921875" style="754" customWidth="1"/>
    <col min="10480" max="10480" width="2.8984375" style="754" customWidth="1"/>
    <col min="10481" max="10481" width="3.69921875" style="754" customWidth="1"/>
    <col min="10482" max="10482" width="2.8984375" style="754" customWidth="1"/>
    <col min="10483" max="10483" width="3.19921875" style="754" customWidth="1"/>
    <col min="10484" max="10484" width="2.8984375" style="754" customWidth="1"/>
    <col min="10485" max="10485" width="3.19921875" style="754" customWidth="1"/>
    <col min="10486" max="10486" width="2.8984375" style="754" customWidth="1"/>
    <col min="10487" max="10487" width="4.09765625" style="754" customWidth="1"/>
    <col min="10488" max="10488" width="2.8984375" style="754" customWidth="1"/>
    <col min="10489" max="10489" width="3.19921875" style="754" customWidth="1"/>
    <col min="10490" max="10490" width="2.8984375" style="754" customWidth="1"/>
    <col min="10491" max="10491" width="4.09765625" style="754" customWidth="1"/>
    <col min="10492" max="10492" width="2.8984375" style="754" customWidth="1"/>
    <col min="10493" max="10493" width="5" style="754" customWidth="1"/>
    <col min="10494" max="10494" width="2.3984375" style="754" customWidth="1"/>
    <col min="10495" max="10495" width="7.69921875" style="754" customWidth="1"/>
    <col min="10496" max="10712" width="7.69921875" style="754"/>
    <col min="10713" max="10713" width="9.19921875" style="754" customWidth="1"/>
    <col min="10714" max="10714" width="11.09765625" style="754" customWidth="1"/>
    <col min="10715" max="10716" width="7.69921875" style="754" customWidth="1"/>
    <col min="10717" max="10717" width="4.09765625" style="754" customWidth="1"/>
    <col min="10718" max="10718" width="2.8984375" style="754" customWidth="1"/>
    <col min="10719" max="10719" width="4.09765625" style="754" customWidth="1"/>
    <col min="10720" max="10720" width="2.8984375" style="754" customWidth="1"/>
    <col min="10721" max="10721" width="4.09765625" style="754" customWidth="1"/>
    <col min="10722" max="10722" width="2.8984375" style="754" customWidth="1"/>
    <col min="10723" max="10723" width="3.19921875" style="754" customWidth="1"/>
    <col min="10724" max="10724" width="2.8984375" style="754" customWidth="1"/>
    <col min="10725" max="10725" width="3.19921875" style="754" customWidth="1"/>
    <col min="10726" max="10726" width="2.8984375" style="754" customWidth="1"/>
    <col min="10727" max="10727" width="3.19921875" style="754" customWidth="1"/>
    <col min="10728" max="10728" width="2.8984375" style="754" customWidth="1"/>
    <col min="10729" max="10729" width="4.09765625" style="754" customWidth="1"/>
    <col min="10730" max="10730" width="2.8984375" style="754" customWidth="1"/>
    <col min="10731" max="10731" width="3.69921875" style="754" customWidth="1"/>
    <col min="10732" max="10732" width="2.8984375" style="754" customWidth="1"/>
    <col min="10733" max="10733" width="3.19921875" style="754" customWidth="1"/>
    <col min="10734" max="10734" width="2.8984375" style="754" customWidth="1"/>
    <col min="10735" max="10735" width="3.19921875" style="754" customWidth="1"/>
    <col min="10736" max="10736" width="2.8984375" style="754" customWidth="1"/>
    <col min="10737" max="10737" width="3.69921875" style="754" customWidth="1"/>
    <col min="10738" max="10738" width="2.8984375" style="754" customWidth="1"/>
    <col min="10739" max="10739" width="3.19921875" style="754" customWidth="1"/>
    <col min="10740" max="10740" width="2.8984375" style="754" customWidth="1"/>
    <col min="10741" max="10741" width="3.19921875" style="754" customWidth="1"/>
    <col min="10742" max="10742" width="2.8984375" style="754" customWidth="1"/>
    <col min="10743" max="10743" width="4.09765625" style="754" customWidth="1"/>
    <col min="10744" max="10744" width="2.8984375" style="754" customWidth="1"/>
    <col min="10745" max="10745" width="3.19921875" style="754" customWidth="1"/>
    <col min="10746" max="10746" width="2.8984375" style="754" customWidth="1"/>
    <col min="10747" max="10747" width="4.09765625" style="754" customWidth="1"/>
    <col min="10748" max="10748" width="2.8984375" style="754" customWidth="1"/>
    <col min="10749" max="10749" width="5" style="754" customWidth="1"/>
    <col min="10750" max="10750" width="2.3984375" style="754" customWidth="1"/>
    <col min="10751" max="10751" width="7.69921875" style="754" customWidth="1"/>
    <col min="10752" max="10968" width="7.69921875" style="754"/>
    <col min="10969" max="10969" width="9.19921875" style="754" customWidth="1"/>
    <col min="10970" max="10970" width="11.09765625" style="754" customWidth="1"/>
    <col min="10971" max="10972" width="7.69921875" style="754" customWidth="1"/>
    <col min="10973" max="10973" width="4.09765625" style="754" customWidth="1"/>
    <col min="10974" max="10974" width="2.8984375" style="754" customWidth="1"/>
    <col min="10975" max="10975" width="4.09765625" style="754" customWidth="1"/>
    <col min="10976" max="10976" width="2.8984375" style="754" customWidth="1"/>
    <col min="10977" max="10977" width="4.09765625" style="754" customWidth="1"/>
    <col min="10978" max="10978" width="2.8984375" style="754" customWidth="1"/>
    <col min="10979" max="10979" width="3.19921875" style="754" customWidth="1"/>
    <col min="10980" max="10980" width="2.8984375" style="754" customWidth="1"/>
    <col min="10981" max="10981" width="3.19921875" style="754" customWidth="1"/>
    <col min="10982" max="10982" width="2.8984375" style="754" customWidth="1"/>
    <col min="10983" max="10983" width="3.19921875" style="754" customWidth="1"/>
    <col min="10984" max="10984" width="2.8984375" style="754" customWidth="1"/>
    <col min="10985" max="10985" width="4.09765625" style="754" customWidth="1"/>
    <col min="10986" max="10986" width="2.8984375" style="754" customWidth="1"/>
    <col min="10987" max="10987" width="3.69921875" style="754" customWidth="1"/>
    <col min="10988" max="10988" width="2.8984375" style="754" customWidth="1"/>
    <col min="10989" max="10989" width="3.19921875" style="754" customWidth="1"/>
    <col min="10990" max="10990" width="2.8984375" style="754" customWidth="1"/>
    <col min="10991" max="10991" width="3.19921875" style="754" customWidth="1"/>
    <col min="10992" max="10992" width="2.8984375" style="754" customWidth="1"/>
    <col min="10993" max="10993" width="3.69921875" style="754" customWidth="1"/>
    <col min="10994" max="10994" width="2.8984375" style="754" customWidth="1"/>
    <col min="10995" max="10995" width="3.19921875" style="754" customWidth="1"/>
    <col min="10996" max="10996" width="2.8984375" style="754" customWidth="1"/>
    <col min="10997" max="10997" width="3.19921875" style="754" customWidth="1"/>
    <col min="10998" max="10998" width="2.8984375" style="754" customWidth="1"/>
    <col min="10999" max="10999" width="4.09765625" style="754" customWidth="1"/>
    <col min="11000" max="11000" width="2.8984375" style="754" customWidth="1"/>
    <col min="11001" max="11001" width="3.19921875" style="754" customWidth="1"/>
    <col min="11002" max="11002" width="2.8984375" style="754" customWidth="1"/>
    <col min="11003" max="11003" width="4.09765625" style="754" customWidth="1"/>
    <col min="11004" max="11004" width="2.8984375" style="754" customWidth="1"/>
    <col min="11005" max="11005" width="5" style="754" customWidth="1"/>
    <col min="11006" max="11006" width="2.3984375" style="754" customWidth="1"/>
    <col min="11007" max="11007" width="7.69921875" style="754" customWidth="1"/>
    <col min="11008" max="11224" width="7.69921875" style="754"/>
    <col min="11225" max="11225" width="9.19921875" style="754" customWidth="1"/>
    <col min="11226" max="11226" width="11.09765625" style="754" customWidth="1"/>
    <col min="11227" max="11228" width="7.69921875" style="754" customWidth="1"/>
    <col min="11229" max="11229" width="4.09765625" style="754" customWidth="1"/>
    <col min="11230" max="11230" width="2.8984375" style="754" customWidth="1"/>
    <col min="11231" max="11231" width="4.09765625" style="754" customWidth="1"/>
    <col min="11232" max="11232" width="2.8984375" style="754" customWidth="1"/>
    <col min="11233" max="11233" width="4.09765625" style="754" customWidth="1"/>
    <col min="11234" max="11234" width="2.8984375" style="754" customWidth="1"/>
    <col min="11235" max="11235" width="3.19921875" style="754" customWidth="1"/>
    <col min="11236" max="11236" width="2.8984375" style="754" customWidth="1"/>
    <col min="11237" max="11237" width="3.19921875" style="754" customWidth="1"/>
    <col min="11238" max="11238" width="2.8984375" style="754" customWidth="1"/>
    <col min="11239" max="11239" width="3.19921875" style="754" customWidth="1"/>
    <col min="11240" max="11240" width="2.8984375" style="754" customWidth="1"/>
    <col min="11241" max="11241" width="4.09765625" style="754" customWidth="1"/>
    <col min="11242" max="11242" width="2.8984375" style="754" customWidth="1"/>
    <col min="11243" max="11243" width="3.69921875" style="754" customWidth="1"/>
    <col min="11244" max="11244" width="2.8984375" style="754" customWidth="1"/>
    <col min="11245" max="11245" width="3.19921875" style="754" customWidth="1"/>
    <col min="11246" max="11246" width="2.8984375" style="754" customWidth="1"/>
    <col min="11247" max="11247" width="3.19921875" style="754" customWidth="1"/>
    <col min="11248" max="11248" width="2.8984375" style="754" customWidth="1"/>
    <col min="11249" max="11249" width="3.69921875" style="754" customWidth="1"/>
    <col min="11250" max="11250" width="2.8984375" style="754" customWidth="1"/>
    <col min="11251" max="11251" width="3.19921875" style="754" customWidth="1"/>
    <col min="11252" max="11252" width="2.8984375" style="754" customWidth="1"/>
    <col min="11253" max="11253" width="3.19921875" style="754" customWidth="1"/>
    <col min="11254" max="11254" width="2.8984375" style="754" customWidth="1"/>
    <col min="11255" max="11255" width="4.09765625" style="754" customWidth="1"/>
    <col min="11256" max="11256" width="2.8984375" style="754" customWidth="1"/>
    <col min="11257" max="11257" width="3.19921875" style="754" customWidth="1"/>
    <col min="11258" max="11258" width="2.8984375" style="754" customWidth="1"/>
    <col min="11259" max="11259" width="4.09765625" style="754" customWidth="1"/>
    <col min="11260" max="11260" width="2.8984375" style="754" customWidth="1"/>
    <col min="11261" max="11261" width="5" style="754" customWidth="1"/>
    <col min="11262" max="11262" width="2.3984375" style="754" customWidth="1"/>
    <col min="11263" max="11263" width="7.69921875" style="754" customWidth="1"/>
    <col min="11264" max="11480" width="7.69921875" style="754"/>
    <col min="11481" max="11481" width="9.19921875" style="754" customWidth="1"/>
    <col min="11482" max="11482" width="11.09765625" style="754" customWidth="1"/>
    <col min="11483" max="11484" width="7.69921875" style="754" customWidth="1"/>
    <col min="11485" max="11485" width="4.09765625" style="754" customWidth="1"/>
    <col min="11486" max="11486" width="2.8984375" style="754" customWidth="1"/>
    <col min="11487" max="11487" width="4.09765625" style="754" customWidth="1"/>
    <col min="11488" max="11488" width="2.8984375" style="754" customWidth="1"/>
    <col min="11489" max="11489" width="4.09765625" style="754" customWidth="1"/>
    <col min="11490" max="11490" width="2.8984375" style="754" customWidth="1"/>
    <col min="11491" max="11491" width="3.19921875" style="754" customWidth="1"/>
    <col min="11492" max="11492" width="2.8984375" style="754" customWidth="1"/>
    <col min="11493" max="11493" width="3.19921875" style="754" customWidth="1"/>
    <col min="11494" max="11494" width="2.8984375" style="754" customWidth="1"/>
    <col min="11495" max="11495" width="3.19921875" style="754" customWidth="1"/>
    <col min="11496" max="11496" width="2.8984375" style="754" customWidth="1"/>
    <col min="11497" max="11497" width="4.09765625" style="754" customWidth="1"/>
    <col min="11498" max="11498" width="2.8984375" style="754" customWidth="1"/>
    <col min="11499" max="11499" width="3.69921875" style="754" customWidth="1"/>
    <col min="11500" max="11500" width="2.8984375" style="754" customWidth="1"/>
    <col min="11501" max="11501" width="3.19921875" style="754" customWidth="1"/>
    <col min="11502" max="11502" width="2.8984375" style="754" customWidth="1"/>
    <col min="11503" max="11503" width="3.19921875" style="754" customWidth="1"/>
    <col min="11504" max="11504" width="2.8984375" style="754" customWidth="1"/>
    <col min="11505" max="11505" width="3.69921875" style="754" customWidth="1"/>
    <col min="11506" max="11506" width="2.8984375" style="754" customWidth="1"/>
    <col min="11507" max="11507" width="3.19921875" style="754" customWidth="1"/>
    <col min="11508" max="11508" width="2.8984375" style="754" customWidth="1"/>
    <col min="11509" max="11509" width="3.19921875" style="754" customWidth="1"/>
    <col min="11510" max="11510" width="2.8984375" style="754" customWidth="1"/>
    <col min="11511" max="11511" width="4.09765625" style="754" customWidth="1"/>
    <col min="11512" max="11512" width="2.8984375" style="754" customWidth="1"/>
    <col min="11513" max="11513" width="3.19921875" style="754" customWidth="1"/>
    <col min="11514" max="11514" width="2.8984375" style="754" customWidth="1"/>
    <col min="11515" max="11515" width="4.09765625" style="754" customWidth="1"/>
    <col min="11516" max="11516" width="2.8984375" style="754" customWidth="1"/>
    <col min="11517" max="11517" width="5" style="754" customWidth="1"/>
    <col min="11518" max="11518" width="2.3984375" style="754" customWidth="1"/>
    <col min="11519" max="11519" width="7.69921875" style="754" customWidth="1"/>
    <col min="11520" max="11736" width="7.69921875" style="754"/>
    <col min="11737" max="11737" width="9.19921875" style="754" customWidth="1"/>
    <col min="11738" max="11738" width="11.09765625" style="754" customWidth="1"/>
    <col min="11739" max="11740" width="7.69921875" style="754" customWidth="1"/>
    <col min="11741" max="11741" width="4.09765625" style="754" customWidth="1"/>
    <col min="11742" max="11742" width="2.8984375" style="754" customWidth="1"/>
    <col min="11743" max="11743" width="4.09765625" style="754" customWidth="1"/>
    <col min="11744" max="11744" width="2.8984375" style="754" customWidth="1"/>
    <col min="11745" max="11745" width="4.09765625" style="754" customWidth="1"/>
    <col min="11746" max="11746" width="2.8984375" style="754" customWidth="1"/>
    <col min="11747" max="11747" width="3.19921875" style="754" customWidth="1"/>
    <col min="11748" max="11748" width="2.8984375" style="754" customWidth="1"/>
    <col min="11749" max="11749" width="3.19921875" style="754" customWidth="1"/>
    <col min="11750" max="11750" width="2.8984375" style="754" customWidth="1"/>
    <col min="11751" max="11751" width="3.19921875" style="754" customWidth="1"/>
    <col min="11752" max="11752" width="2.8984375" style="754" customWidth="1"/>
    <col min="11753" max="11753" width="4.09765625" style="754" customWidth="1"/>
    <col min="11754" max="11754" width="2.8984375" style="754" customWidth="1"/>
    <col min="11755" max="11755" width="3.69921875" style="754" customWidth="1"/>
    <col min="11756" max="11756" width="2.8984375" style="754" customWidth="1"/>
    <col min="11757" max="11757" width="3.19921875" style="754" customWidth="1"/>
    <col min="11758" max="11758" width="2.8984375" style="754" customWidth="1"/>
    <col min="11759" max="11759" width="3.19921875" style="754" customWidth="1"/>
    <col min="11760" max="11760" width="2.8984375" style="754" customWidth="1"/>
    <col min="11761" max="11761" width="3.69921875" style="754" customWidth="1"/>
    <col min="11762" max="11762" width="2.8984375" style="754" customWidth="1"/>
    <col min="11763" max="11763" width="3.19921875" style="754" customWidth="1"/>
    <col min="11764" max="11764" width="2.8984375" style="754" customWidth="1"/>
    <col min="11765" max="11765" width="3.19921875" style="754" customWidth="1"/>
    <col min="11766" max="11766" width="2.8984375" style="754" customWidth="1"/>
    <col min="11767" max="11767" width="4.09765625" style="754" customWidth="1"/>
    <col min="11768" max="11768" width="2.8984375" style="754" customWidth="1"/>
    <col min="11769" max="11769" width="3.19921875" style="754" customWidth="1"/>
    <col min="11770" max="11770" width="2.8984375" style="754" customWidth="1"/>
    <col min="11771" max="11771" width="4.09765625" style="754" customWidth="1"/>
    <col min="11772" max="11772" width="2.8984375" style="754" customWidth="1"/>
    <col min="11773" max="11773" width="5" style="754" customWidth="1"/>
    <col min="11774" max="11774" width="2.3984375" style="754" customWidth="1"/>
    <col min="11775" max="11775" width="7.69921875" style="754" customWidth="1"/>
    <col min="11776" max="11992" width="7.69921875" style="754"/>
    <col min="11993" max="11993" width="9.19921875" style="754" customWidth="1"/>
    <col min="11994" max="11994" width="11.09765625" style="754" customWidth="1"/>
    <col min="11995" max="11996" width="7.69921875" style="754" customWidth="1"/>
    <col min="11997" max="11997" width="4.09765625" style="754" customWidth="1"/>
    <col min="11998" max="11998" width="2.8984375" style="754" customWidth="1"/>
    <col min="11999" max="11999" width="4.09765625" style="754" customWidth="1"/>
    <col min="12000" max="12000" width="2.8984375" style="754" customWidth="1"/>
    <col min="12001" max="12001" width="4.09765625" style="754" customWidth="1"/>
    <col min="12002" max="12002" width="2.8984375" style="754" customWidth="1"/>
    <col min="12003" max="12003" width="3.19921875" style="754" customWidth="1"/>
    <col min="12004" max="12004" width="2.8984375" style="754" customWidth="1"/>
    <col min="12005" max="12005" width="3.19921875" style="754" customWidth="1"/>
    <col min="12006" max="12006" width="2.8984375" style="754" customWidth="1"/>
    <col min="12007" max="12007" width="3.19921875" style="754" customWidth="1"/>
    <col min="12008" max="12008" width="2.8984375" style="754" customWidth="1"/>
    <col min="12009" max="12009" width="4.09765625" style="754" customWidth="1"/>
    <col min="12010" max="12010" width="2.8984375" style="754" customWidth="1"/>
    <col min="12011" max="12011" width="3.69921875" style="754" customWidth="1"/>
    <col min="12012" max="12012" width="2.8984375" style="754" customWidth="1"/>
    <col min="12013" max="12013" width="3.19921875" style="754" customWidth="1"/>
    <col min="12014" max="12014" width="2.8984375" style="754" customWidth="1"/>
    <col min="12015" max="12015" width="3.19921875" style="754" customWidth="1"/>
    <col min="12016" max="12016" width="2.8984375" style="754" customWidth="1"/>
    <col min="12017" max="12017" width="3.69921875" style="754" customWidth="1"/>
    <col min="12018" max="12018" width="2.8984375" style="754" customWidth="1"/>
    <col min="12019" max="12019" width="3.19921875" style="754" customWidth="1"/>
    <col min="12020" max="12020" width="2.8984375" style="754" customWidth="1"/>
    <col min="12021" max="12021" width="3.19921875" style="754" customWidth="1"/>
    <col min="12022" max="12022" width="2.8984375" style="754" customWidth="1"/>
    <col min="12023" max="12023" width="4.09765625" style="754" customWidth="1"/>
    <col min="12024" max="12024" width="2.8984375" style="754" customWidth="1"/>
    <col min="12025" max="12025" width="3.19921875" style="754" customWidth="1"/>
    <col min="12026" max="12026" width="2.8984375" style="754" customWidth="1"/>
    <col min="12027" max="12027" width="4.09765625" style="754" customWidth="1"/>
    <col min="12028" max="12028" width="2.8984375" style="754" customWidth="1"/>
    <col min="12029" max="12029" width="5" style="754" customWidth="1"/>
    <col min="12030" max="12030" width="2.3984375" style="754" customWidth="1"/>
    <col min="12031" max="12031" width="7.69921875" style="754" customWidth="1"/>
    <col min="12032" max="12248" width="7.69921875" style="754"/>
    <col min="12249" max="12249" width="9.19921875" style="754" customWidth="1"/>
    <col min="12250" max="12250" width="11.09765625" style="754" customWidth="1"/>
    <col min="12251" max="12252" width="7.69921875" style="754" customWidth="1"/>
    <col min="12253" max="12253" width="4.09765625" style="754" customWidth="1"/>
    <col min="12254" max="12254" width="2.8984375" style="754" customWidth="1"/>
    <col min="12255" max="12255" width="4.09765625" style="754" customWidth="1"/>
    <col min="12256" max="12256" width="2.8984375" style="754" customWidth="1"/>
    <col min="12257" max="12257" width="4.09765625" style="754" customWidth="1"/>
    <col min="12258" max="12258" width="2.8984375" style="754" customWidth="1"/>
    <col min="12259" max="12259" width="3.19921875" style="754" customWidth="1"/>
    <col min="12260" max="12260" width="2.8984375" style="754" customWidth="1"/>
    <col min="12261" max="12261" width="3.19921875" style="754" customWidth="1"/>
    <col min="12262" max="12262" width="2.8984375" style="754" customWidth="1"/>
    <col min="12263" max="12263" width="3.19921875" style="754" customWidth="1"/>
    <col min="12264" max="12264" width="2.8984375" style="754" customWidth="1"/>
    <col min="12265" max="12265" width="4.09765625" style="754" customWidth="1"/>
    <col min="12266" max="12266" width="2.8984375" style="754" customWidth="1"/>
    <col min="12267" max="12267" width="3.69921875" style="754" customWidth="1"/>
    <col min="12268" max="12268" width="2.8984375" style="754" customWidth="1"/>
    <col min="12269" max="12269" width="3.19921875" style="754" customWidth="1"/>
    <col min="12270" max="12270" width="2.8984375" style="754" customWidth="1"/>
    <col min="12271" max="12271" width="3.19921875" style="754" customWidth="1"/>
    <col min="12272" max="12272" width="2.8984375" style="754" customWidth="1"/>
    <col min="12273" max="12273" width="3.69921875" style="754" customWidth="1"/>
    <col min="12274" max="12274" width="2.8984375" style="754" customWidth="1"/>
    <col min="12275" max="12275" width="3.19921875" style="754" customWidth="1"/>
    <col min="12276" max="12276" width="2.8984375" style="754" customWidth="1"/>
    <col min="12277" max="12277" width="3.19921875" style="754" customWidth="1"/>
    <col min="12278" max="12278" width="2.8984375" style="754" customWidth="1"/>
    <col min="12279" max="12279" width="4.09765625" style="754" customWidth="1"/>
    <col min="12280" max="12280" width="2.8984375" style="754" customWidth="1"/>
    <col min="12281" max="12281" width="3.19921875" style="754" customWidth="1"/>
    <col min="12282" max="12282" width="2.8984375" style="754" customWidth="1"/>
    <col min="12283" max="12283" width="4.09765625" style="754" customWidth="1"/>
    <col min="12284" max="12284" width="2.8984375" style="754" customWidth="1"/>
    <col min="12285" max="12285" width="5" style="754" customWidth="1"/>
    <col min="12286" max="12286" width="2.3984375" style="754" customWidth="1"/>
    <col min="12287" max="12287" width="7.69921875" style="754" customWidth="1"/>
    <col min="12288" max="12504" width="7.69921875" style="754"/>
    <col min="12505" max="12505" width="9.19921875" style="754" customWidth="1"/>
    <col min="12506" max="12506" width="11.09765625" style="754" customWidth="1"/>
    <col min="12507" max="12508" width="7.69921875" style="754" customWidth="1"/>
    <col min="12509" max="12509" width="4.09765625" style="754" customWidth="1"/>
    <col min="12510" max="12510" width="2.8984375" style="754" customWidth="1"/>
    <col min="12511" max="12511" width="4.09765625" style="754" customWidth="1"/>
    <col min="12512" max="12512" width="2.8984375" style="754" customWidth="1"/>
    <col min="12513" max="12513" width="4.09765625" style="754" customWidth="1"/>
    <col min="12514" max="12514" width="2.8984375" style="754" customWidth="1"/>
    <col min="12515" max="12515" width="3.19921875" style="754" customWidth="1"/>
    <col min="12516" max="12516" width="2.8984375" style="754" customWidth="1"/>
    <col min="12517" max="12517" width="3.19921875" style="754" customWidth="1"/>
    <col min="12518" max="12518" width="2.8984375" style="754" customWidth="1"/>
    <col min="12519" max="12519" width="3.19921875" style="754" customWidth="1"/>
    <col min="12520" max="12520" width="2.8984375" style="754" customWidth="1"/>
    <col min="12521" max="12521" width="4.09765625" style="754" customWidth="1"/>
    <col min="12522" max="12522" width="2.8984375" style="754" customWidth="1"/>
    <col min="12523" max="12523" width="3.69921875" style="754" customWidth="1"/>
    <col min="12524" max="12524" width="2.8984375" style="754" customWidth="1"/>
    <col min="12525" max="12525" width="3.19921875" style="754" customWidth="1"/>
    <col min="12526" max="12526" width="2.8984375" style="754" customWidth="1"/>
    <col min="12527" max="12527" width="3.19921875" style="754" customWidth="1"/>
    <col min="12528" max="12528" width="2.8984375" style="754" customWidth="1"/>
    <col min="12529" max="12529" width="3.69921875" style="754" customWidth="1"/>
    <col min="12530" max="12530" width="2.8984375" style="754" customWidth="1"/>
    <col min="12531" max="12531" width="3.19921875" style="754" customWidth="1"/>
    <col min="12532" max="12532" width="2.8984375" style="754" customWidth="1"/>
    <col min="12533" max="12533" width="3.19921875" style="754" customWidth="1"/>
    <col min="12534" max="12534" width="2.8984375" style="754" customWidth="1"/>
    <col min="12535" max="12535" width="4.09765625" style="754" customWidth="1"/>
    <col min="12536" max="12536" width="2.8984375" style="754" customWidth="1"/>
    <col min="12537" max="12537" width="3.19921875" style="754" customWidth="1"/>
    <col min="12538" max="12538" width="2.8984375" style="754" customWidth="1"/>
    <col min="12539" max="12539" width="4.09765625" style="754" customWidth="1"/>
    <col min="12540" max="12540" width="2.8984375" style="754" customWidth="1"/>
    <col min="12541" max="12541" width="5" style="754" customWidth="1"/>
    <col min="12542" max="12542" width="2.3984375" style="754" customWidth="1"/>
    <col min="12543" max="12543" width="7.69921875" style="754" customWidth="1"/>
    <col min="12544" max="12760" width="7.69921875" style="754"/>
    <col min="12761" max="12761" width="9.19921875" style="754" customWidth="1"/>
    <col min="12762" max="12762" width="11.09765625" style="754" customWidth="1"/>
    <col min="12763" max="12764" width="7.69921875" style="754" customWidth="1"/>
    <col min="12765" max="12765" width="4.09765625" style="754" customWidth="1"/>
    <col min="12766" max="12766" width="2.8984375" style="754" customWidth="1"/>
    <col min="12767" max="12767" width="4.09765625" style="754" customWidth="1"/>
    <col min="12768" max="12768" width="2.8984375" style="754" customWidth="1"/>
    <col min="12769" max="12769" width="4.09765625" style="754" customWidth="1"/>
    <col min="12770" max="12770" width="2.8984375" style="754" customWidth="1"/>
    <col min="12771" max="12771" width="3.19921875" style="754" customWidth="1"/>
    <col min="12772" max="12772" width="2.8984375" style="754" customWidth="1"/>
    <col min="12773" max="12773" width="3.19921875" style="754" customWidth="1"/>
    <col min="12774" max="12774" width="2.8984375" style="754" customWidth="1"/>
    <col min="12775" max="12775" width="3.19921875" style="754" customWidth="1"/>
    <col min="12776" max="12776" width="2.8984375" style="754" customWidth="1"/>
    <col min="12777" max="12777" width="4.09765625" style="754" customWidth="1"/>
    <col min="12778" max="12778" width="2.8984375" style="754" customWidth="1"/>
    <col min="12779" max="12779" width="3.69921875" style="754" customWidth="1"/>
    <col min="12780" max="12780" width="2.8984375" style="754" customWidth="1"/>
    <col min="12781" max="12781" width="3.19921875" style="754" customWidth="1"/>
    <col min="12782" max="12782" width="2.8984375" style="754" customWidth="1"/>
    <col min="12783" max="12783" width="3.19921875" style="754" customWidth="1"/>
    <col min="12784" max="12784" width="2.8984375" style="754" customWidth="1"/>
    <col min="12785" max="12785" width="3.69921875" style="754" customWidth="1"/>
    <col min="12786" max="12786" width="2.8984375" style="754" customWidth="1"/>
    <col min="12787" max="12787" width="3.19921875" style="754" customWidth="1"/>
    <col min="12788" max="12788" width="2.8984375" style="754" customWidth="1"/>
    <col min="12789" max="12789" width="3.19921875" style="754" customWidth="1"/>
    <col min="12790" max="12790" width="2.8984375" style="754" customWidth="1"/>
    <col min="12791" max="12791" width="4.09765625" style="754" customWidth="1"/>
    <col min="12792" max="12792" width="2.8984375" style="754" customWidth="1"/>
    <col min="12793" max="12793" width="3.19921875" style="754" customWidth="1"/>
    <col min="12794" max="12794" width="2.8984375" style="754" customWidth="1"/>
    <col min="12795" max="12795" width="4.09765625" style="754" customWidth="1"/>
    <col min="12796" max="12796" width="2.8984375" style="754" customWidth="1"/>
    <col min="12797" max="12797" width="5" style="754" customWidth="1"/>
    <col min="12798" max="12798" width="2.3984375" style="754" customWidth="1"/>
    <col min="12799" max="12799" width="7.69921875" style="754" customWidth="1"/>
    <col min="12800" max="13016" width="7.69921875" style="754"/>
    <col min="13017" max="13017" width="9.19921875" style="754" customWidth="1"/>
    <col min="13018" max="13018" width="11.09765625" style="754" customWidth="1"/>
    <col min="13019" max="13020" width="7.69921875" style="754" customWidth="1"/>
    <col min="13021" max="13021" width="4.09765625" style="754" customWidth="1"/>
    <col min="13022" max="13022" width="2.8984375" style="754" customWidth="1"/>
    <col min="13023" max="13023" width="4.09765625" style="754" customWidth="1"/>
    <col min="13024" max="13024" width="2.8984375" style="754" customWidth="1"/>
    <col min="13025" max="13025" width="4.09765625" style="754" customWidth="1"/>
    <col min="13026" max="13026" width="2.8984375" style="754" customWidth="1"/>
    <col min="13027" max="13027" width="3.19921875" style="754" customWidth="1"/>
    <col min="13028" max="13028" width="2.8984375" style="754" customWidth="1"/>
    <col min="13029" max="13029" width="3.19921875" style="754" customWidth="1"/>
    <col min="13030" max="13030" width="2.8984375" style="754" customWidth="1"/>
    <col min="13031" max="13031" width="3.19921875" style="754" customWidth="1"/>
    <col min="13032" max="13032" width="2.8984375" style="754" customWidth="1"/>
    <col min="13033" max="13033" width="4.09765625" style="754" customWidth="1"/>
    <col min="13034" max="13034" width="2.8984375" style="754" customWidth="1"/>
    <col min="13035" max="13035" width="3.69921875" style="754" customWidth="1"/>
    <col min="13036" max="13036" width="2.8984375" style="754" customWidth="1"/>
    <col min="13037" max="13037" width="3.19921875" style="754" customWidth="1"/>
    <col min="13038" max="13038" width="2.8984375" style="754" customWidth="1"/>
    <col min="13039" max="13039" width="3.19921875" style="754" customWidth="1"/>
    <col min="13040" max="13040" width="2.8984375" style="754" customWidth="1"/>
    <col min="13041" max="13041" width="3.69921875" style="754" customWidth="1"/>
    <col min="13042" max="13042" width="2.8984375" style="754" customWidth="1"/>
    <col min="13043" max="13043" width="3.19921875" style="754" customWidth="1"/>
    <col min="13044" max="13044" width="2.8984375" style="754" customWidth="1"/>
    <col min="13045" max="13045" width="3.19921875" style="754" customWidth="1"/>
    <col min="13046" max="13046" width="2.8984375" style="754" customWidth="1"/>
    <col min="13047" max="13047" width="4.09765625" style="754" customWidth="1"/>
    <col min="13048" max="13048" width="2.8984375" style="754" customWidth="1"/>
    <col min="13049" max="13049" width="3.19921875" style="754" customWidth="1"/>
    <col min="13050" max="13050" width="2.8984375" style="754" customWidth="1"/>
    <col min="13051" max="13051" width="4.09765625" style="754" customWidth="1"/>
    <col min="13052" max="13052" width="2.8984375" style="754" customWidth="1"/>
    <col min="13053" max="13053" width="5" style="754" customWidth="1"/>
    <col min="13054" max="13054" width="2.3984375" style="754" customWidth="1"/>
    <col min="13055" max="13055" width="7.69921875" style="754" customWidth="1"/>
    <col min="13056" max="13272" width="7.69921875" style="754"/>
    <col min="13273" max="13273" width="9.19921875" style="754" customWidth="1"/>
    <col min="13274" max="13274" width="11.09765625" style="754" customWidth="1"/>
    <col min="13275" max="13276" width="7.69921875" style="754" customWidth="1"/>
    <col min="13277" max="13277" width="4.09765625" style="754" customWidth="1"/>
    <col min="13278" max="13278" width="2.8984375" style="754" customWidth="1"/>
    <col min="13279" max="13279" width="4.09765625" style="754" customWidth="1"/>
    <col min="13280" max="13280" width="2.8984375" style="754" customWidth="1"/>
    <col min="13281" max="13281" width="4.09765625" style="754" customWidth="1"/>
    <col min="13282" max="13282" width="2.8984375" style="754" customWidth="1"/>
    <col min="13283" max="13283" width="3.19921875" style="754" customWidth="1"/>
    <col min="13284" max="13284" width="2.8984375" style="754" customWidth="1"/>
    <col min="13285" max="13285" width="3.19921875" style="754" customWidth="1"/>
    <col min="13286" max="13286" width="2.8984375" style="754" customWidth="1"/>
    <col min="13287" max="13287" width="3.19921875" style="754" customWidth="1"/>
    <col min="13288" max="13288" width="2.8984375" style="754" customWidth="1"/>
    <col min="13289" max="13289" width="4.09765625" style="754" customWidth="1"/>
    <col min="13290" max="13290" width="2.8984375" style="754" customWidth="1"/>
    <col min="13291" max="13291" width="3.69921875" style="754" customWidth="1"/>
    <col min="13292" max="13292" width="2.8984375" style="754" customWidth="1"/>
    <col min="13293" max="13293" width="3.19921875" style="754" customWidth="1"/>
    <col min="13294" max="13294" width="2.8984375" style="754" customWidth="1"/>
    <col min="13295" max="13295" width="3.19921875" style="754" customWidth="1"/>
    <col min="13296" max="13296" width="2.8984375" style="754" customWidth="1"/>
    <col min="13297" max="13297" width="3.69921875" style="754" customWidth="1"/>
    <col min="13298" max="13298" width="2.8984375" style="754" customWidth="1"/>
    <col min="13299" max="13299" width="3.19921875" style="754" customWidth="1"/>
    <col min="13300" max="13300" width="2.8984375" style="754" customWidth="1"/>
    <col min="13301" max="13301" width="3.19921875" style="754" customWidth="1"/>
    <col min="13302" max="13302" width="2.8984375" style="754" customWidth="1"/>
    <col min="13303" max="13303" width="4.09765625" style="754" customWidth="1"/>
    <col min="13304" max="13304" width="2.8984375" style="754" customWidth="1"/>
    <col min="13305" max="13305" width="3.19921875" style="754" customWidth="1"/>
    <col min="13306" max="13306" width="2.8984375" style="754" customWidth="1"/>
    <col min="13307" max="13307" width="4.09765625" style="754" customWidth="1"/>
    <col min="13308" max="13308" width="2.8984375" style="754" customWidth="1"/>
    <col min="13309" max="13309" width="5" style="754" customWidth="1"/>
    <col min="13310" max="13310" width="2.3984375" style="754" customWidth="1"/>
    <col min="13311" max="13311" width="7.69921875" style="754" customWidth="1"/>
    <col min="13312" max="13528" width="7.69921875" style="754"/>
    <col min="13529" max="13529" width="9.19921875" style="754" customWidth="1"/>
    <col min="13530" max="13530" width="11.09765625" style="754" customWidth="1"/>
    <col min="13531" max="13532" width="7.69921875" style="754" customWidth="1"/>
    <col min="13533" max="13533" width="4.09765625" style="754" customWidth="1"/>
    <col min="13534" max="13534" width="2.8984375" style="754" customWidth="1"/>
    <col min="13535" max="13535" width="4.09765625" style="754" customWidth="1"/>
    <col min="13536" max="13536" width="2.8984375" style="754" customWidth="1"/>
    <col min="13537" max="13537" width="4.09765625" style="754" customWidth="1"/>
    <col min="13538" max="13538" width="2.8984375" style="754" customWidth="1"/>
    <col min="13539" max="13539" width="3.19921875" style="754" customWidth="1"/>
    <col min="13540" max="13540" width="2.8984375" style="754" customWidth="1"/>
    <col min="13541" max="13541" width="3.19921875" style="754" customWidth="1"/>
    <col min="13542" max="13542" width="2.8984375" style="754" customWidth="1"/>
    <col min="13543" max="13543" width="3.19921875" style="754" customWidth="1"/>
    <col min="13544" max="13544" width="2.8984375" style="754" customWidth="1"/>
    <col min="13545" max="13545" width="4.09765625" style="754" customWidth="1"/>
    <col min="13546" max="13546" width="2.8984375" style="754" customWidth="1"/>
    <col min="13547" max="13547" width="3.69921875" style="754" customWidth="1"/>
    <col min="13548" max="13548" width="2.8984375" style="754" customWidth="1"/>
    <col min="13549" max="13549" width="3.19921875" style="754" customWidth="1"/>
    <col min="13550" max="13550" width="2.8984375" style="754" customWidth="1"/>
    <col min="13551" max="13551" width="3.19921875" style="754" customWidth="1"/>
    <col min="13552" max="13552" width="2.8984375" style="754" customWidth="1"/>
    <col min="13553" max="13553" width="3.69921875" style="754" customWidth="1"/>
    <col min="13554" max="13554" width="2.8984375" style="754" customWidth="1"/>
    <col min="13555" max="13555" width="3.19921875" style="754" customWidth="1"/>
    <col min="13556" max="13556" width="2.8984375" style="754" customWidth="1"/>
    <col min="13557" max="13557" width="3.19921875" style="754" customWidth="1"/>
    <col min="13558" max="13558" width="2.8984375" style="754" customWidth="1"/>
    <col min="13559" max="13559" width="4.09765625" style="754" customWidth="1"/>
    <col min="13560" max="13560" width="2.8984375" style="754" customWidth="1"/>
    <col min="13561" max="13561" width="3.19921875" style="754" customWidth="1"/>
    <col min="13562" max="13562" width="2.8984375" style="754" customWidth="1"/>
    <col min="13563" max="13563" width="4.09765625" style="754" customWidth="1"/>
    <col min="13564" max="13564" width="2.8984375" style="754" customWidth="1"/>
    <col min="13565" max="13565" width="5" style="754" customWidth="1"/>
    <col min="13566" max="13566" width="2.3984375" style="754" customWidth="1"/>
    <col min="13567" max="13567" width="7.69921875" style="754" customWidth="1"/>
    <col min="13568" max="13784" width="7.69921875" style="754"/>
    <col min="13785" max="13785" width="9.19921875" style="754" customWidth="1"/>
    <col min="13786" max="13786" width="11.09765625" style="754" customWidth="1"/>
    <col min="13787" max="13788" width="7.69921875" style="754" customWidth="1"/>
    <col min="13789" max="13789" width="4.09765625" style="754" customWidth="1"/>
    <col min="13790" max="13790" width="2.8984375" style="754" customWidth="1"/>
    <col min="13791" max="13791" width="4.09765625" style="754" customWidth="1"/>
    <col min="13792" max="13792" width="2.8984375" style="754" customWidth="1"/>
    <col min="13793" max="13793" width="4.09765625" style="754" customWidth="1"/>
    <col min="13794" max="13794" width="2.8984375" style="754" customWidth="1"/>
    <col min="13795" max="13795" width="3.19921875" style="754" customWidth="1"/>
    <col min="13796" max="13796" width="2.8984375" style="754" customWidth="1"/>
    <col min="13797" max="13797" width="3.19921875" style="754" customWidth="1"/>
    <col min="13798" max="13798" width="2.8984375" style="754" customWidth="1"/>
    <col min="13799" max="13799" width="3.19921875" style="754" customWidth="1"/>
    <col min="13800" max="13800" width="2.8984375" style="754" customWidth="1"/>
    <col min="13801" max="13801" width="4.09765625" style="754" customWidth="1"/>
    <col min="13802" max="13802" width="2.8984375" style="754" customWidth="1"/>
    <col min="13803" max="13803" width="3.69921875" style="754" customWidth="1"/>
    <col min="13804" max="13804" width="2.8984375" style="754" customWidth="1"/>
    <col min="13805" max="13805" width="3.19921875" style="754" customWidth="1"/>
    <col min="13806" max="13806" width="2.8984375" style="754" customWidth="1"/>
    <col min="13807" max="13807" width="3.19921875" style="754" customWidth="1"/>
    <col min="13808" max="13808" width="2.8984375" style="754" customWidth="1"/>
    <col min="13809" max="13809" width="3.69921875" style="754" customWidth="1"/>
    <col min="13810" max="13810" width="2.8984375" style="754" customWidth="1"/>
    <col min="13811" max="13811" width="3.19921875" style="754" customWidth="1"/>
    <col min="13812" max="13812" width="2.8984375" style="754" customWidth="1"/>
    <col min="13813" max="13813" width="3.19921875" style="754" customWidth="1"/>
    <col min="13814" max="13814" width="2.8984375" style="754" customWidth="1"/>
    <col min="13815" max="13815" width="4.09765625" style="754" customWidth="1"/>
    <col min="13816" max="13816" width="2.8984375" style="754" customWidth="1"/>
    <col min="13817" max="13817" width="3.19921875" style="754" customWidth="1"/>
    <col min="13818" max="13818" width="2.8984375" style="754" customWidth="1"/>
    <col min="13819" max="13819" width="4.09765625" style="754" customWidth="1"/>
    <col min="13820" max="13820" width="2.8984375" style="754" customWidth="1"/>
    <col min="13821" max="13821" width="5" style="754" customWidth="1"/>
    <col min="13822" max="13822" width="2.3984375" style="754" customWidth="1"/>
    <col min="13823" max="13823" width="7.69921875" style="754" customWidth="1"/>
    <col min="13824" max="14040" width="7.69921875" style="754"/>
    <col min="14041" max="14041" width="9.19921875" style="754" customWidth="1"/>
    <col min="14042" max="14042" width="11.09765625" style="754" customWidth="1"/>
    <col min="14043" max="14044" width="7.69921875" style="754" customWidth="1"/>
    <col min="14045" max="14045" width="4.09765625" style="754" customWidth="1"/>
    <col min="14046" max="14046" width="2.8984375" style="754" customWidth="1"/>
    <col min="14047" max="14047" width="4.09765625" style="754" customWidth="1"/>
    <col min="14048" max="14048" width="2.8984375" style="754" customWidth="1"/>
    <col min="14049" max="14049" width="4.09765625" style="754" customWidth="1"/>
    <col min="14050" max="14050" width="2.8984375" style="754" customWidth="1"/>
    <col min="14051" max="14051" width="3.19921875" style="754" customWidth="1"/>
    <col min="14052" max="14052" width="2.8984375" style="754" customWidth="1"/>
    <col min="14053" max="14053" width="3.19921875" style="754" customWidth="1"/>
    <col min="14054" max="14054" width="2.8984375" style="754" customWidth="1"/>
    <col min="14055" max="14055" width="3.19921875" style="754" customWidth="1"/>
    <col min="14056" max="14056" width="2.8984375" style="754" customWidth="1"/>
    <col min="14057" max="14057" width="4.09765625" style="754" customWidth="1"/>
    <col min="14058" max="14058" width="2.8984375" style="754" customWidth="1"/>
    <col min="14059" max="14059" width="3.69921875" style="754" customWidth="1"/>
    <col min="14060" max="14060" width="2.8984375" style="754" customWidth="1"/>
    <col min="14061" max="14061" width="3.19921875" style="754" customWidth="1"/>
    <col min="14062" max="14062" width="2.8984375" style="754" customWidth="1"/>
    <col min="14063" max="14063" width="3.19921875" style="754" customWidth="1"/>
    <col min="14064" max="14064" width="2.8984375" style="754" customWidth="1"/>
    <col min="14065" max="14065" width="3.69921875" style="754" customWidth="1"/>
    <col min="14066" max="14066" width="2.8984375" style="754" customWidth="1"/>
    <col min="14067" max="14067" width="3.19921875" style="754" customWidth="1"/>
    <col min="14068" max="14068" width="2.8984375" style="754" customWidth="1"/>
    <col min="14069" max="14069" width="3.19921875" style="754" customWidth="1"/>
    <col min="14070" max="14070" width="2.8984375" style="754" customWidth="1"/>
    <col min="14071" max="14071" width="4.09765625" style="754" customWidth="1"/>
    <col min="14072" max="14072" width="2.8984375" style="754" customWidth="1"/>
    <col min="14073" max="14073" width="3.19921875" style="754" customWidth="1"/>
    <col min="14074" max="14074" width="2.8984375" style="754" customWidth="1"/>
    <col min="14075" max="14075" width="4.09765625" style="754" customWidth="1"/>
    <col min="14076" max="14076" width="2.8984375" style="754" customWidth="1"/>
    <col min="14077" max="14077" width="5" style="754" customWidth="1"/>
    <col min="14078" max="14078" width="2.3984375" style="754" customWidth="1"/>
    <col min="14079" max="14079" width="7.69921875" style="754" customWidth="1"/>
    <col min="14080" max="14296" width="7.69921875" style="754"/>
    <col min="14297" max="14297" width="9.19921875" style="754" customWidth="1"/>
    <col min="14298" max="14298" width="11.09765625" style="754" customWidth="1"/>
    <col min="14299" max="14300" width="7.69921875" style="754" customWidth="1"/>
    <col min="14301" max="14301" width="4.09765625" style="754" customWidth="1"/>
    <col min="14302" max="14302" width="2.8984375" style="754" customWidth="1"/>
    <col min="14303" max="14303" width="4.09765625" style="754" customWidth="1"/>
    <col min="14304" max="14304" width="2.8984375" style="754" customWidth="1"/>
    <col min="14305" max="14305" width="4.09765625" style="754" customWidth="1"/>
    <col min="14306" max="14306" width="2.8984375" style="754" customWidth="1"/>
    <col min="14307" max="14307" width="3.19921875" style="754" customWidth="1"/>
    <col min="14308" max="14308" width="2.8984375" style="754" customWidth="1"/>
    <col min="14309" max="14309" width="3.19921875" style="754" customWidth="1"/>
    <col min="14310" max="14310" width="2.8984375" style="754" customWidth="1"/>
    <col min="14311" max="14311" width="3.19921875" style="754" customWidth="1"/>
    <col min="14312" max="14312" width="2.8984375" style="754" customWidth="1"/>
    <col min="14313" max="14313" width="4.09765625" style="754" customWidth="1"/>
    <col min="14314" max="14314" width="2.8984375" style="754" customWidth="1"/>
    <col min="14315" max="14315" width="3.69921875" style="754" customWidth="1"/>
    <col min="14316" max="14316" width="2.8984375" style="754" customWidth="1"/>
    <col min="14317" max="14317" width="3.19921875" style="754" customWidth="1"/>
    <col min="14318" max="14318" width="2.8984375" style="754" customWidth="1"/>
    <col min="14319" max="14319" width="3.19921875" style="754" customWidth="1"/>
    <col min="14320" max="14320" width="2.8984375" style="754" customWidth="1"/>
    <col min="14321" max="14321" width="3.69921875" style="754" customWidth="1"/>
    <col min="14322" max="14322" width="2.8984375" style="754" customWidth="1"/>
    <col min="14323" max="14323" width="3.19921875" style="754" customWidth="1"/>
    <col min="14324" max="14324" width="2.8984375" style="754" customWidth="1"/>
    <col min="14325" max="14325" width="3.19921875" style="754" customWidth="1"/>
    <col min="14326" max="14326" width="2.8984375" style="754" customWidth="1"/>
    <col min="14327" max="14327" width="4.09765625" style="754" customWidth="1"/>
    <col min="14328" max="14328" width="2.8984375" style="754" customWidth="1"/>
    <col min="14329" max="14329" width="3.19921875" style="754" customWidth="1"/>
    <col min="14330" max="14330" width="2.8984375" style="754" customWidth="1"/>
    <col min="14331" max="14331" width="4.09765625" style="754" customWidth="1"/>
    <col min="14332" max="14332" width="2.8984375" style="754" customWidth="1"/>
    <col min="14333" max="14333" width="5" style="754" customWidth="1"/>
    <col min="14334" max="14334" width="2.3984375" style="754" customWidth="1"/>
    <col min="14335" max="14335" width="7.69921875" style="754" customWidth="1"/>
    <col min="14336" max="14552" width="7.69921875" style="754"/>
    <col min="14553" max="14553" width="9.19921875" style="754" customWidth="1"/>
    <col min="14554" max="14554" width="11.09765625" style="754" customWidth="1"/>
    <col min="14555" max="14556" width="7.69921875" style="754" customWidth="1"/>
    <col min="14557" max="14557" width="4.09765625" style="754" customWidth="1"/>
    <col min="14558" max="14558" width="2.8984375" style="754" customWidth="1"/>
    <col min="14559" max="14559" width="4.09765625" style="754" customWidth="1"/>
    <col min="14560" max="14560" width="2.8984375" style="754" customWidth="1"/>
    <col min="14561" max="14561" width="4.09765625" style="754" customWidth="1"/>
    <col min="14562" max="14562" width="2.8984375" style="754" customWidth="1"/>
    <col min="14563" max="14563" width="3.19921875" style="754" customWidth="1"/>
    <col min="14564" max="14564" width="2.8984375" style="754" customWidth="1"/>
    <col min="14565" max="14565" width="3.19921875" style="754" customWidth="1"/>
    <col min="14566" max="14566" width="2.8984375" style="754" customWidth="1"/>
    <col min="14567" max="14567" width="3.19921875" style="754" customWidth="1"/>
    <col min="14568" max="14568" width="2.8984375" style="754" customWidth="1"/>
    <col min="14569" max="14569" width="4.09765625" style="754" customWidth="1"/>
    <col min="14570" max="14570" width="2.8984375" style="754" customWidth="1"/>
    <col min="14571" max="14571" width="3.69921875" style="754" customWidth="1"/>
    <col min="14572" max="14572" width="2.8984375" style="754" customWidth="1"/>
    <col min="14573" max="14573" width="3.19921875" style="754" customWidth="1"/>
    <col min="14574" max="14574" width="2.8984375" style="754" customWidth="1"/>
    <col min="14575" max="14575" width="3.19921875" style="754" customWidth="1"/>
    <col min="14576" max="14576" width="2.8984375" style="754" customWidth="1"/>
    <col min="14577" max="14577" width="3.69921875" style="754" customWidth="1"/>
    <col min="14578" max="14578" width="2.8984375" style="754" customWidth="1"/>
    <col min="14579" max="14579" width="3.19921875" style="754" customWidth="1"/>
    <col min="14580" max="14580" width="2.8984375" style="754" customWidth="1"/>
    <col min="14581" max="14581" width="3.19921875" style="754" customWidth="1"/>
    <col min="14582" max="14582" width="2.8984375" style="754" customWidth="1"/>
    <col min="14583" max="14583" width="4.09765625" style="754" customWidth="1"/>
    <col min="14584" max="14584" width="2.8984375" style="754" customWidth="1"/>
    <col min="14585" max="14585" width="3.19921875" style="754" customWidth="1"/>
    <col min="14586" max="14586" width="2.8984375" style="754" customWidth="1"/>
    <col min="14587" max="14587" width="4.09765625" style="754" customWidth="1"/>
    <col min="14588" max="14588" width="2.8984375" style="754" customWidth="1"/>
    <col min="14589" max="14589" width="5" style="754" customWidth="1"/>
    <col min="14590" max="14590" width="2.3984375" style="754" customWidth="1"/>
    <col min="14591" max="14591" width="7.69921875" style="754" customWidth="1"/>
    <col min="14592" max="14808" width="7.69921875" style="754"/>
    <col min="14809" max="14809" width="9.19921875" style="754" customWidth="1"/>
    <col min="14810" max="14810" width="11.09765625" style="754" customWidth="1"/>
    <col min="14811" max="14812" width="7.69921875" style="754" customWidth="1"/>
    <col min="14813" max="14813" width="4.09765625" style="754" customWidth="1"/>
    <col min="14814" max="14814" width="2.8984375" style="754" customWidth="1"/>
    <col min="14815" max="14815" width="4.09765625" style="754" customWidth="1"/>
    <col min="14816" max="14816" width="2.8984375" style="754" customWidth="1"/>
    <col min="14817" max="14817" width="4.09765625" style="754" customWidth="1"/>
    <col min="14818" max="14818" width="2.8984375" style="754" customWidth="1"/>
    <col min="14819" max="14819" width="3.19921875" style="754" customWidth="1"/>
    <col min="14820" max="14820" width="2.8984375" style="754" customWidth="1"/>
    <col min="14821" max="14821" width="3.19921875" style="754" customWidth="1"/>
    <col min="14822" max="14822" width="2.8984375" style="754" customWidth="1"/>
    <col min="14823" max="14823" width="3.19921875" style="754" customWidth="1"/>
    <col min="14824" max="14824" width="2.8984375" style="754" customWidth="1"/>
    <col min="14825" max="14825" width="4.09765625" style="754" customWidth="1"/>
    <col min="14826" max="14826" width="2.8984375" style="754" customWidth="1"/>
    <col min="14827" max="14827" width="3.69921875" style="754" customWidth="1"/>
    <col min="14828" max="14828" width="2.8984375" style="754" customWidth="1"/>
    <col min="14829" max="14829" width="3.19921875" style="754" customWidth="1"/>
    <col min="14830" max="14830" width="2.8984375" style="754" customWidth="1"/>
    <col min="14831" max="14831" width="3.19921875" style="754" customWidth="1"/>
    <col min="14832" max="14832" width="2.8984375" style="754" customWidth="1"/>
    <col min="14833" max="14833" width="3.69921875" style="754" customWidth="1"/>
    <col min="14834" max="14834" width="2.8984375" style="754" customWidth="1"/>
    <col min="14835" max="14835" width="3.19921875" style="754" customWidth="1"/>
    <col min="14836" max="14836" width="2.8984375" style="754" customWidth="1"/>
    <col min="14837" max="14837" width="3.19921875" style="754" customWidth="1"/>
    <col min="14838" max="14838" width="2.8984375" style="754" customWidth="1"/>
    <col min="14839" max="14839" width="4.09765625" style="754" customWidth="1"/>
    <col min="14840" max="14840" width="2.8984375" style="754" customWidth="1"/>
    <col min="14841" max="14841" width="3.19921875" style="754" customWidth="1"/>
    <col min="14842" max="14842" width="2.8984375" style="754" customWidth="1"/>
    <col min="14843" max="14843" width="4.09765625" style="754" customWidth="1"/>
    <col min="14844" max="14844" width="2.8984375" style="754" customWidth="1"/>
    <col min="14845" max="14845" width="5" style="754" customWidth="1"/>
    <col min="14846" max="14846" width="2.3984375" style="754" customWidth="1"/>
    <col min="14847" max="14847" width="7.69921875" style="754" customWidth="1"/>
    <col min="14848" max="15064" width="7.69921875" style="754"/>
    <col min="15065" max="15065" width="9.19921875" style="754" customWidth="1"/>
    <col min="15066" max="15066" width="11.09765625" style="754" customWidth="1"/>
    <col min="15067" max="15068" width="7.69921875" style="754" customWidth="1"/>
    <col min="15069" max="15069" width="4.09765625" style="754" customWidth="1"/>
    <col min="15070" max="15070" width="2.8984375" style="754" customWidth="1"/>
    <col min="15071" max="15071" width="4.09765625" style="754" customWidth="1"/>
    <col min="15072" max="15072" width="2.8984375" style="754" customWidth="1"/>
    <col min="15073" max="15073" width="4.09765625" style="754" customWidth="1"/>
    <col min="15074" max="15074" width="2.8984375" style="754" customWidth="1"/>
    <col min="15075" max="15075" width="3.19921875" style="754" customWidth="1"/>
    <col min="15076" max="15076" width="2.8984375" style="754" customWidth="1"/>
    <col min="15077" max="15077" width="3.19921875" style="754" customWidth="1"/>
    <col min="15078" max="15078" width="2.8984375" style="754" customWidth="1"/>
    <col min="15079" max="15079" width="3.19921875" style="754" customWidth="1"/>
    <col min="15080" max="15080" width="2.8984375" style="754" customWidth="1"/>
    <col min="15081" max="15081" width="4.09765625" style="754" customWidth="1"/>
    <col min="15082" max="15082" width="2.8984375" style="754" customWidth="1"/>
    <col min="15083" max="15083" width="3.69921875" style="754" customWidth="1"/>
    <col min="15084" max="15084" width="2.8984375" style="754" customWidth="1"/>
    <col min="15085" max="15085" width="3.19921875" style="754" customWidth="1"/>
    <col min="15086" max="15086" width="2.8984375" style="754" customWidth="1"/>
    <col min="15087" max="15087" width="3.19921875" style="754" customWidth="1"/>
    <col min="15088" max="15088" width="2.8984375" style="754" customWidth="1"/>
    <col min="15089" max="15089" width="3.69921875" style="754" customWidth="1"/>
    <col min="15090" max="15090" width="2.8984375" style="754" customWidth="1"/>
    <col min="15091" max="15091" width="3.19921875" style="754" customWidth="1"/>
    <col min="15092" max="15092" width="2.8984375" style="754" customWidth="1"/>
    <col min="15093" max="15093" width="3.19921875" style="754" customWidth="1"/>
    <col min="15094" max="15094" width="2.8984375" style="754" customWidth="1"/>
    <col min="15095" max="15095" width="4.09765625" style="754" customWidth="1"/>
    <col min="15096" max="15096" width="2.8984375" style="754" customWidth="1"/>
    <col min="15097" max="15097" width="3.19921875" style="754" customWidth="1"/>
    <col min="15098" max="15098" width="2.8984375" style="754" customWidth="1"/>
    <col min="15099" max="15099" width="4.09765625" style="754" customWidth="1"/>
    <col min="15100" max="15100" width="2.8984375" style="754" customWidth="1"/>
    <col min="15101" max="15101" width="5" style="754" customWidth="1"/>
    <col min="15102" max="15102" width="2.3984375" style="754" customWidth="1"/>
    <col min="15103" max="15103" width="7.69921875" style="754" customWidth="1"/>
    <col min="15104" max="15320" width="7.69921875" style="754"/>
    <col min="15321" max="15321" width="9.19921875" style="754" customWidth="1"/>
    <col min="15322" max="15322" width="11.09765625" style="754" customWidth="1"/>
    <col min="15323" max="15324" width="7.69921875" style="754" customWidth="1"/>
    <col min="15325" max="15325" width="4.09765625" style="754" customWidth="1"/>
    <col min="15326" max="15326" width="2.8984375" style="754" customWidth="1"/>
    <col min="15327" max="15327" width="4.09765625" style="754" customWidth="1"/>
    <col min="15328" max="15328" width="2.8984375" style="754" customWidth="1"/>
    <col min="15329" max="15329" width="4.09765625" style="754" customWidth="1"/>
    <col min="15330" max="15330" width="2.8984375" style="754" customWidth="1"/>
    <col min="15331" max="15331" width="3.19921875" style="754" customWidth="1"/>
    <col min="15332" max="15332" width="2.8984375" style="754" customWidth="1"/>
    <col min="15333" max="15333" width="3.19921875" style="754" customWidth="1"/>
    <col min="15334" max="15334" width="2.8984375" style="754" customWidth="1"/>
    <col min="15335" max="15335" width="3.19921875" style="754" customWidth="1"/>
    <col min="15336" max="15336" width="2.8984375" style="754" customWidth="1"/>
    <col min="15337" max="15337" width="4.09765625" style="754" customWidth="1"/>
    <col min="15338" max="15338" width="2.8984375" style="754" customWidth="1"/>
    <col min="15339" max="15339" width="3.69921875" style="754" customWidth="1"/>
    <col min="15340" max="15340" width="2.8984375" style="754" customWidth="1"/>
    <col min="15341" max="15341" width="3.19921875" style="754" customWidth="1"/>
    <col min="15342" max="15342" width="2.8984375" style="754" customWidth="1"/>
    <col min="15343" max="15343" width="3.19921875" style="754" customWidth="1"/>
    <col min="15344" max="15344" width="2.8984375" style="754" customWidth="1"/>
    <col min="15345" max="15345" width="3.69921875" style="754" customWidth="1"/>
    <col min="15346" max="15346" width="2.8984375" style="754" customWidth="1"/>
    <col min="15347" max="15347" width="3.19921875" style="754" customWidth="1"/>
    <col min="15348" max="15348" width="2.8984375" style="754" customWidth="1"/>
    <col min="15349" max="15349" width="3.19921875" style="754" customWidth="1"/>
    <col min="15350" max="15350" width="2.8984375" style="754" customWidth="1"/>
    <col min="15351" max="15351" width="4.09765625" style="754" customWidth="1"/>
    <col min="15352" max="15352" width="2.8984375" style="754" customWidth="1"/>
    <col min="15353" max="15353" width="3.19921875" style="754" customWidth="1"/>
    <col min="15354" max="15354" width="2.8984375" style="754" customWidth="1"/>
    <col min="15355" max="15355" width="4.09765625" style="754" customWidth="1"/>
    <col min="15356" max="15356" width="2.8984375" style="754" customWidth="1"/>
    <col min="15357" max="15357" width="5" style="754" customWidth="1"/>
    <col min="15358" max="15358" width="2.3984375" style="754" customWidth="1"/>
    <col min="15359" max="15359" width="7.69921875" style="754" customWidth="1"/>
    <col min="15360" max="15576" width="7.69921875" style="754"/>
    <col min="15577" max="15577" width="9.19921875" style="754" customWidth="1"/>
    <col min="15578" max="15578" width="11.09765625" style="754" customWidth="1"/>
    <col min="15579" max="15580" width="7.69921875" style="754" customWidth="1"/>
    <col min="15581" max="15581" width="4.09765625" style="754" customWidth="1"/>
    <col min="15582" max="15582" width="2.8984375" style="754" customWidth="1"/>
    <col min="15583" max="15583" width="4.09765625" style="754" customWidth="1"/>
    <col min="15584" max="15584" width="2.8984375" style="754" customWidth="1"/>
    <col min="15585" max="15585" width="4.09765625" style="754" customWidth="1"/>
    <col min="15586" max="15586" width="2.8984375" style="754" customWidth="1"/>
    <col min="15587" max="15587" width="3.19921875" style="754" customWidth="1"/>
    <col min="15588" max="15588" width="2.8984375" style="754" customWidth="1"/>
    <col min="15589" max="15589" width="3.19921875" style="754" customWidth="1"/>
    <col min="15590" max="15590" width="2.8984375" style="754" customWidth="1"/>
    <col min="15591" max="15591" width="3.19921875" style="754" customWidth="1"/>
    <col min="15592" max="15592" width="2.8984375" style="754" customWidth="1"/>
    <col min="15593" max="15593" width="4.09765625" style="754" customWidth="1"/>
    <col min="15594" max="15594" width="2.8984375" style="754" customWidth="1"/>
    <col min="15595" max="15595" width="3.69921875" style="754" customWidth="1"/>
    <col min="15596" max="15596" width="2.8984375" style="754" customWidth="1"/>
    <col min="15597" max="15597" width="3.19921875" style="754" customWidth="1"/>
    <col min="15598" max="15598" width="2.8984375" style="754" customWidth="1"/>
    <col min="15599" max="15599" width="3.19921875" style="754" customWidth="1"/>
    <col min="15600" max="15600" width="2.8984375" style="754" customWidth="1"/>
    <col min="15601" max="15601" width="3.69921875" style="754" customWidth="1"/>
    <col min="15602" max="15602" width="2.8984375" style="754" customWidth="1"/>
    <col min="15603" max="15603" width="3.19921875" style="754" customWidth="1"/>
    <col min="15604" max="15604" width="2.8984375" style="754" customWidth="1"/>
    <col min="15605" max="15605" width="3.19921875" style="754" customWidth="1"/>
    <col min="15606" max="15606" width="2.8984375" style="754" customWidth="1"/>
    <col min="15607" max="15607" width="4.09765625" style="754" customWidth="1"/>
    <col min="15608" max="15608" width="2.8984375" style="754" customWidth="1"/>
    <col min="15609" max="15609" width="3.19921875" style="754" customWidth="1"/>
    <col min="15610" max="15610" width="2.8984375" style="754" customWidth="1"/>
    <col min="15611" max="15611" width="4.09765625" style="754" customWidth="1"/>
    <col min="15612" max="15612" width="2.8984375" style="754" customWidth="1"/>
    <col min="15613" max="15613" width="5" style="754" customWidth="1"/>
    <col min="15614" max="15614" width="2.3984375" style="754" customWidth="1"/>
    <col min="15615" max="15615" width="7.69921875" style="754" customWidth="1"/>
    <col min="15616" max="15832" width="7.69921875" style="754"/>
    <col min="15833" max="15833" width="9.19921875" style="754" customWidth="1"/>
    <col min="15834" max="15834" width="11.09765625" style="754" customWidth="1"/>
    <col min="15835" max="15836" width="7.69921875" style="754" customWidth="1"/>
    <col min="15837" max="15837" width="4.09765625" style="754" customWidth="1"/>
    <col min="15838" max="15838" width="2.8984375" style="754" customWidth="1"/>
    <col min="15839" max="15839" width="4.09765625" style="754" customWidth="1"/>
    <col min="15840" max="15840" width="2.8984375" style="754" customWidth="1"/>
    <col min="15841" max="15841" width="4.09765625" style="754" customWidth="1"/>
    <col min="15842" max="15842" width="2.8984375" style="754" customWidth="1"/>
    <col min="15843" max="15843" width="3.19921875" style="754" customWidth="1"/>
    <col min="15844" max="15844" width="2.8984375" style="754" customWidth="1"/>
    <col min="15845" max="15845" width="3.19921875" style="754" customWidth="1"/>
    <col min="15846" max="15846" width="2.8984375" style="754" customWidth="1"/>
    <col min="15847" max="15847" width="3.19921875" style="754" customWidth="1"/>
    <col min="15848" max="15848" width="2.8984375" style="754" customWidth="1"/>
    <col min="15849" max="15849" width="4.09765625" style="754" customWidth="1"/>
    <col min="15850" max="15850" width="2.8984375" style="754" customWidth="1"/>
    <col min="15851" max="15851" width="3.69921875" style="754" customWidth="1"/>
    <col min="15852" max="15852" width="2.8984375" style="754" customWidth="1"/>
    <col min="15853" max="15853" width="3.19921875" style="754" customWidth="1"/>
    <col min="15854" max="15854" width="2.8984375" style="754" customWidth="1"/>
    <col min="15855" max="15855" width="3.19921875" style="754" customWidth="1"/>
    <col min="15856" max="15856" width="2.8984375" style="754" customWidth="1"/>
    <col min="15857" max="15857" width="3.69921875" style="754" customWidth="1"/>
    <col min="15858" max="15858" width="2.8984375" style="754" customWidth="1"/>
    <col min="15859" max="15859" width="3.19921875" style="754" customWidth="1"/>
    <col min="15860" max="15860" width="2.8984375" style="754" customWidth="1"/>
    <col min="15861" max="15861" width="3.19921875" style="754" customWidth="1"/>
    <col min="15862" max="15862" width="2.8984375" style="754" customWidth="1"/>
    <col min="15863" max="15863" width="4.09765625" style="754" customWidth="1"/>
    <col min="15864" max="15864" width="2.8984375" style="754" customWidth="1"/>
    <col min="15865" max="15865" width="3.19921875" style="754" customWidth="1"/>
    <col min="15866" max="15866" width="2.8984375" style="754" customWidth="1"/>
    <col min="15867" max="15867" width="4.09765625" style="754" customWidth="1"/>
    <col min="15868" max="15868" width="2.8984375" style="754" customWidth="1"/>
    <col min="15869" max="15869" width="5" style="754" customWidth="1"/>
    <col min="15870" max="15870" width="2.3984375" style="754" customWidth="1"/>
    <col min="15871" max="15871" width="7.69921875" style="754" customWidth="1"/>
    <col min="15872" max="16088" width="7.69921875" style="754"/>
    <col min="16089" max="16089" width="9.19921875" style="754" customWidth="1"/>
    <col min="16090" max="16090" width="11.09765625" style="754" customWidth="1"/>
    <col min="16091" max="16092" width="7.69921875" style="754" customWidth="1"/>
    <col min="16093" max="16093" width="4.09765625" style="754" customWidth="1"/>
    <col min="16094" max="16094" width="2.8984375" style="754" customWidth="1"/>
    <col min="16095" max="16095" width="4.09765625" style="754" customWidth="1"/>
    <col min="16096" max="16096" width="2.8984375" style="754" customWidth="1"/>
    <col min="16097" max="16097" width="4.09765625" style="754" customWidth="1"/>
    <col min="16098" max="16098" width="2.8984375" style="754" customWidth="1"/>
    <col min="16099" max="16099" width="3.19921875" style="754" customWidth="1"/>
    <col min="16100" max="16100" width="2.8984375" style="754" customWidth="1"/>
    <col min="16101" max="16101" width="3.19921875" style="754" customWidth="1"/>
    <col min="16102" max="16102" width="2.8984375" style="754" customWidth="1"/>
    <col min="16103" max="16103" width="3.19921875" style="754" customWidth="1"/>
    <col min="16104" max="16104" width="2.8984375" style="754" customWidth="1"/>
    <col min="16105" max="16105" width="4.09765625" style="754" customWidth="1"/>
    <col min="16106" max="16106" width="2.8984375" style="754" customWidth="1"/>
    <col min="16107" max="16107" width="3.69921875" style="754" customWidth="1"/>
    <col min="16108" max="16108" width="2.8984375" style="754" customWidth="1"/>
    <col min="16109" max="16109" width="3.19921875" style="754" customWidth="1"/>
    <col min="16110" max="16110" width="2.8984375" style="754" customWidth="1"/>
    <col min="16111" max="16111" width="3.19921875" style="754" customWidth="1"/>
    <col min="16112" max="16112" width="2.8984375" style="754" customWidth="1"/>
    <col min="16113" max="16113" width="3.69921875" style="754" customWidth="1"/>
    <col min="16114" max="16114" width="2.8984375" style="754" customWidth="1"/>
    <col min="16115" max="16115" width="3.19921875" style="754" customWidth="1"/>
    <col min="16116" max="16116" width="2.8984375" style="754" customWidth="1"/>
    <col min="16117" max="16117" width="3.19921875" style="754" customWidth="1"/>
    <col min="16118" max="16118" width="2.8984375" style="754" customWidth="1"/>
    <col min="16119" max="16119" width="4.09765625" style="754" customWidth="1"/>
    <col min="16120" max="16120" width="2.8984375" style="754" customWidth="1"/>
    <col min="16121" max="16121" width="3.19921875" style="754" customWidth="1"/>
    <col min="16122" max="16122" width="2.8984375" style="754" customWidth="1"/>
    <col min="16123" max="16123" width="4.09765625" style="754" customWidth="1"/>
    <col min="16124" max="16124" width="2.8984375" style="754" customWidth="1"/>
    <col min="16125" max="16125" width="5" style="754" customWidth="1"/>
    <col min="16126" max="16126" width="2.3984375" style="754" customWidth="1"/>
    <col min="16127" max="16127" width="7.69921875" style="754" customWidth="1"/>
    <col min="16128" max="16384" width="7.69921875" style="754"/>
  </cols>
  <sheetData>
    <row r="1" spans="1:14" ht="33" customHeight="1">
      <c r="C1" s="754"/>
      <c r="D1" s="754"/>
      <c r="F1" s="754"/>
      <c r="G1" s="754"/>
      <c r="I1" s="754"/>
      <c r="J1" s="754"/>
      <c r="L1" s="754"/>
      <c r="M1" s="754"/>
    </row>
    <row r="2" spans="1:14" ht="33" customHeight="1">
      <c r="C2" s="754"/>
      <c r="D2" s="754"/>
      <c r="F2" s="754"/>
      <c r="G2" s="754"/>
      <c r="I2" s="754"/>
      <c r="J2" s="754"/>
      <c r="L2" s="754"/>
      <c r="M2" s="754"/>
    </row>
    <row r="3" spans="1:14" s="755" customFormat="1" ht="15.75" customHeight="1"/>
    <row r="4" spans="1:14" s="756" customFormat="1" ht="21" customHeight="1"/>
    <row r="5" spans="1:14" s="756" customFormat="1" ht="21" customHeight="1"/>
    <row r="6" spans="1:14" ht="46.5" customHeight="1">
      <c r="A6" s="792" t="s">
        <v>1744</v>
      </c>
      <c r="B6" s="744"/>
      <c r="C6" s="745"/>
      <c r="D6" s="745"/>
      <c r="E6" s="747"/>
      <c r="F6" s="745"/>
      <c r="G6" s="745"/>
      <c r="H6" s="747"/>
      <c r="I6" s="745"/>
      <c r="J6" s="745"/>
      <c r="K6" s="747"/>
      <c r="L6" s="745"/>
      <c r="M6" s="745"/>
      <c r="N6" s="747"/>
    </row>
    <row r="7" spans="1:14" ht="18" customHeight="1">
      <c r="A7" s="792" t="s">
        <v>1745</v>
      </c>
      <c r="B7" s="748"/>
      <c r="C7" s="746"/>
      <c r="D7" s="746"/>
      <c r="E7" s="747"/>
      <c r="F7" s="746"/>
      <c r="G7" s="746"/>
      <c r="H7" s="747"/>
      <c r="I7" s="746"/>
      <c r="J7" s="746"/>
      <c r="K7" s="747"/>
      <c r="L7" s="746"/>
      <c r="M7" s="746"/>
      <c r="N7" s="747"/>
    </row>
    <row r="8" spans="1:14" ht="33" customHeight="1">
      <c r="A8" s="749" t="s">
        <v>469</v>
      </c>
      <c r="B8" s="750"/>
      <c r="C8" s="751"/>
      <c r="D8" s="751"/>
      <c r="E8" s="752"/>
      <c r="F8" s="751"/>
      <c r="G8" s="751"/>
      <c r="H8" s="752"/>
      <c r="I8" s="751"/>
      <c r="J8" s="751"/>
      <c r="K8" s="752"/>
      <c r="L8" s="751"/>
      <c r="M8" s="751"/>
      <c r="N8" s="751" t="s">
        <v>468</v>
      </c>
    </row>
    <row r="9" spans="1:14" ht="33" customHeight="1">
      <c r="A9" s="1677" t="s">
        <v>113</v>
      </c>
      <c r="B9" s="1680" t="s">
        <v>112</v>
      </c>
      <c r="C9" s="1686" t="s">
        <v>467</v>
      </c>
      <c r="D9" s="1687"/>
      <c r="E9" s="1687"/>
      <c r="F9" s="1686" t="s">
        <v>466</v>
      </c>
      <c r="G9" s="1687"/>
      <c r="H9" s="1687"/>
      <c r="I9" s="1686" t="s">
        <v>465</v>
      </c>
      <c r="J9" s="1687"/>
      <c r="K9" s="1687"/>
      <c r="L9" s="1686" t="s">
        <v>63</v>
      </c>
      <c r="M9" s="1687"/>
      <c r="N9" s="1688"/>
    </row>
    <row r="10" spans="1:14" ht="33" customHeight="1">
      <c r="A10" s="1678"/>
      <c r="B10" s="1681"/>
      <c r="C10" s="1683" t="s">
        <v>464</v>
      </c>
      <c r="D10" s="1684"/>
      <c r="E10" s="1685"/>
      <c r="F10" s="1683" t="s">
        <v>463</v>
      </c>
      <c r="G10" s="1684"/>
      <c r="H10" s="1685"/>
      <c r="I10" s="1689" t="s">
        <v>462</v>
      </c>
      <c r="J10" s="1690"/>
      <c r="K10" s="1691"/>
      <c r="L10" s="1683" t="s">
        <v>26</v>
      </c>
      <c r="M10" s="1684"/>
      <c r="N10" s="1685"/>
    </row>
    <row r="11" spans="1:14" ht="33" customHeight="1">
      <c r="A11" s="1678"/>
      <c r="B11" s="1681"/>
      <c r="C11" s="793" t="s">
        <v>461</v>
      </c>
      <c r="D11" s="793" t="s">
        <v>460</v>
      </c>
      <c r="E11" s="794" t="s">
        <v>459</v>
      </c>
      <c r="F11" s="793" t="s">
        <v>461</v>
      </c>
      <c r="G11" s="793" t="s">
        <v>460</v>
      </c>
      <c r="H11" s="794" t="s">
        <v>459</v>
      </c>
      <c r="I11" s="793" t="s">
        <v>461</v>
      </c>
      <c r="J11" s="793" t="s">
        <v>460</v>
      </c>
      <c r="K11" s="794" t="s">
        <v>459</v>
      </c>
      <c r="L11" s="793" t="s">
        <v>461</v>
      </c>
      <c r="M11" s="793" t="s">
        <v>460</v>
      </c>
      <c r="N11" s="795" t="s">
        <v>459</v>
      </c>
    </row>
    <row r="12" spans="1:14" ht="33" customHeight="1">
      <c r="A12" s="1679"/>
      <c r="B12" s="1682"/>
      <c r="C12" s="796" t="s">
        <v>458</v>
      </c>
      <c r="D12" s="796" t="s">
        <v>457</v>
      </c>
      <c r="E12" s="797" t="s">
        <v>456</v>
      </c>
      <c r="F12" s="796" t="s">
        <v>458</v>
      </c>
      <c r="G12" s="796" t="s">
        <v>457</v>
      </c>
      <c r="H12" s="797" t="s">
        <v>456</v>
      </c>
      <c r="I12" s="796" t="s">
        <v>458</v>
      </c>
      <c r="J12" s="796" t="s">
        <v>457</v>
      </c>
      <c r="K12" s="797" t="s">
        <v>456</v>
      </c>
      <c r="L12" s="796" t="s">
        <v>458</v>
      </c>
      <c r="M12" s="796" t="s">
        <v>457</v>
      </c>
      <c r="N12" s="798" t="s">
        <v>456</v>
      </c>
    </row>
    <row r="13" spans="1:14" ht="33" customHeight="1">
      <c r="A13" s="787" t="s">
        <v>449</v>
      </c>
      <c r="B13" s="775" t="s">
        <v>102</v>
      </c>
      <c r="C13" s="799">
        <v>50</v>
      </c>
      <c r="D13" s="799">
        <v>43</v>
      </c>
      <c r="E13" s="800">
        <v>71</v>
      </c>
      <c r="F13" s="799">
        <v>314</v>
      </c>
      <c r="G13" s="799">
        <v>78</v>
      </c>
      <c r="H13" s="800">
        <v>418</v>
      </c>
      <c r="I13" s="799">
        <v>16</v>
      </c>
      <c r="J13" s="799">
        <v>3</v>
      </c>
      <c r="K13" s="800">
        <v>70</v>
      </c>
      <c r="L13" s="799">
        <f t="shared" ref="L13:L32" si="0">C13+F13+I13</f>
        <v>380</v>
      </c>
      <c r="M13" s="799">
        <f t="shared" ref="M13:M32" si="1">D13+G13+J13</f>
        <v>124</v>
      </c>
      <c r="N13" s="799">
        <f t="shared" ref="N13:N32" si="2">E13+H13+K13</f>
        <v>559</v>
      </c>
    </row>
    <row r="14" spans="1:14" ht="33" customHeight="1">
      <c r="A14" s="788" t="s">
        <v>448</v>
      </c>
      <c r="B14" s="788" t="s">
        <v>100</v>
      </c>
      <c r="C14" s="801">
        <v>0</v>
      </c>
      <c r="D14" s="801">
        <v>0</v>
      </c>
      <c r="E14" s="802">
        <v>74</v>
      </c>
      <c r="F14" s="801">
        <v>134</v>
      </c>
      <c r="G14" s="801">
        <v>29</v>
      </c>
      <c r="H14" s="802">
        <v>146</v>
      </c>
      <c r="I14" s="801">
        <v>8</v>
      </c>
      <c r="J14" s="801">
        <v>0</v>
      </c>
      <c r="K14" s="802">
        <v>27</v>
      </c>
      <c r="L14" s="801">
        <f t="shared" si="0"/>
        <v>142</v>
      </c>
      <c r="M14" s="801">
        <f t="shared" si="1"/>
        <v>29</v>
      </c>
      <c r="N14" s="801">
        <f t="shared" si="2"/>
        <v>247</v>
      </c>
    </row>
    <row r="15" spans="1:14" ht="33" customHeight="1">
      <c r="A15" s="788" t="s">
        <v>447</v>
      </c>
      <c r="B15" s="789" t="s">
        <v>98</v>
      </c>
      <c r="C15" s="801">
        <v>0</v>
      </c>
      <c r="D15" s="801">
        <v>0</v>
      </c>
      <c r="E15" s="801">
        <v>0</v>
      </c>
      <c r="F15" s="801">
        <v>147</v>
      </c>
      <c r="G15" s="801">
        <v>45</v>
      </c>
      <c r="H15" s="802">
        <v>197</v>
      </c>
      <c r="I15" s="801">
        <v>0</v>
      </c>
      <c r="J15" s="801">
        <v>0</v>
      </c>
      <c r="K15" s="802">
        <v>0</v>
      </c>
      <c r="L15" s="801">
        <f t="shared" si="0"/>
        <v>147</v>
      </c>
      <c r="M15" s="801">
        <f t="shared" si="1"/>
        <v>45</v>
      </c>
      <c r="N15" s="801">
        <f t="shared" si="2"/>
        <v>197</v>
      </c>
    </row>
    <row r="16" spans="1:14" ht="33" customHeight="1">
      <c r="A16" s="788" t="s">
        <v>446</v>
      </c>
      <c r="B16" s="789" t="s">
        <v>96</v>
      </c>
      <c r="C16" s="801">
        <v>0</v>
      </c>
      <c r="D16" s="801">
        <v>0</v>
      </c>
      <c r="E16" s="801">
        <v>0</v>
      </c>
      <c r="F16" s="801">
        <v>107</v>
      </c>
      <c r="G16" s="801">
        <v>17</v>
      </c>
      <c r="H16" s="802">
        <v>72</v>
      </c>
      <c r="I16" s="801">
        <v>31</v>
      </c>
      <c r="J16" s="801">
        <v>2</v>
      </c>
      <c r="K16" s="802">
        <v>38</v>
      </c>
      <c r="L16" s="801">
        <f t="shared" si="0"/>
        <v>138</v>
      </c>
      <c r="M16" s="801">
        <f t="shared" si="1"/>
        <v>19</v>
      </c>
      <c r="N16" s="801">
        <f t="shared" si="2"/>
        <v>110</v>
      </c>
    </row>
    <row r="17" spans="1:14" ht="33" customHeight="1">
      <c r="A17" s="788" t="s">
        <v>445</v>
      </c>
      <c r="B17" s="789" t="s">
        <v>94</v>
      </c>
      <c r="C17" s="801">
        <v>0</v>
      </c>
      <c r="D17" s="801">
        <v>0</v>
      </c>
      <c r="E17" s="801">
        <v>0</v>
      </c>
      <c r="F17" s="801">
        <v>184</v>
      </c>
      <c r="G17" s="801">
        <v>57</v>
      </c>
      <c r="H17" s="802">
        <v>94</v>
      </c>
      <c r="I17" s="801">
        <v>32</v>
      </c>
      <c r="J17" s="801">
        <v>4</v>
      </c>
      <c r="K17" s="802">
        <v>36</v>
      </c>
      <c r="L17" s="801">
        <f t="shared" si="0"/>
        <v>216</v>
      </c>
      <c r="M17" s="801">
        <f t="shared" si="1"/>
        <v>61</v>
      </c>
      <c r="N17" s="801">
        <f t="shared" si="2"/>
        <v>130</v>
      </c>
    </row>
    <row r="18" spans="1:14" ht="33" customHeight="1">
      <c r="A18" s="788" t="s">
        <v>444</v>
      </c>
      <c r="B18" s="789" t="s">
        <v>92</v>
      </c>
      <c r="C18" s="801">
        <v>0</v>
      </c>
      <c r="D18" s="801">
        <v>0</v>
      </c>
      <c r="E18" s="801">
        <v>0</v>
      </c>
      <c r="F18" s="801">
        <v>153</v>
      </c>
      <c r="G18" s="801">
        <v>38</v>
      </c>
      <c r="H18" s="802">
        <v>117</v>
      </c>
      <c r="I18" s="801">
        <v>6</v>
      </c>
      <c r="J18" s="801">
        <v>0</v>
      </c>
      <c r="K18" s="802">
        <v>10</v>
      </c>
      <c r="L18" s="801">
        <f t="shared" si="0"/>
        <v>159</v>
      </c>
      <c r="M18" s="801">
        <f t="shared" si="1"/>
        <v>38</v>
      </c>
      <c r="N18" s="801">
        <f t="shared" si="2"/>
        <v>127</v>
      </c>
    </row>
    <row r="19" spans="1:14" ht="33" customHeight="1">
      <c r="A19" s="788" t="s">
        <v>443</v>
      </c>
      <c r="B19" s="789" t="s">
        <v>90</v>
      </c>
      <c r="C19" s="801">
        <v>0</v>
      </c>
      <c r="D19" s="801">
        <v>8</v>
      </c>
      <c r="E19" s="802">
        <v>29</v>
      </c>
      <c r="F19" s="801">
        <v>75</v>
      </c>
      <c r="G19" s="801">
        <v>36</v>
      </c>
      <c r="H19" s="802">
        <v>70</v>
      </c>
      <c r="I19" s="801">
        <v>3</v>
      </c>
      <c r="J19" s="801">
        <v>0</v>
      </c>
      <c r="K19" s="802">
        <v>30</v>
      </c>
      <c r="L19" s="801">
        <f t="shared" si="0"/>
        <v>78</v>
      </c>
      <c r="M19" s="801">
        <f t="shared" si="1"/>
        <v>44</v>
      </c>
      <c r="N19" s="801">
        <f t="shared" si="2"/>
        <v>129</v>
      </c>
    </row>
    <row r="20" spans="1:14" ht="33" customHeight="1">
      <c r="A20" s="788" t="s">
        <v>442</v>
      </c>
      <c r="B20" s="789" t="s">
        <v>88</v>
      </c>
      <c r="C20" s="801">
        <v>0</v>
      </c>
      <c r="D20" s="801">
        <v>0</v>
      </c>
      <c r="E20" s="801">
        <v>0</v>
      </c>
      <c r="F20" s="801">
        <v>89</v>
      </c>
      <c r="G20" s="801">
        <v>41</v>
      </c>
      <c r="H20" s="802">
        <v>101</v>
      </c>
      <c r="I20" s="801">
        <v>0</v>
      </c>
      <c r="J20" s="801">
        <v>0</v>
      </c>
      <c r="K20" s="802">
        <v>0</v>
      </c>
      <c r="L20" s="801">
        <f t="shared" si="0"/>
        <v>89</v>
      </c>
      <c r="M20" s="801">
        <f t="shared" si="1"/>
        <v>41</v>
      </c>
      <c r="N20" s="801">
        <f t="shared" si="2"/>
        <v>101</v>
      </c>
    </row>
    <row r="21" spans="1:14" ht="33" customHeight="1">
      <c r="A21" s="788" t="s">
        <v>441</v>
      </c>
      <c r="B21" s="789" t="s">
        <v>86</v>
      </c>
      <c r="C21" s="801">
        <v>0</v>
      </c>
      <c r="D21" s="801">
        <v>0</v>
      </c>
      <c r="E21" s="801">
        <v>0</v>
      </c>
      <c r="F21" s="801">
        <v>40</v>
      </c>
      <c r="G21" s="801">
        <v>6</v>
      </c>
      <c r="H21" s="802">
        <v>43</v>
      </c>
      <c r="I21" s="801">
        <v>6</v>
      </c>
      <c r="J21" s="801">
        <v>2</v>
      </c>
      <c r="K21" s="802">
        <v>4</v>
      </c>
      <c r="L21" s="801">
        <f t="shared" si="0"/>
        <v>46</v>
      </c>
      <c r="M21" s="801">
        <f t="shared" si="1"/>
        <v>8</v>
      </c>
      <c r="N21" s="801">
        <f t="shared" si="2"/>
        <v>47</v>
      </c>
    </row>
    <row r="22" spans="1:14" ht="33" customHeight="1">
      <c r="A22" s="788" t="s">
        <v>440</v>
      </c>
      <c r="B22" s="789" t="s">
        <v>84</v>
      </c>
      <c r="C22" s="801">
        <v>0</v>
      </c>
      <c r="D22" s="801">
        <v>0</v>
      </c>
      <c r="E22" s="801">
        <v>0</v>
      </c>
      <c r="F22" s="801">
        <v>123</v>
      </c>
      <c r="G22" s="801">
        <v>31</v>
      </c>
      <c r="H22" s="802">
        <v>108</v>
      </c>
      <c r="I22" s="801">
        <v>16</v>
      </c>
      <c r="J22" s="801">
        <v>0</v>
      </c>
      <c r="K22" s="802">
        <v>26</v>
      </c>
      <c r="L22" s="801">
        <f t="shared" si="0"/>
        <v>139</v>
      </c>
      <c r="M22" s="801">
        <f t="shared" si="1"/>
        <v>31</v>
      </c>
      <c r="N22" s="801">
        <f t="shared" si="2"/>
        <v>134</v>
      </c>
    </row>
    <row r="23" spans="1:14" ht="33" customHeight="1">
      <c r="A23" s="788" t="s">
        <v>224</v>
      </c>
      <c r="B23" s="789" t="s">
        <v>82</v>
      </c>
      <c r="C23" s="801">
        <v>0</v>
      </c>
      <c r="D23" s="801">
        <v>0</v>
      </c>
      <c r="E23" s="801">
        <v>0</v>
      </c>
      <c r="F23" s="801">
        <v>39</v>
      </c>
      <c r="G23" s="801">
        <v>0</v>
      </c>
      <c r="H23" s="802">
        <v>29</v>
      </c>
      <c r="I23" s="801">
        <v>0</v>
      </c>
      <c r="J23" s="801">
        <v>0</v>
      </c>
      <c r="K23" s="802">
        <v>6</v>
      </c>
      <c r="L23" s="801">
        <f t="shared" si="0"/>
        <v>39</v>
      </c>
      <c r="M23" s="801">
        <f t="shared" si="1"/>
        <v>0</v>
      </c>
      <c r="N23" s="801">
        <f t="shared" si="2"/>
        <v>35</v>
      </c>
    </row>
    <row r="24" spans="1:14" ht="33" customHeight="1">
      <c r="A24" s="788" t="s">
        <v>81</v>
      </c>
      <c r="B24" s="789" t="s">
        <v>80</v>
      </c>
      <c r="C24" s="801">
        <v>0</v>
      </c>
      <c r="D24" s="801">
        <v>0</v>
      </c>
      <c r="E24" s="801">
        <v>0</v>
      </c>
      <c r="F24" s="801">
        <v>80</v>
      </c>
      <c r="G24" s="801">
        <v>54</v>
      </c>
      <c r="H24" s="802">
        <v>123</v>
      </c>
      <c r="I24" s="801">
        <v>2</v>
      </c>
      <c r="J24" s="801">
        <v>2</v>
      </c>
      <c r="K24" s="802">
        <v>2</v>
      </c>
      <c r="L24" s="801">
        <f t="shared" si="0"/>
        <v>82</v>
      </c>
      <c r="M24" s="801">
        <f t="shared" si="1"/>
        <v>56</v>
      </c>
      <c r="N24" s="801">
        <f t="shared" si="2"/>
        <v>125</v>
      </c>
    </row>
    <row r="25" spans="1:14" ht="33" customHeight="1">
      <c r="A25" s="788" t="s">
        <v>79</v>
      </c>
      <c r="B25" s="789" t="s">
        <v>78</v>
      </c>
      <c r="C25" s="801">
        <v>0</v>
      </c>
      <c r="D25" s="801">
        <v>0</v>
      </c>
      <c r="E25" s="801">
        <v>0</v>
      </c>
      <c r="F25" s="801">
        <v>63</v>
      </c>
      <c r="G25" s="801">
        <v>31</v>
      </c>
      <c r="H25" s="802">
        <v>46</v>
      </c>
      <c r="I25" s="801">
        <v>0</v>
      </c>
      <c r="J25" s="801">
        <v>0</v>
      </c>
      <c r="K25" s="802">
        <v>0</v>
      </c>
      <c r="L25" s="801">
        <f t="shared" si="0"/>
        <v>63</v>
      </c>
      <c r="M25" s="801">
        <f t="shared" si="1"/>
        <v>31</v>
      </c>
      <c r="N25" s="801">
        <f t="shared" si="2"/>
        <v>46</v>
      </c>
    </row>
    <row r="26" spans="1:14" ht="33" customHeight="1">
      <c r="A26" s="788" t="s">
        <v>439</v>
      </c>
      <c r="B26" s="789" t="s">
        <v>76</v>
      </c>
      <c r="C26" s="801">
        <v>0</v>
      </c>
      <c r="D26" s="801">
        <v>0</v>
      </c>
      <c r="E26" s="801">
        <v>0</v>
      </c>
      <c r="F26" s="801">
        <v>59</v>
      </c>
      <c r="G26" s="801">
        <v>18</v>
      </c>
      <c r="H26" s="802">
        <v>67</v>
      </c>
      <c r="I26" s="801">
        <v>0</v>
      </c>
      <c r="J26" s="801">
        <v>0</v>
      </c>
      <c r="K26" s="802">
        <v>9</v>
      </c>
      <c r="L26" s="801">
        <f t="shared" si="0"/>
        <v>59</v>
      </c>
      <c r="M26" s="801">
        <f t="shared" si="1"/>
        <v>18</v>
      </c>
      <c r="N26" s="801">
        <f t="shared" si="2"/>
        <v>76</v>
      </c>
    </row>
    <row r="27" spans="1:14" ht="33" customHeight="1">
      <c r="A27" s="788" t="s">
        <v>75</v>
      </c>
      <c r="B27" s="789" t="s">
        <v>74</v>
      </c>
      <c r="C27" s="801">
        <v>0</v>
      </c>
      <c r="D27" s="801">
        <v>0</v>
      </c>
      <c r="E27" s="801">
        <v>0</v>
      </c>
      <c r="F27" s="801">
        <v>70</v>
      </c>
      <c r="G27" s="801">
        <v>16</v>
      </c>
      <c r="H27" s="802">
        <v>85</v>
      </c>
      <c r="I27" s="801">
        <v>5</v>
      </c>
      <c r="J27" s="801">
        <v>0</v>
      </c>
      <c r="K27" s="802">
        <v>4</v>
      </c>
      <c r="L27" s="801">
        <f t="shared" si="0"/>
        <v>75</v>
      </c>
      <c r="M27" s="801">
        <f t="shared" si="1"/>
        <v>16</v>
      </c>
      <c r="N27" s="801">
        <f t="shared" si="2"/>
        <v>89</v>
      </c>
    </row>
    <row r="28" spans="1:14" ht="33" customHeight="1">
      <c r="A28" s="788" t="s">
        <v>438</v>
      </c>
      <c r="B28" s="789" t="s">
        <v>72</v>
      </c>
      <c r="C28" s="801">
        <v>0</v>
      </c>
      <c r="D28" s="801">
        <v>0</v>
      </c>
      <c r="E28" s="801">
        <v>0</v>
      </c>
      <c r="F28" s="801">
        <v>27</v>
      </c>
      <c r="G28" s="801">
        <v>29</v>
      </c>
      <c r="H28" s="802">
        <v>65</v>
      </c>
      <c r="I28" s="801">
        <v>9</v>
      </c>
      <c r="J28" s="801">
        <v>2</v>
      </c>
      <c r="K28" s="802">
        <v>17</v>
      </c>
      <c r="L28" s="801">
        <f t="shared" si="0"/>
        <v>36</v>
      </c>
      <c r="M28" s="801">
        <f t="shared" si="1"/>
        <v>31</v>
      </c>
      <c r="N28" s="801">
        <f t="shared" si="2"/>
        <v>82</v>
      </c>
    </row>
    <row r="29" spans="1:14" ht="13.8">
      <c r="A29" s="788" t="s">
        <v>437</v>
      </c>
      <c r="B29" s="789" t="s">
        <v>70</v>
      </c>
      <c r="C29" s="801">
        <v>0</v>
      </c>
      <c r="D29" s="801">
        <v>0</v>
      </c>
      <c r="E29" s="801">
        <v>0</v>
      </c>
      <c r="F29" s="801">
        <v>47</v>
      </c>
      <c r="G29" s="801">
        <v>18</v>
      </c>
      <c r="H29" s="802">
        <v>32</v>
      </c>
      <c r="I29" s="801">
        <v>0</v>
      </c>
      <c r="J29" s="801">
        <v>0</v>
      </c>
      <c r="K29" s="802">
        <v>0</v>
      </c>
      <c r="L29" s="801">
        <f t="shared" si="0"/>
        <v>47</v>
      </c>
      <c r="M29" s="801">
        <f t="shared" si="1"/>
        <v>18</v>
      </c>
      <c r="N29" s="801">
        <f t="shared" si="2"/>
        <v>32</v>
      </c>
    </row>
    <row r="30" spans="1:14" ht="13.8">
      <c r="A30" s="788" t="s">
        <v>436</v>
      </c>
      <c r="B30" s="789" t="s">
        <v>68</v>
      </c>
      <c r="C30" s="801">
        <v>0</v>
      </c>
      <c r="D30" s="801">
        <v>0</v>
      </c>
      <c r="E30" s="801">
        <v>0</v>
      </c>
      <c r="F30" s="801">
        <v>37</v>
      </c>
      <c r="G30" s="801">
        <v>36</v>
      </c>
      <c r="H30" s="802">
        <v>123</v>
      </c>
      <c r="I30" s="801">
        <v>5</v>
      </c>
      <c r="J30" s="801">
        <v>0</v>
      </c>
      <c r="K30" s="802">
        <v>13</v>
      </c>
      <c r="L30" s="801">
        <f t="shared" si="0"/>
        <v>42</v>
      </c>
      <c r="M30" s="801">
        <f t="shared" si="1"/>
        <v>36</v>
      </c>
      <c r="N30" s="801">
        <f t="shared" si="2"/>
        <v>136</v>
      </c>
    </row>
    <row r="31" spans="1:14" ht="13.8">
      <c r="A31" s="788" t="s">
        <v>435</v>
      </c>
      <c r="B31" s="789" t="s">
        <v>66</v>
      </c>
      <c r="C31" s="801">
        <v>0</v>
      </c>
      <c r="D31" s="801">
        <v>0</v>
      </c>
      <c r="E31" s="801">
        <v>0</v>
      </c>
      <c r="F31" s="801">
        <v>20</v>
      </c>
      <c r="G31" s="801">
        <v>10</v>
      </c>
      <c r="H31" s="802">
        <v>18</v>
      </c>
      <c r="I31" s="801">
        <v>0</v>
      </c>
      <c r="J31" s="801">
        <v>0</v>
      </c>
      <c r="K31" s="802">
        <v>4</v>
      </c>
      <c r="L31" s="801">
        <f t="shared" si="0"/>
        <v>20</v>
      </c>
      <c r="M31" s="801">
        <f t="shared" si="1"/>
        <v>10</v>
      </c>
      <c r="N31" s="801">
        <f t="shared" si="2"/>
        <v>22</v>
      </c>
    </row>
    <row r="32" spans="1:14" ht="13.8">
      <c r="A32" s="788" t="s">
        <v>65</v>
      </c>
      <c r="B32" s="789" t="s">
        <v>64</v>
      </c>
      <c r="C32" s="801">
        <v>0</v>
      </c>
      <c r="D32" s="801">
        <v>0</v>
      </c>
      <c r="E32" s="801">
        <v>0</v>
      </c>
      <c r="F32" s="801">
        <v>18</v>
      </c>
      <c r="G32" s="801">
        <v>6</v>
      </c>
      <c r="H32" s="802">
        <v>15</v>
      </c>
      <c r="I32" s="801">
        <v>10</v>
      </c>
      <c r="J32" s="801">
        <v>3</v>
      </c>
      <c r="K32" s="802">
        <v>11</v>
      </c>
      <c r="L32" s="801">
        <f t="shared" si="0"/>
        <v>28</v>
      </c>
      <c r="M32" s="801">
        <f t="shared" si="1"/>
        <v>9</v>
      </c>
      <c r="N32" s="801">
        <f t="shared" si="2"/>
        <v>26</v>
      </c>
    </row>
    <row r="33" spans="1:14" ht="28.5" customHeight="1">
      <c r="A33" s="790" t="s">
        <v>30</v>
      </c>
      <c r="B33" s="791" t="s">
        <v>26</v>
      </c>
      <c r="C33" s="803">
        <f t="shared" ref="C33:N33" si="3">SUM(C13:C32)</f>
        <v>50</v>
      </c>
      <c r="D33" s="803">
        <f t="shared" si="3"/>
        <v>51</v>
      </c>
      <c r="E33" s="803">
        <f t="shared" si="3"/>
        <v>174</v>
      </c>
      <c r="F33" s="803">
        <f t="shared" si="3"/>
        <v>1826</v>
      </c>
      <c r="G33" s="803">
        <f t="shared" si="3"/>
        <v>596</v>
      </c>
      <c r="H33" s="803">
        <f t="shared" si="3"/>
        <v>1969</v>
      </c>
      <c r="I33" s="803">
        <f t="shared" si="3"/>
        <v>149</v>
      </c>
      <c r="J33" s="803">
        <f t="shared" si="3"/>
        <v>18</v>
      </c>
      <c r="K33" s="803">
        <f t="shared" si="3"/>
        <v>307</v>
      </c>
      <c r="L33" s="803">
        <f t="shared" si="3"/>
        <v>2025</v>
      </c>
      <c r="M33" s="803">
        <f t="shared" si="3"/>
        <v>665</v>
      </c>
      <c r="N33" s="803">
        <f t="shared" si="3"/>
        <v>2450</v>
      </c>
    </row>
    <row r="34" spans="1:14" ht="13.8">
      <c r="A34" s="783"/>
      <c r="B34" s="784"/>
      <c r="C34" s="785"/>
      <c r="D34" s="785"/>
      <c r="E34" s="784"/>
      <c r="F34" s="785"/>
      <c r="G34" s="785"/>
      <c r="H34" s="784"/>
      <c r="I34" s="785"/>
      <c r="J34" s="785"/>
      <c r="K34" s="784"/>
      <c r="L34" s="785"/>
      <c r="M34" s="785"/>
      <c r="N34" s="784"/>
    </row>
    <row r="35" spans="1:14" ht="20.399999999999999">
      <c r="A35" s="784"/>
      <c r="B35" s="784"/>
      <c r="C35" s="785"/>
      <c r="D35" s="785"/>
      <c r="E35" s="784"/>
      <c r="F35" s="785"/>
      <c r="G35" s="785"/>
      <c r="H35" s="784"/>
      <c r="I35" s="785"/>
      <c r="J35" s="785"/>
      <c r="K35" s="786" t="s">
        <v>2033</v>
      </c>
      <c r="L35" s="785"/>
      <c r="M35" s="785"/>
      <c r="N35" s="784"/>
    </row>
    <row r="46" spans="1:14" ht="13.8">
      <c r="A46" s="757"/>
      <c r="B46" s="757"/>
      <c r="C46" s="757"/>
      <c r="D46" s="757"/>
      <c r="E46" s="757"/>
      <c r="F46" s="757"/>
      <c r="G46" s="757"/>
      <c r="H46" s="757"/>
      <c r="I46" s="757"/>
      <c r="J46" s="757"/>
      <c r="K46" s="757"/>
      <c r="L46" s="757"/>
      <c r="M46" s="757"/>
      <c r="N46" s="757"/>
    </row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10">
    <mergeCell ref="I9:K9"/>
    <mergeCell ref="L9:N9"/>
    <mergeCell ref="F10:H10"/>
    <mergeCell ref="I10:K10"/>
    <mergeCell ref="L10:N10"/>
    <mergeCell ref="A9:A12"/>
    <mergeCell ref="B9:B12"/>
    <mergeCell ref="C10:E10"/>
    <mergeCell ref="C9:E9"/>
    <mergeCell ref="F9:H9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8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52"/>
  <sheetViews>
    <sheetView showGridLines="0" rightToLeft="1" zoomScaleNormal="100" workbookViewId="0">
      <selection activeCell="O16" sqref="O16"/>
    </sheetView>
  </sheetViews>
  <sheetFormatPr defaultColWidth="7.69921875" defaultRowHeight="13.2"/>
  <cols>
    <col min="1" max="1" width="21.19921875" style="651" customWidth="1"/>
    <col min="2" max="2" width="12.09765625" style="651" customWidth="1"/>
    <col min="3" max="7" width="11.69921875" style="651" customWidth="1"/>
    <col min="8" max="253" width="7.69921875" style="651"/>
    <col min="254" max="254" width="21.19921875" style="651" customWidth="1"/>
    <col min="255" max="255" width="12.09765625" style="651" customWidth="1"/>
    <col min="256" max="260" width="8.3984375" style="651" customWidth="1"/>
    <col min="261" max="509" width="7.69921875" style="651"/>
    <col min="510" max="510" width="21.19921875" style="651" customWidth="1"/>
    <col min="511" max="511" width="12.09765625" style="651" customWidth="1"/>
    <col min="512" max="516" width="8.3984375" style="651" customWidth="1"/>
    <col min="517" max="765" width="7.69921875" style="651"/>
    <col min="766" max="766" width="21.19921875" style="651" customWidth="1"/>
    <col min="767" max="767" width="12.09765625" style="651" customWidth="1"/>
    <col min="768" max="772" width="8.3984375" style="651" customWidth="1"/>
    <col min="773" max="1021" width="7.69921875" style="651"/>
    <col min="1022" max="1022" width="21.19921875" style="651" customWidth="1"/>
    <col min="1023" max="1023" width="12.09765625" style="651" customWidth="1"/>
    <col min="1024" max="1028" width="8.3984375" style="651" customWidth="1"/>
    <col min="1029" max="1277" width="7.69921875" style="651"/>
    <col min="1278" max="1278" width="21.19921875" style="651" customWidth="1"/>
    <col min="1279" max="1279" width="12.09765625" style="651" customWidth="1"/>
    <col min="1280" max="1284" width="8.3984375" style="651" customWidth="1"/>
    <col min="1285" max="1533" width="7.69921875" style="651"/>
    <col min="1534" max="1534" width="21.19921875" style="651" customWidth="1"/>
    <col min="1535" max="1535" width="12.09765625" style="651" customWidth="1"/>
    <col min="1536" max="1540" width="8.3984375" style="651" customWidth="1"/>
    <col min="1541" max="1789" width="7.69921875" style="651"/>
    <col min="1790" max="1790" width="21.19921875" style="651" customWidth="1"/>
    <col min="1791" max="1791" width="12.09765625" style="651" customWidth="1"/>
    <col min="1792" max="1796" width="8.3984375" style="651" customWidth="1"/>
    <col min="1797" max="2045" width="7.69921875" style="651"/>
    <col min="2046" max="2046" width="21.19921875" style="651" customWidth="1"/>
    <col min="2047" max="2047" width="12.09765625" style="651" customWidth="1"/>
    <col min="2048" max="2052" width="8.3984375" style="651" customWidth="1"/>
    <col min="2053" max="2301" width="7.69921875" style="651"/>
    <col min="2302" max="2302" width="21.19921875" style="651" customWidth="1"/>
    <col min="2303" max="2303" width="12.09765625" style="651" customWidth="1"/>
    <col min="2304" max="2308" width="8.3984375" style="651" customWidth="1"/>
    <col min="2309" max="2557" width="7.69921875" style="651"/>
    <col min="2558" max="2558" width="21.19921875" style="651" customWidth="1"/>
    <col min="2559" max="2559" width="12.09765625" style="651" customWidth="1"/>
    <col min="2560" max="2564" width="8.3984375" style="651" customWidth="1"/>
    <col min="2565" max="2813" width="7.69921875" style="651"/>
    <col min="2814" max="2814" width="21.19921875" style="651" customWidth="1"/>
    <col min="2815" max="2815" width="12.09765625" style="651" customWidth="1"/>
    <col min="2816" max="2820" width="8.3984375" style="651" customWidth="1"/>
    <col min="2821" max="3069" width="7.69921875" style="651"/>
    <col min="3070" max="3070" width="21.19921875" style="651" customWidth="1"/>
    <col min="3071" max="3071" width="12.09765625" style="651" customWidth="1"/>
    <col min="3072" max="3076" width="8.3984375" style="651" customWidth="1"/>
    <col min="3077" max="3325" width="7.69921875" style="651"/>
    <col min="3326" max="3326" width="21.19921875" style="651" customWidth="1"/>
    <col min="3327" max="3327" width="12.09765625" style="651" customWidth="1"/>
    <col min="3328" max="3332" width="8.3984375" style="651" customWidth="1"/>
    <col min="3333" max="3581" width="7.69921875" style="651"/>
    <col min="3582" max="3582" width="21.19921875" style="651" customWidth="1"/>
    <col min="3583" max="3583" width="12.09765625" style="651" customWidth="1"/>
    <col min="3584" max="3588" width="8.3984375" style="651" customWidth="1"/>
    <col min="3589" max="3837" width="7.69921875" style="651"/>
    <col min="3838" max="3838" width="21.19921875" style="651" customWidth="1"/>
    <col min="3839" max="3839" width="12.09765625" style="651" customWidth="1"/>
    <col min="3840" max="3844" width="8.3984375" style="651" customWidth="1"/>
    <col min="3845" max="4093" width="7.69921875" style="651"/>
    <col min="4094" max="4094" width="21.19921875" style="651" customWidth="1"/>
    <col min="4095" max="4095" width="12.09765625" style="651" customWidth="1"/>
    <col min="4096" max="4100" width="8.3984375" style="651" customWidth="1"/>
    <col min="4101" max="4349" width="7.69921875" style="651"/>
    <col min="4350" max="4350" width="21.19921875" style="651" customWidth="1"/>
    <col min="4351" max="4351" width="12.09765625" style="651" customWidth="1"/>
    <col min="4352" max="4356" width="8.3984375" style="651" customWidth="1"/>
    <col min="4357" max="4605" width="7.69921875" style="651"/>
    <col min="4606" max="4606" width="21.19921875" style="651" customWidth="1"/>
    <col min="4607" max="4607" width="12.09765625" style="651" customWidth="1"/>
    <col min="4608" max="4612" width="8.3984375" style="651" customWidth="1"/>
    <col min="4613" max="4861" width="7.69921875" style="651"/>
    <col min="4862" max="4862" width="21.19921875" style="651" customWidth="1"/>
    <col min="4863" max="4863" width="12.09765625" style="651" customWidth="1"/>
    <col min="4864" max="4868" width="8.3984375" style="651" customWidth="1"/>
    <col min="4869" max="5117" width="7.69921875" style="651"/>
    <col min="5118" max="5118" width="21.19921875" style="651" customWidth="1"/>
    <col min="5119" max="5119" width="12.09765625" style="651" customWidth="1"/>
    <col min="5120" max="5124" width="8.3984375" style="651" customWidth="1"/>
    <col min="5125" max="5373" width="7.69921875" style="651"/>
    <col min="5374" max="5374" width="21.19921875" style="651" customWidth="1"/>
    <col min="5375" max="5375" width="12.09765625" style="651" customWidth="1"/>
    <col min="5376" max="5380" width="8.3984375" style="651" customWidth="1"/>
    <col min="5381" max="5629" width="7.69921875" style="651"/>
    <col min="5630" max="5630" width="21.19921875" style="651" customWidth="1"/>
    <col min="5631" max="5631" width="12.09765625" style="651" customWidth="1"/>
    <col min="5632" max="5636" width="8.3984375" style="651" customWidth="1"/>
    <col min="5637" max="5885" width="7.69921875" style="651"/>
    <col min="5886" max="5886" width="21.19921875" style="651" customWidth="1"/>
    <col min="5887" max="5887" width="12.09765625" style="651" customWidth="1"/>
    <col min="5888" max="5892" width="8.3984375" style="651" customWidth="1"/>
    <col min="5893" max="6141" width="7.69921875" style="651"/>
    <col min="6142" max="6142" width="21.19921875" style="651" customWidth="1"/>
    <col min="6143" max="6143" width="12.09765625" style="651" customWidth="1"/>
    <col min="6144" max="6148" width="8.3984375" style="651" customWidth="1"/>
    <col min="6149" max="6397" width="7.69921875" style="651"/>
    <col min="6398" max="6398" width="21.19921875" style="651" customWidth="1"/>
    <col min="6399" max="6399" width="12.09765625" style="651" customWidth="1"/>
    <col min="6400" max="6404" width="8.3984375" style="651" customWidth="1"/>
    <col min="6405" max="6653" width="7.69921875" style="651"/>
    <col min="6654" max="6654" width="21.19921875" style="651" customWidth="1"/>
    <col min="6655" max="6655" width="12.09765625" style="651" customWidth="1"/>
    <col min="6656" max="6660" width="8.3984375" style="651" customWidth="1"/>
    <col min="6661" max="6909" width="7.69921875" style="651"/>
    <col min="6910" max="6910" width="21.19921875" style="651" customWidth="1"/>
    <col min="6911" max="6911" width="12.09765625" style="651" customWidth="1"/>
    <col min="6912" max="6916" width="8.3984375" style="651" customWidth="1"/>
    <col min="6917" max="7165" width="7.69921875" style="651"/>
    <col min="7166" max="7166" width="21.19921875" style="651" customWidth="1"/>
    <col min="7167" max="7167" width="12.09765625" style="651" customWidth="1"/>
    <col min="7168" max="7172" width="8.3984375" style="651" customWidth="1"/>
    <col min="7173" max="7421" width="7.69921875" style="651"/>
    <col min="7422" max="7422" width="21.19921875" style="651" customWidth="1"/>
    <col min="7423" max="7423" width="12.09765625" style="651" customWidth="1"/>
    <col min="7424" max="7428" width="8.3984375" style="651" customWidth="1"/>
    <col min="7429" max="7677" width="7.69921875" style="651"/>
    <col min="7678" max="7678" width="21.19921875" style="651" customWidth="1"/>
    <col min="7679" max="7679" width="12.09765625" style="651" customWidth="1"/>
    <col min="7680" max="7684" width="8.3984375" style="651" customWidth="1"/>
    <col min="7685" max="7933" width="7.69921875" style="651"/>
    <col min="7934" max="7934" width="21.19921875" style="651" customWidth="1"/>
    <col min="7935" max="7935" width="12.09765625" style="651" customWidth="1"/>
    <col min="7936" max="7940" width="8.3984375" style="651" customWidth="1"/>
    <col min="7941" max="8189" width="7.69921875" style="651"/>
    <col min="8190" max="8190" width="21.19921875" style="651" customWidth="1"/>
    <col min="8191" max="8191" width="12.09765625" style="651" customWidth="1"/>
    <col min="8192" max="8196" width="8.3984375" style="651" customWidth="1"/>
    <col min="8197" max="8445" width="7.69921875" style="651"/>
    <col min="8446" max="8446" width="21.19921875" style="651" customWidth="1"/>
    <col min="8447" max="8447" width="12.09765625" style="651" customWidth="1"/>
    <col min="8448" max="8452" width="8.3984375" style="651" customWidth="1"/>
    <col min="8453" max="8701" width="7.69921875" style="651"/>
    <col min="8702" max="8702" width="21.19921875" style="651" customWidth="1"/>
    <col min="8703" max="8703" width="12.09765625" style="651" customWidth="1"/>
    <col min="8704" max="8708" width="8.3984375" style="651" customWidth="1"/>
    <col min="8709" max="8957" width="7.69921875" style="651"/>
    <col min="8958" max="8958" width="21.19921875" style="651" customWidth="1"/>
    <col min="8959" max="8959" width="12.09765625" style="651" customWidth="1"/>
    <col min="8960" max="8964" width="8.3984375" style="651" customWidth="1"/>
    <col min="8965" max="9213" width="7.69921875" style="651"/>
    <col min="9214" max="9214" width="21.19921875" style="651" customWidth="1"/>
    <col min="9215" max="9215" width="12.09765625" style="651" customWidth="1"/>
    <col min="9216" max="9220" width="8.3984375" style="651" customWidth="1"/>
    <col min="9221" max="9469" width="7.69921875" style="651"/>
    <col min="9470" max="9470" width="21.19921875" style="651" customWidth="1"/>
    <col min="9471" max="9471" width="12.09765625" style="651" customWidth="1"/>
    <col min="9472" max="9476" width="8.3984375" style="651" customWidth="1"/>
    <col min="9477" max="9725" width="7.69921875" style="651"/>
    <col min="9726" max="9726" width="21.19921875" style="651" customWidth="1"/>
    <col min="9727" max="9727" width="12.09765625" style="651" customWidth="1"/>
    <col min="9728" max="9732" width="8.3984375" style="651" customWidth="1"/>
    <col min="9733" max="9981" width="7.69921875" style="651"/>
    <col min="9982" max="9982" width="21.19921875" style="651" customWidth="1"/>
    <col min="9983" max="9983" width="12.09765625" style="651" customWidth="1"/>
    <col min="9984" max="9988" width="8.3984375" style="651" customWidth="1"/>
    <col min="9989" max="10237" width="7.69921875" style="651"/>
    <col min="10238" max="10238" width="21.19921875" style="651" customWidth="1"/>
    <col min="10239" max="10239" width="12.09765625" style="651" customWidth="1"/>
    <col min="10240" max="10244" width="8.3984375" style="651" customWidth="1"/>
    <col min="10245" max="10493" width="7.69921875" style="651"/>
    <col min="10494" max="10494" width="21.19921875" style="651" customWidth="1"/>
    <col min="10495" max="10495" width="12.09765625" style="651" customWidth="1"/>
    <col min="10496" max="10500" width="8.3984375" style="651" customWidth="1"/>
    <col min="10501" max="10749" width="7.69921875" style="651"/>
    <col min="10750" max="10750" width="21.19921875" style="651" customWidth="1"/>
    <col min="10751" max="10751" width="12.09765625" style="651" customWidth="1"/>
    <col min="10752" max="10756" width="8.3984375" style="651" customWidth="1"/>
    <col min="10757" max="11005" width="7.69921875" style="651"/>
    <col min="11006" max="11006" width="21.19921875" style="651" customWidth="1"/>
    <col min="11007" max="11007" width="12.09765625" style="651" customWidth="1"/>
    <col min="11008" max="11012" width="8.3984375" style="651" customWidth="1"/>
    <col min="11013" max="11261" width="7.69921875" style="651"/>
    <col min="11262" max="11262" width="21.19921875" style="651" customWidth="1"/>
    <col min="11263" max="11263" width="12.09765625" style="651" customWidth="1"/>
    <col min="11264" max="11268" width="8.3984375" style="651" customWidth="1"/>
    <col min="11269" max="11517" width="7.69921875" style="651"/>
    <col min="11518" max="11518" width="21.19921875" style="651" customWidth="1"/>
    <col min="11519" max="11519" width="12.09765625" style="651" customWidth="1"/>
    <col min="11520" max="11524" width="8.3984375" style="651" customWidth="1"/>
    <col min="11525" max="11773" width="7.69921875" style="651"/>
    <col min="11774" max="11774" width="21.19921875" style="651" customWidth="1"/>
    <col min="11775" max="11775" width="12.09765625" style="651" customWidth="1"/>
    <col min="11776" max="11780" width="8.3984375" style="651" customWidth="1"/>
    <col min="11781" max="12029" width="7.69921875" style="651"/>
    <col min="12030" max="12030" width="21.19921875" style="651" customWidth="1"/>
    <col min="12031" max="12031" width="12.09765625" style="651" customWidth="1"/>
    <col min="12032" max="12036" width="8.3984375" style="651" customWidth="1"/>
    <col min="12037" max="12285" width="7.69921875" style="651"/>
    <col min="12286" max="12286" width="21.19921875" style="651" customWidth="1"/>
    <col min="12287" max="12287" width="12.09765625" style="651" customWidth="1"/>
    <col min="12288" max="12292" width="8.3984375" style="651" customWidth="1"/>
    <col min="12293" max="12541" width="7.69921875" style="651"/>
    <col min="12542" max="12542" width="21.19921875" style="651" customWidth="1"/>
    <col min="12543" max="12543" width="12.09765625" style="651" customWidth="1"/>
    <col min="12544" max="12548" width="8.3984375" style="651" customWidth="1"/>
    <col min="12549" max="12797" width="7.69921875" style="651"/>
    <col min="12798" max="12798" width="21.19921875" style="651" customWidth="1"/>
    <col min="12799" max="12799" width="12.09765625" style="651" customWidth="1"/>
    <col min="12800" max="12804" width="8.3984375" style="651" customWidth="1"/>
    <col min="12805" max="13053" width="7.69921875" style="651"/>
    <col min="13054" max="13054" width="21.19921875" style="651" customWidth="1"/>
    <col min="13055" max="13055" width="12.09765625" style="651" customWidth="1"/>
    <col min="13056" max="13060" width="8.3984375" style="651" customWidth="1"/>
    <col min="13061" max="13309" width="7.69921875" style="651"/>
    <col min="13310" max="13310" width="21.19921875" style="651" customWidth="1"/>
    <col min="13311" max="13311" width="12.09765625" style="651" customWidth="1"/>
    <col min="13312" max="13316" width="8.3984375" style="651" customWidth="1"/>
    <col min="13317" max="13565" width="7.69921875" style="651"/>
    <col min="13566" max="13566" width="21.19921875" style="651" customWidth="1"/>
    <col min="13567" max="13567" width="12.09765625" style="651" customWidth="1"/>
    <col min="13568" max="13572" width="8.3984375" style="651" customWidth="1"/>
    <col min="13573" max="13821" width="7.69921875" style="651"/>
    <col min="13822" max="13822" width="21.19921875" style="651" customWidth="1"/>
    <col min="13823" max="13823" width="12.09765625" style="651" customWidth="1"/>
    <col min="13824" max="13828" width="8.3984375" style="651" customWidth="1"/>
    <col min="13829" max="14077" width="7.69921875" style="651"/>
    <col min="14078" max="14078" width="21.19921875" style="651" customWidth="1"/>
    <col min="14079" max="14079" width="12.09765625" style="651" customWidth="1"/>
    <col min="14080" max="14084" width="8.3984375" style="651" customWidth="1"/>
    <col min="14085" max="14333" width="7.69921875" style="651"/>
    <col min="14334" max="14334" width="21.19921875" style="651" customWidth="1"/>
    <col min="14335" max="14335" width="12.09765625" style="651" customWidth="1"/>
    <col min="14336" max="14340" width="8.3984375" style="651" customWidth="1"/>
    <col min="14341" max="14589" width="7.69921875" style="651"/>
    <col min="14590" max="14590" width="21.19921875" style="651" customWidth="1"/>
    <col min="14591" max="14591" width="12.09765625" style="651" customWidth="1"/>
    <col min="14592" max="14596" width="8.3984375" style="651" customWidth="1"/>
    <col min="14597" max="14845" width="7.69921875" style="651"/>
    <col min="14846" max="14846" width="21.19921875" style="651" customWidth="1"/>
    <col min="14847" max="14847" width="12.09765625" style="651" customWidth="1"/>
    <col min="14848" max="14852" width="8.3984375" style="651" customWidth="1"/>
    <col min="14853" max="15101" width="7.69921875" style="651"/>
    <col min="15102" max="15102" width="21.19921875" style="651" customWidth="1"/>
    <col min="15103" max="15103" width="12.09765625" style="651" customWidth="1"/>
    <col min="15104" max="15108" width="8.3984375" style="651" customWidth="1"/>
    <col min="15109" max="15357" width="7.69921875" style="651"/>
    <col min="15358" max="15358" width="21.19921875" style="651" customWidth="1"/>
    <col min="15359" max="15359" width="12.09765625" style="651" customWidth="1"/>
    <col min="15360" max="15364" width="8.3984375" style="651" customWidth="1"/>
    <col min="15365" max="15613" width="7.69921875" style="651"/>
    <col min="15614" max="15614" width="21.19921875" style="651" customWidth="1"/>
    <col min="15615" max="15615" width="12.09765625" style="651" customWidth="1"/>
    <col min="15616" max="15620" width="8.3984375" style="651" customWidth="1"/>
    <col min="15621" max="15869" width="7.69921875" style="651"/>
    <col min="15870" max="15870" width="21.19921875" style="651" customWidth="1"/>
    <col min="15871" max="15871" width="12.09765625" style="651" customWidth="1"/>
    <col min="15872" max="15876" width="8.3984375" style="651" customWidth="1"/>
    <col min="15877" max="16125" width="7.69921875" style="651"/>
    <col min="16126" max="16126" width="21.19921875" style="651" customWidth="1"/>
    <col min="16127" max="16127" width="12.09765625" style="651" customWidth="1"/>
    <col min="16128" max="16132" width="8.3984375" style="651" customWidth="1"/>
    <col min="16133" max="16384" width="7.69921875" style="651"/>
  </cols>
  <sheetData>
    <row r="2" spans="1:7" ht="34.5" customHeight="1"/>
    <row r="4" spans="1:7" ht="27.75" customHeight="1"/>
    <row r="5" spans="1:7" ht="35.25" customHeight="1"/>
    <row r="6" spans="1:7" ht="30" customHeight="1">
      <c r="A6" s="805" t="s">
        <v>476</v>
      </c>
      <c r="B6" s="656"/>
      <c r="C6" s="656"/>
      <c r="D6" s="656"/>
      <c r="E6" s="656"/>
      <c r="F6" s="656"/>
      <c r="G6" s="656"/>
    </row>
    <row r="7" spans="1:7" ht="30" customHeight="1">
      <c r="A7" s="545" t="s">
        <v>475</v>
      </c>
      <c r="B7" s="806"/>
      <c r="C7" s="806"/>
      <c r="D7" s="806"/>
      <c r="E7" s="806"/>
      <c r="F7" s="806"/>
      <c r="G7" s="806"/>
    </row>
    <row r="8" spans="1:7" ht="30" customHeight="1">
      <c r="A8" s="807" t="s">
        <v>474</v>
      </c>
      <c r="B8" s="674"/>
      <c r="C8" s="674"/>
      <c r="D8" s="674"/>
      <c r="E8" s="674"/>
      <c r="F8" s="673"/>
      <c r="G8" s="673" t="s">
        <v>473</v>
      </c>
    </row>
    <row r="9" spans="1:7" ht="30" customHeight="1">
      <c r="A9" s="808" t="s">
        <v>131</v>
      </c>
      <c r="B9" s="809" t="s">
        <v>297</v>
      </c>
      <c r="C9" s="810" t="s">
        <v>57</v>
      </c>
      <c r="D9" s="811"/>
      <c r="E9" s="811"/>
      <c r="F9" s="811"/>
      <c r="G9" s="811" t="s">
        <v>56</v>
      </c>
    </row>
    <row r="10" spans="1:7" ht="30" customHeight="1">
      <c r="A10" s="812" t="s">
        <v>129</v>
      </c>
      <c r="B10" s="813" t="s">
        <v>296</v>
      </c>
      <c r="C10" s="814" t="s">
        <v>295</v>
      </c>
      <c r="D10" s="814" t="s">
        <v>294</v>
      </c>
      <c r="E10" s="814" t="s">
        <v>293</v>
      </c>
      <c r="F10" s="814" t="s">
        <v>292</v>
      </c>
      <c r="G10" s="831" t="s">
        <v>1371</v>
      </c>
    </row>
    <row r="11" spans="1:7" ht="30" customHeight="1">
      <c r="A11" s="815" t="s">
        <v>291</v>
      </c>
      <c r="B11" s="820" t="s">
        <v>288</v>
      </c>
      <c r="C11" s="823">
        <v>8717</v>
      </c>
      <c r="D11" s="823">
        <v>9536</v>
      </c>
      <c r="E11" s="823">
        <v>11817</v>
      </c>
      <c r="F11" s="823">
        <v>13816</v>
      </c>
      <c r="G11" s="823">
        <v>18047</v>
      </c>
    </row>
    <row r="12" spans="1:7" ht="30" customHeight="1">
      <c r="A12" s="817"/>
      <c r="B12" s="818" t="s">
        <v>471</v>
      </c>
      <c r="C12" s="824">
        <v>20676</v>
      </c>
      <c r="D12" s="824">
        <v>21576</v>
      </c>
      <c r="E12" s="824">
        <v>23087</v>
      </c>
      <c r="F12" s="824">
        <v>22901</v>
      </c>
      <c r="G12" s="824">
        <v>23548</v>
      </c>
    </row>
    <row r="13" spans="1:7" ht="30" customHeight="1">
      <c r="A13" s="812" t="s">
        <v>472</v>
      </c>
      <c r="B13" s="819" t="s">
        <v>286</v>
      </c>
      <c r="C13" s="825">
        <f>SUM(C11:C12)</f>
        <v>29393</v>
      </c>
      <c r="D13" s="825">
        <f>SUM(D11:D12)</f>
        <v>31112</v>
      </c>
      <c r="E13" s="825">
        <f>SUM(E11:E12)</f>
        <v>34904</v>
      </c>
      <c r="F13" s="825">
        <f>SUM(F11:F12)</f>
        <v>36717</v>
      </c>
      <c r="G13" s="825">
        <f>SUM(G11:G12)</f>
        <v>41595</v>
      </c>
    </row>
    <row r="14" spans="1:7" ht="30" customHeight="1">
      <c r="A14" s="1692" t="s">
        <v>470</v>
      </c>
      <c r="B14" s="1693"/>
      <c r="C14" s="829">
        <v>9.3000000000000007</v>
      </c>
      <c r="D14" s="829">
        <v>9.8000000000000007</v>
      </c>
      <c r="E14" s="829">
        <v>10.7</v>
      </c>
      <c r="F14" s="829">
        <v>11</v>
      </c>
      <c r="G14" s="829">
        <v>12.2</v>
      </c>
    </row>
    <row r="15" spans="1:7" ht="30" customHeight="1">
      <c r="A15" s="808" t="s">
        <v>290</v>
      </c>
      <c r="B15" s="820" t="s">
        <v>288</v>
      </c>
      <c r="C15" s="826">
        <v>38544</v>
      </c>
      <c r="D15" s="823">
        <v>39122</v>
      </c>
      <c r="E15" s="823">
        <v>42522</v>
      </c>
      <c r="F15" s="823">
        <v>43408</v>
      </c>
      <c r="G15" s="823">
        <v>45488</v>
      </c>
    </row>
    <row r="16" spans="1:7" ht="30" customHeight="1">
      <c r="A16" s="817"/>
      <c r="B16" s="818" t="s">
        <v>471</v>
      </c>
      <c r="C16" s="827">
        <v>35144</v>
      </c>
      <c r="D16" s="824">
        <v>40239</v>
      </c>
      <c r="E16" s="824">
        <v>41431</v>
      </c>
      <c r="F16" s="824">
        <v>40208</v>
      </c>
      <c r="G16" s="824">
        <v>40588</v>
      </c>
    </row>
    <row r="17" spans="1:7" ht="30" customHeight="1">
      <c r="A17" s="812" t="s">
        <v>260</v>
      </c>
      <c r="B17" s="819" t="s">
        <v>286</v>
      </c>
      <c r="C17" s="828">
        <f>SUM(C15:C16)</f>
        <v>73688</v>
      </c>
      <c r="D17" s="825">
        <f>SUM(D15:D16)</f>
        <v>79361</v>
      </c>
      <c r="E17" s="825">
        <f>SUM(E15:E16)</f>
        <v>83953</v>
      </c>
      <c r="F17" s="825">
        <f>SUM(F15:F16)</f>
        <v>83616</v>
      </c>
      <c r="G17" s="825">
        <f>SUM(G15:G16)</f>
        <v>86076</v>
      </c>
    </row>
    <row r="18" spans="1:7" ht="30" customHeight="1">
      <c r="A18" s="1692" t="s">
        <v>470</v>
      </c>
      <c r="B18" s="1693"/>
      <c r="C18" s="829">
        <v>23.4</v>
      </c>
      <c r="D18" s="829">
        <v>25</v>
      </c>
      <c r="E18" s="829">
        <v>25.8</v>
      </c>
      <c r="F18" s="829">
        <v>25</v>
      </c>
      <c r="G18" s="829">
        <v>25.2</v>
      </c>
    </row>
    <row r="19" spans="1:7" ht="30" customHeight="1">
      <c r="A19" s="815" t="s">
        <v>259</v>
      </c>
      <c r="B19" s="820" t="s">
        <v>288</v>
      </c>
      <c r="C19" s="823">
        <v>2144</v>
      </c>
      <c r="D19" s="823">
        <v>2479</v>
      </c>
      <c r="E19" s="823">
        <v>2997</v>
      </c>
      <c r="F19" s="823">
        <v>3022</v>
      </c>
      <c r="G19" s="823">
        <v>3212</v>
      </c>
    </row>
    <row r="20" spans="1:7" ht="30" customHeight="1">
      <c r="A20" s="815" t="s">
        <v>258</v>
      </c>
      <c r="B20" s="818" t="s">
        <v>471</v>
      </c>
      <c r="C20" s="824">
        <v>245</v>
      </c>
      <c r="D20" s="824">
        <v>286</v>
      </c>
      <c r="E20" s="824">
        <v>251</v>
      </c>
      <c r="F20" s="824">
        <v>255</v>
      </c>
      <c r="G20" s="824">
        <v>281</v>
      </c>
    </row>
    <row r="21" spans="1:7" ht="30" customHeight="1">
      <c r="A21" s="812" t="s">
        <v>38</v>
      </c>
      <c r="B21" s="819" t="s">
        <v>286</v>
      </c>
      <c r="C21" s="825">
        <f>SUM(C19:C20)</f>
        <v>2389</v>
      </c>
      <c r="D21" s="825">
        <f>SUM(D19:D20)</f>
        <v>2765</v>
      </c>
      <c r="E21" s="825">
        <f>SUM(E19:E20)</f>
        <v>3248</v>
      </c>
      <c r="F21" s="825">
        <f>SUM(F19:F20)</f>
        <v>3277</v>
      </c>
      <c r="G21" s="825">
        <f>SUM(G19:G20)</f>
        <v>3493</v>
      </c>
    </row>
    <row r="22" spans="1:7" ht="13.8">
      <c r="A22" s="1692" t="s">
        <v>470</v>
      </c>
      <c r="B22" s="1693"/>
      <c r="C22" s="830">
        <v>0.76</v>
      </c>
      <c r="D22" s="830">
        <v>0.87</v>
      </c>
      <c r="E22" s="830">
        <v>1</v>
      </c>
      <c r="F22" s="830">
        <v>0.98</v>
      </c>
      <c r="G22" s="830">
        <v>1.02</v>
      </c>
    </row>
    <row r="23" spans="1:7" ht="13.8">
      <c r="A23" s="815" t="s">
        <v>289</v>
      </c>
      <c r="B23" s="821" t="s">
        <v>288</v>
      </c>
      <c r="C23" s="826">
        <v>37584</v>
      </c>
      <c r="D23" s="823">
        <v>40025</v>
      </c>
      <c r="E23" s="823">
        <v>43240</v>
      </c>
      <c r="F23" s="823">
        <v>46727</v>
      </c>
      <c r="G23" s="823">
        <v>52714</v>
      </c>
    </row>
    <row r="24" spans="1:7" ht="13.8">
      <c r="A24" s="815" t="s">
        <v>254</v>
      </c>
      <c r="B24" s="818" t="s">
        <v>471</v>
      </c>
      <c r="C24" s="827">
        <v>3357</v>
      </c>
      <c r="D24" s="824">
        <v>3679</v>
      </c>
      <c r="E24" s="824">
        <v>3915</v>
      </c>
      <c r="F24" s="824">
        <v>3747</v>
      </c>
      <c r="G24" s="824">
        <v>3213</v>
      </c>
    </row>
    <row r="25" spans="1:7" ht="13.8">
      <c r="A25" s="812" t="s">
        <v>252</v>
      </c>
      <c r="B25" s="819" t="s">
        <v>286</v>
      </c>
      <c r="C25" s="828">
        <f>SUM(C23:C24)</f>
        <v>40941</v>
      </c>
      <c r="D25" s="825">
        <f>SUM(D23:D24)</f>
        <v>43704</v>
      </c>
      <c r="E25" s="825">
        <f>SUM(E23:E24)</f>
        <v>47155</v>
      </c>
      <c r="F25" s="825">
        <f>SUM(F23:F24)</f>
        <v>50474</v>
      </c>
      <c r="G25" s="825">
        <f>SUM(G23:G24)</f>
        <v>55927</v>
      </c>
    </row>
    <row r="26" spans="1:7" ht="13.8">
      <c r="A26" s="1692" t="s">
        <v>470</v>
      </c>
      <c r="B26" s="1693"/>
      <c r="C26" s="829">
        <v>13</v>
      </c>
      <c r="D26" s="829">
        <v>13.8</v>
      </c>
      <c r="E26" s="829">
        <v>14.5</v>
      </c>
      <c r="F26" s="829">
        <v>15.1</v>
      </c>
      <c r="G26" s="829">
        <v>16.3</v>
      </c>
    </row>
    <row r="27" spans="1:7">
      <c r="A27" s="1694" t="s">
        <v>285</v>
      </c>
      <c r="B27" s="1694"/>
      <c r="C27" s="674"/>
      <c r="D27" s="674"/>
      <c r="E27" s="674"/>
      <c r="F27" s="674"/>
      <c r="G27" s="674" t="s">
        <v>276</v>
      </c>
    </row>
    <row r="28" spans="1:7" ht="13.8">
      <c r="A28" s="822"/>
      <c r="B28" s="674"/>
      <c r="C28" s="674"/>
      <c r="D28" s="674"/>
      <c r="E28" s="674"/>
      <c r="F28" s="674"/>
      <c r="G28" s="674"/>
    </row>
    <row r="29" spans="1:7" ht="20.399999999999999">
      <c r="A29" s="822"/>
      <c r="B29" s="674"/>
      <c r="C29" s="674"/>
      <c r="D29" s="674"/>
      <c r="E29" s="683" t="s">
        <v>2033</v>
      </c>
      <c r="F29" s="674"/>
      <c r="G29" s="674"/>
    </row>
    <row r="30" spans="1:7" ht="13.8">
      <c r="A30" s="804"/>
    </row>
    <row r="31" spans="1:7" ht="13.8">
      <c r="A31" s="804"/>
    </row>
    <row r="32" spans="1:7" ht="13.8">
      <c r="A32" s="804"/>
    </row>
    <row r="33" spans="1:1" ht="13.8">
      <c r="A33" s="804"/>
    </row>
    <row r="34" spans="1:1" ht="13.8">
      <c r="A34" s="804"/>
    </row>
    <row r="35" spans="1:1" ht="13.8">
      <c r="A35" s="804"/>
    </row>
    <row r="36" spans="1:1" ht="13.8">
      <c r="A36" s="804"/>
    </row>
    <row r="37" spans="1:1" ht="13.8">
      <c r="A37" s="804"/>
    </row>
    <row r="38" spans="1:1" ht="13.8">
      <c r="A38" s="804"/>
    </row>
    <row r="39" spans="1:1" ht="13.8">
      <c r="A39" s="804"/>
    </row>
    <row r="40" spans="1:1" ht="13.8">
      <c r="A40" s="804"/>
    </row>
    <row r="41" spans="1:1" ht="13.8">
      <c r="A41" s="804"/>
    </row>
    <row r="42" spans="1:1" ht="13.8">
      <c r="A42" s="804"/>
    </row>
    <row r="43" spans="1:1" ht="13.8">
      <c r="A43" s="804"/>
    </row>
    <row r="44" spans="1:1" ht="13.8">
      <c r="A44" s="804"/>
    </row>
    <row r="45" spans="1:1" ht="13.8">
      <c r="A45" s="804"/>
    </row>
    <row r="46" spans="1:1" ht="13.8">
      <c r="A46" s="804"/>
    </row>
    <row r="47" spans="1:1" ht="13.8">
      <c r="A47" s="804"/>
    </row>
    <row r="48" spans="1:1" ht="13.8">
      <c r="A48" s="804"/>
    </row>
    <row r="49" spans="1:1" ht="13.8">
      <c r="A49" s="804"/>
    </row>
    <row r="50" spans="1:1" ht="13.8">
      <c r="A50" s="804"/>
    </row>
    <row r="51" spans="1:1" ht="13.8">
      <c r="A51" s="804"/>
    </row>
    <row r="52" spans="1:1" ht="13.8">
      <c r="A52" s="804"/>
    </row>
  </sheetData>
  <mergeCells count="5">
    <mergeCell ref="A14:B14"/>
    <mergeCell ref="A18:B18"/>
    <mergeCell ref="A22:B22"/>
    <mergeCell ref="A26:B26"/>
    <mergeCell ref="A27:B27"/>
  </mergeCells>
  <printOptions horizontalCentered="1" verticalCentered="1"/>
  <pageMargins left="0.5" right="0.5" top="0.6" bottom="0.6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102"/>
  <sheetViews>
    <sheetView rightToLeft="1" zoomScale="75" zoomScaleNormal="75" zoomScaleSheetLayoutView="50" workbookViewId="0">
      <selection activeCell="N1" sqref="N1:T1048576"/>
    </sheetView>
  </sheetViews>
  <sheetFormatPr defaultColWidth="13.69921875" defaultRowHeight="77.099999999999994" customHeight="1"/>
  <cols>
    <col min="1" max="20" width="13.69921875" style="832"/>
    <col min="21" max="78" width="13.69921875" style="833"/>
    <col min="79" max="16384" width="13.69921875" style="832"/>
  </cols>
  <sheetData>
    <row r="1" spans="1:14" ht="77.099999999999994" customHeight="1">
      <c r="A1" s="836"/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</row>
    <row r="2" spans="1:14" ht="77.099999999999994" customHeight="1">
      <c r="A2" s="837"/>
      <c r="B2" s="837"/>
      <c r="C2" s="837"/>
      <c r="D2" s="837"/>
      <c r="E2" s="837"/>
      <c r="F2" s="837"/>
      <c r="G2" s="838"/>
      <c r="H2" s="838"/>
      <c r="I2" s="838"/>
      <c r="J2" s="838"/>
      <c r="K2" s="838"/>
      <c r="L2" s="838"/>
      <c r="M2" s="838"/>
      <c r="N2" s="839"/>
    </row>
    <row r="3" spans="1:14" ht="77.099999999999994" customHeight="1">
      <c r="A3" s="840" t="s">
        <v>1383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</row>
    <row r="4" spans="1:14" ht="77.099999999999994" customHeight="1">
      <c r="A4" s="655" t="s">
        <v>1384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</row>
    <row r="5" spans="1:14" ht="77.099999999999994" customHeight="1">
      <c r="A5" s="841" t="s">
        <v>487</v>
      </c>
      <c r="B5" s="842"/>
      <c r="C5" s="842"/>
      <c r="D5" s="842"/>
      <c r="E5" s="1695"/>
      <c r="F5" s="1695"/>
      <c r="G5" s="1695"/>
      <c r="H5" s="1695"/>
      <c r="I5" s="1695"/>
      <c r="J5" s="1695"/>
      <c r="K5" s="1695"/>
      <c r="L5" s="842"/>
      <c r="M5" s="842"/>
      <c r="N5" s="841" t="s">
        <v>486</v>
      </c>
    </row>
    <row r="6" spans="1:14" ht="77.099999999999994" customHeight="1">
      <c r="A6" s="843" t="s">
        <v>226</v>
      </c>
      <c r="B6" s="844"/>
      <c r="C6" s="845" t="s">
        <v>97</v>
      </c>
      <c r="D6" s="843" t="s">
        <v>98</v>
      </c>
      <c r="E6" s="844"/>
      <c r="F6" s="845" t="s">
        <v>99</v>
      </c>
      <c r="G6" s="843" t="s">
        <v>227</v>
      </c>
      <c r="H6" s="1696" t="s">
        <v>101</v>
      </c>
      <c r="I6" s="1697"/>
      <c r="J6" s="843" t="s">
        <v>102</v>
      </c>
      <c r="K6" s="844"/>
      <c r="L6" s="845" t="s">
        <v>103</v>
      </c>
      <c r="M6" s="844"/>
      <c r="N6" s="845" t="s">
        <v>269</v>
      </c>
    </row>
    <row r="7" spans="1:14" ht="77.099999999999994" customHeight="1">
      <c r="A7" s="846" t="s">
        <v>30</v>
      </c>
      <c r="B7" s="846" t="s">
        <v>268</v>
      </c>
      <c r="C7" s="846" t="s">
        <v>267</v>
      </c>
      <c r="D7" s="846" t="s">
        <v>30</v>
      </c>
      <c r="E7" s="846" t="s">
        <v>268</v>
      </c>
      <c r="F7" s="846" t="s">
        <v>267</v>
      </c>
      <c r="G7" s="846" t="s">
        <v>30</v>
      </c>
      <c r="H7" s="846" t="s">
        <v>268</v>
      </c>
      <c r="I7" s="846" t="s">
        <v>267</v>
      </c>
      <c r="J7" s="846" t="s">
        <v>30</v>
      </c>
      <c r="K7" s="846" t="s">
        <v>268</v>
      </c>
      <c r="L7" s="846" t="s">
        <v>267</v>
      </c>
      <c r="M7" s="847"/>
      <c r="N7" s="848" t="s">
        <v>129</v>
      </c>
    </row>
    <row r="8" spans="1:14" ht="77.099999999999994" customHeight="1">
      <c r="A8" s="846" t="s">
        <v>26</v>
      </c>
      <c r="B8" s="846" t="s">
        <v>266</v>
      </c>
      <c r="C8" s="846" t="s">
        <v>265</v>
      </c>
      <c r="D8" s="846" t="s">
        <v>26</v>
      </c>
      <c r="E8" s="846" t="s">
        <v>266</v>
      </c>
      <c r="F8" s="846" t="s">
        <v>265</v>
      </c>
      <c r="G8" s="846" t="s">
        <v>26</v>
      </c>
      <c r="H8" s="846" t="s">
        <v>266</v>
      </c>
      <c r="I8" s="846" t="s">
        <v>265</v>
      </c>
      <c r="J8" s="846" t="s">
        <v>26</v>
      </c>
      <c r="K8" s="846" t="s">
        <v>266</v>
      </c>
      <c r="L8" s="846" t="s">
        <v>265</v>
      </c>
      <c r="M8" s="847"/>
      <c r="N8" s="849"/>
    </row>
    <row r="9" spans="1:14" ht="77.099999999999994" customHeight="1">
      <c r="A9" s="844">
        <v>1390</v>
      </c>
      <c r="B9" s="844">
        <v>966</v>
      </c>
      <c r="C9" s="844">
        <v>424</v>
      </c>
      <c r="D9" s="844">
        <v>2000</v>
      </c>
      <c r="E9" s="844">
        <v>630</v>
      </c>
      <c r="F9" s="844">
        <v>1370</v>
      </c>
      <c r="G9" s="844">
        <v>2239</v>
      </c>
      <c r="H9" s="844">
        <v>1083</v>
      </c>
      <c r="I9" s="844">
        <v>1156</v>
      </c>
      <c r="J9" s="844">
        <v>6078</v>
      </c>
      <c r="K9" s="844">
        <v>3123</v>
      </c>
      <c r="L9" s="845">
        <v>2955</v>
      </c>
      <c r="M9" s="850" t="s">
        <v>257</v>
      </c>
      <c r="N9" s="851" t="s">
        <v>264</v>
      </c>
    </row>
    <row r="10" spans="1:14" ht="77.099999999999994" customHeight="1">
      <c r="A10" s="872">
        <v>554</v>
      </c>
      <c r="B10" s="872">
        <v>395</v>
      </c>
      <c r="C10" s="872">
        <v>159</v>
      </c>
      <c r="D10" s="872">
        <v>1642</v>
      </c>
      <c r="E10" s="872">
        <v>256</v>
      </c>
      <c r="F10" s="872">
        <v>1386</v>
      </c>
      <c r="G10" s="872">
        <v>1173</v>
      </c>
      <c r="H10" s="872">
        <v>387</v>
      </c>
      <c r="I10" s="872">
        <v>786</v>
      </c>
      <c r="J10" s="872">
        <v>2898</v>
      </c>
      <c r="K10" s="872">
        <v>1290</v>
      </c>
      <c r="L10" s="848">
        <v>1608</v>
      </c>
      <c r="M10" s="852" t="s">
        <v>255</v>
      </c>
      <c r="N10" s="853"/>
    </row>
    <row r="11" spans="1:14" ht="77.099999999999994" customHeight="1">
      <c r="A11" s="873">
        <v>1944</v>
      </c>
      <c r="B11" s="873">
        <v>1361</v>
      </c>
      <c r="C11" s="873">
        <v>583</v>
      </c>
      <c r="D11" s="873">
        <v>3642</v>
      </c>
      <c r="E11" s="873">
        <v>886</v>
      </c>
      <c r="F11" s="873">
        <v>2756</v>
      </c>
      <c r="G11" s="873">
        <v>3412</v>
      </c>
      <c r="H11" s="873">
        <v>1470</v>
      </c>
      <c r="I11" s="873">
        <v>1942</v>
      </c>
      <c r="J11" s="873">
        <v>8976</v>
      </c>
      <c r="K11" s="873">
        <v>4413</v>
      </c>
      <c r="L11" s="849">
        <v>4563</v>
      </c>
      <c r="M11" s="853" t="s">
        <v>253</v>
      </c>
      <c r="N11" s="854" t="s">
        <v>263</v>
      </c>
    </row>
    <row r="12" spans="1:14" ht="77.099999999999994" customHeight="1">
      <c r="A12" s="844">
        <v>1107</v>
      </c>
      <c r="B12" s="844">
        <v>75</v>
      </c>
      <c r="C12" s="844">
        <v>1032</v>
      </c>
      <c r="D12" s="844">
        <v>1111</v>
      </c>
      <c r="E12" s="844">
        <v>126</v>
      </c>
      <c r="F12" s="844">
        <v>985</v>
      </c>
      <c r="G12" s="844">
        <v>1293</v>
      </c>
      <c r="H12" s="844">
        <v>383</v>
      </c>
      <c r="I12" s="844">
        <v>910</v>
      </c>
      <c r="J12" s="844">
        <v>5286</v>
      </c>
      <c r="K12" s="844">
        <v>831</v>
      </c>
      <c r="L12" s="845">
        <v>4455</v>
      </c>
      <c r="M12" s="850" t="s">
        <v>257</v>
      </c>
      <c r="N12" s="851" t="s">
        <v>262</v>
      </c>
    </row>
    <row r="13" spans="1:14" ht="77.099999999999994" customHeight="1">
      <c r="A13" s="872">
        <v>3145</v>
      </c>
      <c r="B13" s="872">
        <v>2333</v>
      </c>
      <c r="C13" s="872">
        <v>812</v>
      </c>
      <c r="D13" s="872">
        <v>5196</v>
      </c>
      <c r="E13" s="872">
        <v>2410</v>
      </c>
      <c r="F13" s="872">
        <v>2786</v>
      </c>
      <c r="G13" s="872">
        <v>4340</v>
      </c>
      <c r="H13" s="872">
        <v>2776</v>
      </c>
      <c r="I13" s="872">
        <v>1564</v>
      </c>
      <c r="J13" s="872">
        <v>15068</v>
      </c>
      <c r="K13" s="872">
        <v>10475</v>
      </c>
      <c r="L13" s="848">
        <v>4593</v>
      </c>
      <c r="M13" s="852" t="s">
        <v>255</v>
      </c>
      <c r="N13" s="853" t="s">
        <v>261</v>
      </c>
    </row>
    <row r="14" spans="1:14" ht="77.099999999999994" customHeight="1">
      <c r="A14" s="873">
        <v>4252</v>
      </c>
      <c r="B14" s="873">
        <v>2408</v>
      </c>
      <c r="C14" s="873">
        <v>1844</v>
      </c>
      <c r="D14" s="873">
        <v>6307</v>
      </c>
      <c r="E14" s="873">
        <v>2536</v>
      </c>
      <c r="F14" s="873">
        <v>3771</v>
      </c>
      <c r="G14" s="873">
        <v>5633</v>
      </c>
      <c r="H14" s="873">
        <v>3159</v>
      </c>
      <c r="I14" s="873">
        <v>2474</v>
      </c>
      <c r="J14" s="873">
        <v>20354</v>
      </c>
      <c r="K14" s="873">
        <v>11306</v>
      </c>
      <c r="L14" s="849">
        <v>9048</v>
      </c>
      <c r="M14" s="853" t="s">
        <v>253</v>
      </c>
      <c r="N14" s="854" t="s">
        <v>260</v>
      </c>
    </row>
    <row r="15" spans="1:14" ht="77.099999999999994" customHeight="1">
      <c r="A15" s="844">
        <v>122</v>
      </c>
      <c r="B15" s="844">
        <v>0</v>
      </c>
      <c r="C15" s="844">
        <v>122</v>
      </c>
      <c r="D15" s="844">
        <v>126</v>
      </c>
      <c r="E15" s="844">
        <v>0</v>
      </c>
      <c r="F15" s="844">
        <v>126</v>
      </c>
      <c r="G15" s="844">
        <v>151</v>
      </c>
      <c r="H15" s="844">
        <v>22</v>
      </c>
      <c r="I15" s="844">
        <v>129</v>
      </c>
      <c r="J15" s="844">
        <v>414</v>
      </c>
      <c r="K15" s="844">
        <v>32</v>
      </c>
      <c r="L15" s="845">
        <v>382</v>
      </c>
      <c r="M15" s="850" t="s">
        <v>257</v>
      </c>
      <c r="N15" s="851" t="s">
        <v>259</v>
      </c>
    </row>
    <row r="16" spans="1:14" ht="77.099999999999994" customHeight="1">
      <c r="A16" s="872">
        <v>36</v>
      </c>
      <c r="B16" s="872">
        <v>0</v>
      </c>
      <c r="C16" s="872">
        <v>36</v>
      </c>
      <c r="D16" s="872">
        <v>112</v>
      </c>
      <c r="E16" s="872">
        <v>0</v>
      </c>
      <c r="F16" s="872">
        <v>112</v>
      </c>
      <c r="G16" s="872">
        <v>133</v>
      </c>
      <c r="H16" s="872">
        <v>19</v>
      </c>
      <c r="I16" s="872">
        <v>114</v>
      </c>
      <c r="J16" s="872">
        <v>495</v>
      </c>
      <c r="K16" s="872">
        <v>103</v>
      </c>
      <c r="L16" s="848">
        <v>392</v>
      </c>
      <c r="M16" s="852" t="s">
        <v>255</v>
      </c>
      <c r="N16" s="853"/>
    </row>
    <row r="17" spans="1:14" ht="77.099999999999994" customHeight="1">
      <c r="A17" s="873">
        <v>158</v>
      </c>
      <c r="B17" s="873">
        <v>0</v>
      </c>
      <c r="C17" s="873">
        <v>158</v>
      </c>
      <c r="D17" s="873">
        <v>238</v>
      </c>
      <c r="E17" s="873">
        <v>0</v>
      </c>
      <c r="F17" s="873">
        <v>238</v>
      </c>
      <c r="G17" s="873">
        <v>284</v>
      </c>
      <c r="H17" s="873">
        <v>41</v>
      </c>
      <c r="I17" s="873">
        <v>243</v>
      </c>
      <c r="J17" s="873">
        <v>909</v>
      </c>
      <c r="K17" s="873">
        <v>135</v>
      </c>
      <c r="L17" s="849">
        <v>774</v>
      </c>
      <c r="M17" s="853" t="s">
        <v>253</v>
      </c>
      <c r="N17" s="854" t="s">
        <v>258</v>
      </c>
    </row>
    <row r="18" spans="1:14" ht="77.099999999999994" customHeight="1">
      <c r="A18" s="844">
        <v>1856</v>
      </c>
      <c r="B18" s="844">
        <v>30</v>
      </c>
      <c r="C18" s="844">
        <v>1826</v>
      </c>
      <c r="D18" s="844">
        <v>3131</v>
      </c>
      <c r="E18" s="844">
        <v>60</v>
      </c>
      <c r="F18" s="844">
        <v>3071</v>
      </c>
      <c r="G18" s="844">
        <v>2477</v>
      </c>
      <c r="H18" s="844">
        <v>247</v>
      </c>
      <c r="I18" s="844">
        <v>2230</v>
      </c>
      <c r="J18" s="844">
        <v>7569</v>
      </c>
      <c r="K18" s="844">
        <v>460</v>
      </c>
      <c r="L18" s="845">
        <v>7109</v>
      </c>
      <c r="M18" s="850" t="s">
        <v>257</v>
      </c>
      <c r="N18" s="851" t="s">
        <v>256</v>
      </c>
    </row>
    <row r="19" spans="1:14" ht="77.099999999999994" customHeight="1">
      <c r="A19" s="872">
        <v>657</v>
      </c>
      <c r="B19" s="872">
        <v>46</v>
      </c>
      <c r="C19" s="872">
        <v>611</v>
      </c>
      <c r="D19" s="872">
        <v>1731</v>
      </c>
      <c r="E19" s="872">
        <v>62</v>
      </c>
      <c r="F19" s="872">
        <v>1669</v>
      </c>
      <c r="G19" s="872">
        <v>1345</v>
      </c>
      <c r="H19" s="872">
        <v>245</v>
      </c>
      <c r="I19" s="872">
        <v>1100</v>
      </c>
      <c r="J19" s="872">
        <v>3840</v>
      </c>
      <c r="K19" s="872">
        <v>714</v>
      </c>
      <c r="L19" s="848">
        <v>3126</v>
      </c>
      <c r="M19" s="852" t="s">
        <v>255</v>
      </c>
      <c r="N19" s="853" t="s">
        <v>254</v>
      </c>
    </row>
    <row r="20" spans="1:14" ht="77.099999999999994" customHeight="1">
      <c r="A20" s="873">
        <v>2513</v>
      </c>
      <c r="B20" s="873">
        <v>76</v>
      </c>
      <c r="C20" s="873">
        <v>2437</v>
      </c>
      <c r="D20" s="873">
        <v>4862</v>
      </c>
      <c r="E20" s="873">
        <v>122</v>
      </c>
      <c r="F20" s="873">
        <v>4740</v>
      </c>
      <c r="G20" s="873">
        <v>3822</v>
      </c>
      <c r="H20" s="873">
        <v>492</v>
      </c>
      <c r="I20" s="873">
        <v>3330</v>
      </c>
      <c r="J20" s="873">
        <v>11409</v>
      </c>
      <c r="K20" s="873">
        <v>1174</v>
      </c>
      <c r="L20" s="849">
        <v>10235</v>
      </c>
      <c r="M20" s="846" t="s">
        <v>253</v>
      </c>
      <c r="N20" s="854" t="s">
        <v>252</v>
      </c>
    </row>
    <row r="21" spans="1:14" ht="77.099999999999994" customHeight="1">
      <c r="A21" s="842" t="s">
        <v>276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55" t="s">
        <v>485</v>
      </c>
    </row>
    <row r="22" spans="1:14" ht="77.099999999999994" customHeight="1">
      <c r="A22" s="841" t="s">
        <v>480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1" t="s">
        <v>482</v>
      </c>
    </row>
    <row r="23" spans="1:14" ht="77.099999999999994" customHeight="1">
      <c r="A23" s="843" t="s">
        <v>484</v>
      </c>
      <c r="B23" s="844"/>
      <c r="C23" s="845" t="s">
        <v>483</v>
      </c>
      <c r="D23" s="843" t="s">
        <v>90</v>
      </c>
      <c r="E23" s="844"/>
      <c r="F23" s="845" t="s">
        <v>91</v>
      </c>
      <c r="G23" s="843" t="s">
        <v>92</v>
      </c>
      <c r="H23" s="844"/>
      <c r="I23" s="845" t="s">
        <v>93</v>
      </c>
      <c r="J23" s="843" t="s">
        <v>94</v>
      </c>
      <c r="K23" s="844"/>
      <c r="L23" s="845" t="s">
        <v>95</v>
      </c>
      <c r="M23" s="844"/>
      <c r="N23" s="845" t="s">
        <v>269</v>
      </c>
    </row>
    <row r="24" spans="1:14" ht="77.099999999999994" customHeight="1">
      <c r="A24" s="846" t="s">
        <v>30</v>
      </c>
      <c r="B24" s="846" t="s">
        <v>268</v>
      </c>
      <c r="C24" s="846" t="s">
        <v>267</v>
      </c>
      <c r="D24" s="846" t="s">
        <v>30</v>
      </c>
      <c r="E24" s="846" t="s">
        <v>268</v>
      </c>
      <c r="F24" s="846" t="s">
        <v>267</v>
      </c>
      <c r="G24" s="846" t="s">
        <v>30</v>
      </c>
      <c r="H24" s="846" t="s">
        <v>268</v>
      </c>
      <c r="I24" s="846" t="s">
        <v>267</v>
      </c>
      <c r="J24" s="846" t="s">
        <v>30</v>
      </c>
      <c r="K24" s="846" t="s">
        <v>268</v>
      </c>
      <c r="L24" s="846" t="s">
        <v>267</v>
      </c>
      <c r="M24" s="847"/>
      <c r="N24" s="848" t="s">
        <v>129</v>
      </c>
    </row>
    <row r="25" spans="1:14" ht="77.099999999999994" customHeight="1">
      <c r="A25" s="846" t="s">
        <v>26</v>
      </c>
      <c r="B25" s="846" t="s">
        <v>266</v>
      </c>
      <c r="C25" s="846" t="s">
        <v>265</v>
      </c>
      <c r="D25" s="846" t="s">
        <v>26</v>
      </c>
      <c r="E25" s="846" t="s">
        <v>266</v>
      </c>
      <c r="F25" s="846" t="s">
        <v>265</v>
      </c>
      <c r="G25" s="846" t="s">
        <v>26</v>
      </c>
      <c r="H25" s="846" t="s">
        <v>266</v>
      </c>
      <c r="I25" s="846" t="s">
        <v>265</v>
      </c>
      <c r="J25" s="846" t="s">
        <v>26</v>
      </c>
      <c r="K25" s="846" t="s">
        <v>266</v>
      </c>
      <c r="L25" s="846" t="s">
        <v>265</v>
      </c>
      <c r="M25" s="847"/>
      <c r="N25" s="849"/>
    </row>
    <row r="26" spans="1:14" ht="77.099999999999994" customHeight="1">
      <c r="A26" s="844">
        <v>1116</v>
      </c>
      <c r="B26" s="844">
        <v>458</v>
      </c>
      <c r="C26" s="844">
        <v>658</v>
      </c>
      <c r="D26" s="844">
        <v>2061</v>
      </c>
      <c r="E26" s="844">
        <v>868</v>
      </c>
      <c r="F26" s="844">
        <v>1193</v>
      </c>
      <c r="G26" s="844">
        <v>1726</v>
      </c>
      <c r="H26" s="844">
        <v>1309</v>
      </c>
      <c r="I26" s="844">
        <v>417</v>
      </c>
      <c r="J26" s="844">
        <v>1959</v>
      </c>
      <c r="K26" s="844">
        <v>1180</v>
      </c>
      <c r="L26" s="845">
        <v>779</v>
      </c>
      <c r="M26" s="850" t="s">
        <v>257</v>
      </c>
      <c r="N26" s="851" t="s">
        <v>264</v>
      </c>
    </row>
    <row r="27" spans="1:14" ht="77.099999999999994" customHeight="1">
      <c r="A27" s="872">
        <v>504</v>
      </c>
      <c r="B27" s="872">
        <v>211</v>
      </c>
      <c r="C27" s="872">
        <v>293</v>
      </c>
      <c r="D27" s="872">
        <v>1632</v>
      </c>
      <c r="E27" s="872">
        <v>307</v>
      </c>
      <c r="F27" s="872">
        <v>1325</v>
      </c>
      <c r="G27" s="872">
        <v>657</v>
      </c>
      <c r="H27" s="872">
        <v>509</v>
      </c>
      <c r="I27" s="872">
        <v>148</v>
      </c>
      <c r="J27" s="872">
        <v>993</v>
      </c>
      <c r="K27" s="872">
        <v>501</v>
      </c>
      <c r="L27" s="848">
        <v>492</v>
      </c>
      <c r="M27" s="852" t="s">
        <v>255</v>
      </c>
      <c r="N27" s="853"/>
    </row>
    <row r="28" spans="1:14" ht="77.099999999999994" customHeight="1">
      <c r="A28" s="873">
        <v>1620</v>
      </c>
      <c r="B28" s="873">
        <v>669</v>
      </c>
      <c r="C28" s="873">
        <v>951</v>
      </c>
      <c r="D28" s="873">
        <v>3693</v>
      </c>
      <c r="E28" s="873">
        <v>1175</v>
      </c>
      <c r="F28" s="873">
        <v>2518</v>
      </c>
      <c r="G28" s="873">
        <v>2383</v>
      </c>
      <c r="H28" s="873">
        <v>1818</v>
      </c>
      <c r="I28" s="873">
        <v>565</v>
      </c>
      <c r="J28" s="873">
        <v>2952</v>
      </c>
      <c r="K28" s="873">
        <v>1681</v>
      </c>
      <c r="L28" s="849">
        <v>1271</v>
      </c>
      <c r="M28" s="853" t="s">
        <v>253</v>
      </c>
      <c r="N28" s="854" t="s">
        <v>263</v>
      </c>
    </row>
    <row r="29" spans="1:14" ht="77.099999999999994" customHeight="1">
      <c r="A29" s="844">
        <v>622</v>
      </c>
      <c r="B29" s="844">
        <v>21</v>
      </c>
      <c r="C29" s="844">
        <v>601</v>
      </c>
      <c r="D29" s="844">
        <v>934</v>
      </c>
      <c r="E29" s="844">
        <v>230</v>
      </c>
      <c r="F29" s="844">
        <v>704</v>
      </c>
      <c r="G29" s="844">
        <v>1252</v>
      </c>
      <c r="H29" s="844">
        <v>43</v>
      </c>
      <c r="I29" s="844">
        <v>1209</v>
      </c>
      <c r="J29" s="844">
        <v>1421</v>
      </c>
      <c r="K29" s="844">
        <v>29</v>
      </c>
      <c r="L29" s="845">
        <v>1392</v>
      </c>
      <c r="M29" s="850" t="s">
        <v>257</v>
      </c>
      <c r="N29" s="851" t="s">
        <v>262</v>
      </c>
    </row>
    <row r="30" spans="1:14" ht="77.099999999999994" customHeight="1">
      <c r="A30" s="872">
        <v>2871</v>
      </c>
      <c r="B30" s="872">
        <v>1447</v>
      </c>
      <c r="C30" s="872">
        <v>1424</v>
      </c>
      <c r="D30" s="872">
        <v>5677</v>
      </c>
      <c r="E30" s="872">
        <v>2124</v>
      </c>
      <c r="F30" s="872">
        <v>3553</v>
      </c>
      <c r="G30" s="872">
        <v>4182</v>
      </c>
      <c r="H30" s="872">
        <v>3404</v>
      </c>
      <c r="I30" s="872">
        <v>778</v>
      </c>
      <c r="J30" s="872">
        <v>4652</v>
      </c>
      <c r="K30" s="872">
        <v>2114</v>
      </c>
      <c r="L30" s="848">
        <v>2538</v>
      </c>
      <c r="M30" s="852" t="s">
        <v>255</v>
      </c>
      <c r="N30" s="853" t="s">
        <v>261</v>
      </c>
    </row>
    <row r="31" spans="1:14" ht="77.099999999999994" customHeight="1">
      <c r="A31" s="873">
        <v>3493</v>
      </c>
      <c r="B31" s="873">
        <v>1468</v>
      </c>
      <c r="C31" s="873">
        <v>2025</v>
      </c>
      <c r="D31" s="873">
        <v>6611</v>
      </c>
      <c r="E31" s="873">
        <v>2354</v>
      </c>
      <c r="F31" s="873">
        <v>4257</v>
      </c>
      <c r="G31" s="873">
        <v>5434</v>
      </c>
      <c r="H31" s="873">
        <v>3447</v>
      </c>
      <c r="I31" s="873">
        <v>1987</v>
      </c>
      <c r="J31" s="873">
        <v>6073</v>
      </c>
      <c r="K31" s="873">
        <v>2143</v>
      </c>
      <c r="L31" s="849">
        <v>3930</v>
      </c>
      <c r="M31" s="853" t="s">
        <v>253</v>
      </c>
      <c r="N31" s="854" t="s">
        <v>260</v>
      </c>
    </row>
    <row r="32" spans="1:14" ht="77.099999999999994" customHeight="1">
      <c r="A32" s="844">
        <v>60</v>
      </c>
      <c r="B32" s="844">
        <v>1</v>
      </c>
      <c r="C32" s="844">
        <v>59</v>
      </c>
      <c r="D32" s="844">
        <v>121</v>
      </c>
      <c r="E32" s="844">
        <v>13</v>
      </c>
      <c r="F32" s="844">
        <v>108</v>
      </c>
      <c r="G32" s="844">
        <v>174</v>
      </c>
      <c r="H32" s="844">
        <v>4</v>
      </c>
      <c r="I32" s="844">
        <v>170</v>
      </c>
      <c r="J32" s="844">
        <v>154</v>
      </c>
      <c r="K32" s="844">
        <v>1</v>
      </c>
      <c r="L32" s="845">
        <v>153</v>
      </c>
      <c r="M32" s="850" t="s">
        <v>257</v>
      </c>
      <c r="N32" s="851" t="s">
        <v>259</v>
      </c>
    </row>
    <row r="33" spans="1:14" ht="77.099999999999994" customHeight="1">
      <c r="A33" s="872">
        <v>32</v>
      </c>
      <c r="B33" s="872">
        <v>1</v>
      </c>
      <c r="C33" s="872">
        <v>31</v>
      </c>
      <c r="D33" s="872">
        <v>121</v>
      </c>
      <c r="E33" s="872">
        <v>10</v>
      </c>
      <c r="F33" s="872">
        <v>111</v>
      </c>
      <c r="G33" s="872">
        <v>40</v>
      </c>
      <c r="H33" s="872">
        <v>15</v>
      </c>
      <c r="I33" s="872">
        <v>25</v>
      </c>
      <c r="J33" s="872">
        <v>63</v>
      </c>
      <c r="K33" s="872">
        <v>6</v>
      </c>
      <c r="L33" s="848">
        <v>57</v>
      </c>
      <c r="M33" s="852" t="s">
        <v>255</v>
      </c>
      <c r="N33" s="853"/>
    </row>
    <row r="34" spans="1:14" ht="77.099999999999994" customHeight="1">
      <c r="A34" s="873">
        <v>92</v>
      </c>
      <c r="B34" s="873">
        <v>2</v>
      </c>
      <c r="C34" s="873">
        <v>90</v>
      </c>
      <c r="D34" s="873">
        <v>242</v>
      </c>
      <c r="E34" s="873">
        <v>23</v>
      </c>
      <c r="F34" s="873">
        <v>219</v>
      </c>
      <c r="G34" s="873">
        <v>214</v>
      </c>
      <c r="H34" s="873">
        <v>19</v>
      </c>
      <c r="I34" s="873">
        <v>195</v>
      </c>
      <c r="J34" s="873">
        <v>217</v>
      </c>
      <c r="K34" s="873">
        <v>7</v>
      </c>
      <c r="L34" s="849">
        <v>210</v>
      </c>
      <c r="M34" s="853" t="s">
        <v>253</v>
      </c>
      <c r="N34" s="854" t="s">
        <v>258</v>
      </c>
    </row>
    <row r="35" spans="1:14" ht="77.099999999999994" customHeight="1">
      <c r="A35" s="844">
        <v>1210</v>
      </c>
      <c r="B35" s="844">
        <v>32</v>
      </c>
      <c r="C35" s="844">
        <v>1178</v>
      </c>
      <c r="D35" s="844">
        <v>2157</v>
      </c>
      <c r="E35" s="844">
        <v>145</v>
      </c>
      <c r="F35" s="844">
        <v>2012</v>
      </c>
      <c r="G35" s="844">
        <v>3427</v>
      </c>
      <c r="H35" s="844">
        <v>41</v>
      </c>
      <c r="I35" s="844">
        <v>3386</v>
      </c>
      <c r="J35" s="844">
        <v>3258</v>
      </c>
      <c r="K35" s="844">
        <v>47</v>
      </c>
      <c r="L35" s="845">
        <v>3211</v>
      </c>
      <c r="M35" s="850" t="s">
        <v>257</v>
      </c>
      <c r="N35" s="851" t="s">
        <v>256</v>
      </c>
    </row>
    <row r="36" spans="1:14" ht="77.099999999999994" customHeight="1">
      <c r="A36" s="872">
        <v>617</v>
      </c>
      <c r="B36" s="872">
        <v>41</v>
      </c>
      <c r="C36" s="872">
        <v>576</v>
      </c>
      <c r="D36" s="872">
        <v>2043</v>
      </c>
      <c r="E36" s="872">
        <v>129</v>
      </c>
      <c r="F36" s="872">
        <v>1914</v>
      </c>
      <c r="G36" s="872">
        <v>621</v>
      </c>
      <c r="H36" s="872">
        <v>143</v>
      </c>
      <c r="I36" s="872">
        <v>478</v>
      </c>
      <c r="J36" s="872">
        <v>990</v>
      </c>
      <c r="K36" s="872">
        <v>61</v>
      </c>
      <c r="L36" s="848">
        <v>929</v>
      </c>
      <c r="M36" s="852" t="s">
        <v>255</v>
      </c>
      <c r="N36" s="853" t="s">
        <v>254</v>
      </c>
    </row>
    <row r="37" spans="1:14" ht="77.099999999999994" customHeight="1">
      <c r="A37" s="873">
        <v>1827</v>
      </c>
      <c r="B37" s="873">
        <v>73</v>
      </c>
      <c r="C37" s="873">
        <v>1754</v>
      </c>
      <c r="D37" s="873">
        <v>4200</v>
      </c>
      <c r="E37" s="873">
        <v>274</v>
      </c>
      <c r="F37" s="873">
        <v>3926</v>
      </c>
      <c r="G37" s="873">
        <v>4048</v>
      </c>
      <c r="H37" s="873">
        <v>184</v>
      </c>
      <c r="I37" s="873">
        <v>3864</v>
      </c>
      <c r="J37" s="873">
        <v>4248</v>
      </c>
      <c r="K37" s="873">
        <v>108</v>
      </c>
      <c r="L37" s="849">
        <v>4140</v>
      </c>
      <c r="M37" s="846" t="s">
        <v>253</v>
      </c>
      <c r="N37" s="854" t="s">
        <v>252</v>
      </c>
    </row>
    <row r="38" spans="1:14" ht="77.099999999999994" customHeight="1">
      <c r="A38" s="841" t="s">
        <v>480</v>
      </c>
      <c r="B38" s="842"/>
      <c r="C38" s="842"/>
      <c r="D38" s="842"/>
      <c r="E38" s="842"/>
      <c r="F38" s="842"/>
      <c r="G38" s="842"/>
      <c r="H38" s="842"/>
      <c r="I38" s="842"/>
      <c r="J38" s="842"/>
      <c r="K38" s="842"/>
      <c r="L38" s="842"/>
      <c r="M38" s="842"/>
      <c r="N38" s="841" t="s">
        <v>482</v>
      </c>
    </row>
    <row r="39" spans="1:14" ht="77.099999999999994" customHeight="1">
      <c r="A39" s="843" t="s">
        <v>80</v>
      </c>
      <c r="B39" s="844"/>
      <c r="C39" s="845" t="s">
        <v>81</v>
      </c>
      <c r="D39" s="843" t="s">
        <v>82</v>
      </c>
      <c r="E39" s="844"/>
      <c r="F39" s="845" t="s">
        <v>224</v>
      </c>
      <c r="G39" s="843" t="s">
        <v>84</v>
      </c>
      <c r="H39" s="844"/>
      <c r="I39" s="845" t="s">
        <v>85</v>
      </c>
      <c r="J39" s="843" t="s">
        <v>86</v>
      </c>
      <c r="K39" s="844"/>
      <c r="L39" s="845" t="s">
        <v>87</v>
      </c>
      <c r="M39" s="844"/>
      <c r="N39" s="845" t="s">
        <v>269</v>
      </c>
    </row>
    <row r="40" spans="1:14" ht="77.099999999999994" customHeight="1">
      <c r="A40" s="846" t="s">
        <v>30</v>
      </c>
      <c r="B40" s="846" t="s">
        <v>268</v>
      </c>
      <c r="C40" s="846" t="s">
        <v>267</v>
      </c>
      <c r="D40" s="846" t="s">
        <v>30</v>
      </c>
      <c r="E40" s="846" t="s">
        <v>268</v>
      </c>
      <c r="F40" s="846" t="s">
        <v>267</v>
      </c>
      <c r="G40" s="846" t="s">
        <v>30</v>
      </c>
      <c r="H40" s="846" t="s">
        <v>268</v>
      </c>
      <c r="I40" s="846" t="s">
        <v>267</v>
      </c>
      <c r="J40" s="846" t="s">
        <v>30</v>
      </c>
      <c r="K40" s="846" t="s">
        <v>268</v>
      </c>
      <c r="L40" s="846" t="s">
        <v>267</v>
      </c>
      <c r="M40" s="847"/>
      <c r="N40" s="848" t="s">
        <v>129</v>
      </c>
    </row>
    <row r="41" spans="1:14" ht="77.099999999999994" customHeight="1">
      <c r="A41" s="846" t="s">
        <v>26</v>
      </c>
      <c r="B41" s="846" t="s">
        <v>266</v>
      </c>
      <c r="C41" s="846" t="s">
        <v>265</v>
      </c>
      <c r="D41" s="846" t="s">
        <v>26</v>
      </c>
      <c r="E41" s="846" t="s">
        <v>266</v>
      </c>
      <c r="F41" s="846" t="s">
        <v>265</v>
      </c>
      <c r="G41" s="846" t="s">
        <v>26</v>
      </c>
      <c r="H41" s="846" t="s">
        <v>266</v>
      </c>
      <c r="I41" s="846" t="s">
        <v>265</v>
      </c>
      <c r="J41" s="846" t="s">
        <v>26</v>
      </c>
      <c r="K41" s="846" t="s">
        <v>266</v>
      </c>
      <c r="L41" s="846" t="s">
        <v>265</v>
      </c>
      <c r="M41" s="847"/>
      <c r="N41" s="849"/>
    </row>
    <row r="42" spans="1:14" ht="77.099999999999994" customHeight="1">
      <c r="A42" s="844">
        <v>1013</v>
      </c>
      <c r="B42" s="844">
        <v>830</v>
      </c>
      <c r="C42" s="844">
        <v>183</v>
      </c>
      <c r="D42" s="844">
        <v>506</v>
      </c>
      <c r="E42" s="844">
        <v>426</v>
      </c>
      <c r="F42" s="844">
        <v>80</v>
      </c>
      <c r="G42" s="844">
        <v>1431</v>
      </c>
      <c r="H42" s="844">
        <v>831</v>
      </c>
      <c r="I42" s="844">
        <v>600</v>
      </c>
      <c r="J42" s="844">
        <v>514</v>
      </c>
      <c r="K42" s="844">
        <v>426</v>
      </c>
      <c r="L42" s="845">
        <v>88</v>
      </c>
      <c r="M42" s="850" t="s">
        <v>257</v>
      </c>
      <c r="N42" s="851" t="s">
        <v>264</v>
      </c>
    </row>
    <row r="43" spans="1:14" ht="77.099999999999994" customHeight="1">
      <c r="A43" s="872">
        <v>428</v>
      </c>
      <c r="B43" s="872">
        <v>328</v>
      </c>
      <c r="C43" s="872">
        <v>100</v>
      </c>
      <c r="D43" s="872">
        <v>154</v>
      </c>
      <c r="E43" s="872">
        <v>147</v>
      </c>
      <c r="F43" s="872">
        <v>7</v>
      </c>
      <c r="G43" s="872">
        <v>480</v>
      </c>
      <c r="H43" s="872">
        <v>324</v>
      </c>
      <c r="I43" s="872">
        <v>156</v>
      </c>
      <c r="J43" s="872">
        <v>172</v>
      </c>
      <c r="K43" s="872">
        <v>158</v>
      </c>
      <c r="L43" s="848">
        <v>14</v>
      </c>
      <c r="M43" s="852" t="s">
        <v>255</v>
      </c>
      <c r="N43" s="853"/>
    </row>
    <row r="44" spans="1:14" ht="77.099999999999994" customHeight="1">
      <c r="A44" s="873">
        <v>1441</v>
      </c>
      <c r="B44" s="873">
        <v>1158</v>
      </c>
      <c r="C44" s="873">
        <v>283</v>
      </c>
      <c r="D44" s="873">
        <v>660</v>
      </c>
      <c r="E44" s="873">
        <v>573</v>
      </c>
      <c r="F44" s="873">
        <v>87</v>
      </c>
      <c r="G44" s="873">
        <v>1911</v>
      </c>
      <c r="H44" s="873">
        <v>1155</v>
      </c>
      <c r="I44" s="873">
        <v>756</v>
      </c>
      <c r="J44" s="873">
        <v>686</v>
      </c>
      <c r="K44" s="873">
        <v>584</v>
      </c>
      <c r="L44" s="849">
        <v>102</v>
      </c>
      <c r="M44" s="853" t="s">
        <v>253</v>
      </c>
      <c r="N44" s="854" t="s">
        <v>263</v>
      </c>
    </row>
    <row r="45" spans="1:14" ht="77.099999999999994" customHeight="1">
      <c r="A45" s="844">
        <v>775</v>
      </c>
      <c r="B45" s="844">
        <v>14</v>
      </c>
      <c r="C45" s="844">
        <v>761</v>
      </c>
      <c r="D45" s="844">
        <v>168</v>
      </c>
      <c r="E45" s="844">
        <v>3</v>
      </c>
      <c r="F45" s="844">
        <v>165</v>
      </c>
      <c r="G45" s="844">
        <v>732</v>
      </c>
      <c r="H45" s="844">
        <v>12</v>
      </c>
      <c r="I45" s="844">
        <v>720</v>
      </c>
      <c r="J45" s="844">
        <v>707</v>
      </c>
      <c r="K45" s="844">
        <v>18</v>
      </c>
      <c r="L45" s="845">
        <v>689</v>
      </c>
      <c r="M45" s="850" t="s">
        <v>257</v>
      </c>
      <c r="N45" s="851" t="s">
        <v>262</v>
      </c>
    </row>
    <row r="46" spans="1:14" ht="77.099999999999994" customHeight="1">
      <c r="A46" s="872">
        <v>2298</v>
      </c>
      <c r="B46" s="872">
        <v>1123</v>
      </c>
      <c r="C46" s="872">
        <v>1175</v>
      </c>
      <c r="D46" s="872">
        <v>994</v>
      </c>
      <c r="E46" s="872">
        <v>716</v>
      </c>
      <c r="F46" s="872">
        <v>278</v>
      </c>
      <c r="G46" s="872">
        <v>2909</v>
      </c>
      <c r="H46" s="872">
        <v>1702</v>
      </c>
      <c r="I46" s="872">
        <v>1207</v>
      </c>
      <c r="J46" s="872">
        <v>1430</v>
      </c>
      <c r="K46" s="872">
        <v>752</v>
      </c>
      <c r="L46" s="848">
        <v>678</v>
      </c>
      <c r="M46" s="852" t="s">
        <v>255</v>
      </c>
      <c r="N46" s="853" t="s">
        <v>261</v>
      </c>
    </row>
    <row r="47" spans="1:14" ht="77.099999999999994" customHeight="1">
      <c r="A47" s="873">
        <v>3073</v>
      </c>
      <c r="B47" s="873">
        <v>1137</v>
      </c>
      <c r="C47" s="873">
        <v>1936</v>
      </c>
      <c r="D47" s="873">
        <v>1162</v>
      </c>
      <c r="E47" s="873">
        <v>719</v>
      </c>
      <c r="F47" s="873">
        <v>443</v>
      </c>
      <c r="G47" s="873">
        <v>3641</v>
      </c>
      <c r="H47" s="873">
        <v>1714</v>
      </c>
      <c r="I47" s="873">
        <v>1927</v>
      </c>
      <c r="J47" s="873">
        <v>2137</v>
      </c>
      <c r="K47" s="873">
        <v>770</v>
      </c>
      <c r="L47" s="849">
        <v>1367</v>
      </c>
      <c r="M47" s="853" t="s">
        <v>253</v>
      </c>
      <c r="N47" s="854" t="s">
        <v>260</v>
      </c>
    </row>
    <row r="48" spans="1:14" ht="77.099999999999994" customHeight="1">
      <c r="A48" s="844">
        <v>79</v>
      </c>
      <c r="B48" s="844">
        <v>0</v>
      </c>
      <c r="C48" s="844">
        <v>79</v>
      </c>
      <c r="D48" s="844">
        <v>36</v>
      </c>
      <c r="E48" s="844">
        <v>1</v>
      </c>
      <c r="F48" s="844">
        <v>35</v>
      </c>
      <c r="G48" s="844">
        <v>145</v>
      </c>
      <c r="H48" s="844">
        <v>0</v>
      </c>
      <c r="I48" s="844">
        <v>145</v>
      </c>
      <c r="J48" s="844">
        <v>42</v>
      </c>
      <c r="K48" s="844">
        <v>0</v>
      </c>
      <c r="L48" s="845">
        <v>42</v>
      </c>
      <c r="M48" s="850" t="s">
        <v>257</v>
      </c>
      <c r="N48" s="851" t="s">
        <v>259</v>
      </c>
    </row>
    <row r="49" spans="1:14" ht="77.099999999999994" customHeight="1">
      <c r="A49" s="872">
        <v>42</v>
      </c>
      <c r="B49" s="872">
        <v>5</v>
      </c>
      <c r="C49" s="872">
        <v>37</v>
      </c>
      <c r="D49" s="872">
        <v>10</v>
      </c>
      <c r="E49" s="872">
        <v>4</v>
      </c>
      <c r="F49" s="872">
        <v>6</v>
      </c>
      <c r="G49" s="872">
        <v>36</v>
      </c>
      <c r="H49" s="872">
        <v>3</v>
      </c>
      <c r="I49" s="872">
        <v>33</v>
      </c>
      <c r="J49" s="872">
        <v>24</v>
      </c>
      <c r="K49" s="872">
        <v>1</v>
      </c>
      <c r="L49" s="848">
        <v>23</v>
      </c>
      <c r="M49" s="852" t="s">
        <v>255</v>
      </c>
      <c r="N49" s="853"/>
    </row>
    <row r="50" spans="1:14" ht="77.099999999999994" customHeight="1">
      <c r="A50" s="873">
        <v>121</v>
      </c>
      <c r="B50" s="873">
        <v>5</v>
      </c>
      <c r="C50" s="873">
        <v>116</v>
      </c>
      <c r="D50" s="873">
        <v>46</v>
      </c>
      <c r="E50" s="873">
        <v>5</v>
      </c>
      <c r="F50" s="873">
        <v>41</v>
      </c>
      <c r="G50" s="873">
        <v>181</v>
      </c>
      <c r="H50" s="873">
        <v>3</v>
      </c>
      <c r="I50" s="873">
        <v>178</v>
      </c>
      <c r="J50" s="873">
        <v>66</v>
      </c>
      <c r="K50" s="873">
        <v>1</v>
      </c>
      <c r="L50" s="849">
        <v>65</v>
      </c>
      <c r="M50" s="853" t="s">
        <v>253</v>
      </c>
      <c r="N50" s="854" t="s">
        <v>258</v>
      </c>
    </row>
    <row r="51" spans="1:14" ht="77.099999999999994" customHeight="1">
      <c r="A51" s="844">
        <v>1334</v>
      </c>
      <c r="B51" s="844">
        <v>18</v>
      </c>
      <c r="C51" s="844">
        <v>1316</v>
      </c>
      <c r="D51" s="844">
        <v>605</v>
      </c>
      <c r="E51" s="844">
        <v>6</v>
      </c>
      <c r="F51" s="844">
        <v>599</v>
      </c>
      <c r="G51" s="844">
        <v>2215</v>
      </c>
      <c r="H51" s="844">
        <v>11</v>
      </c>
      <c r="I51" s="844">
        <v>2204</v>
      </c>
      <c r="J51" s="844">
        <v>928</v>
      </c>
      <c r="K51" s="844">
        <v>4</v>
      </c>
      <c r="L51" s="845">
        <v>924</v>
      </c>
      <c r="M51" s="850" t="s">
        <v>257</v>
      </c>
      <c r="N51" s="851" t="s">
        <v>256</v>
      </c>
    </row>
    <row r="52" spans="1:14" ht="77.099999999999994" customHeight="1">
      <c r="A52" s="872">
        <v>550</v>
      </c>
      <c r="B52" s="872">
        <v>28</v>
      </c>
      <c r="C52" s="872">
        <v>522</v>
      </c>
      <c r="D52" s="872">
        <v>140</v>
      </c>
      <c r="E52" s="872">
        <v>42</v>
      </c>
      <c r="F52" s="872">
        <v>98</v>
      </c>
      <c r="G52" s="872">
        <v>587</v>
      </c>
      <c r="H52" s="872">
        <v>61</v>
      </c>
      <c r="I52" s="872">
        <v>526</v>
      </c>
      <c r="J52" s="872">
        <v>330</v>
      </c>
      <c r="K52" s="872">
        <v>13</v>
      </c>
      <c r="L52" s="848">
        <v>317</v>
      </c>
      <c r="M52" s="852" t="s">
        <v>255</v>
      </c>
      <c r="N52" s="853" t="s">
        <v>254</v>
      </c>
    </row>
    <row r="53" spans="1:14" ht="77.099999999999994" customHeight="1">
      <c r="A53" s="873">
        <v>1884</v>
      </c>
      <c r="B53" s="873">
        <v>46</v>
      </c>
      <c r="C53" s="873">
        <v>1838</v>
      </c>
      <c r="D53" s="873">
        <v>745</v>
      </c>
      <c r="E53" s="873">
        <v>48</v>
      </c>
      <c r="F53" s="873">
        <v>697</v>
      </c>
      <c r="G53" s="873">
        <v>2802</v>
      </c>
      <c r="H53" s="873">
        <v>72</v>
      </c>
      <c r="I53" s="873">
        <v>2730</v>
      </c>
      <c r="J53" s="873">
        <v>1258</v>
      </c>
      <c r="K53" s="873">
        <v>17</v>
      </c>
      <c r="L53" s="849">
        <v>1241</v>
      </c>
      <c r="M53" s="846" t="s">
        <v>253</v>
      </c>
      <c r="N53" s="854" t="s">
        <v>252</v>
      </c>
    </row>
    <row r="54" spans="1:14" ht="77.099999999999994" customHeight="1">
      <c r="A54" s="841" t="s">
        <v>480</v>
      </c>
      <c r="B54" s="842"/>
      <c r="C54" s="842"/>
      <c r="D54" s="842"/>
      <c r="E54" s="842"/>
      <c r="F54" s="842"/>
      <c r="G54" s="842"/>
      <c r="H54" s="842"/>
      <c r="I54" s="842"/>
      <c r="J54" s="842"/>
      <c r="K54" s="842"/>
      <c r="L54" s="842"/>
      <c r="M54" s="842"/>
      <c r="N54" s="841" t="s">
        <v>482</v>
      </c>
    </row>
    <row r="55" spans="1:14" ht="77.099999999999994" customHeight="1">
      <c r="A55" s="843" t="s">
        <v>72</v>
      </c>
      <c r="B55" s="844"/>
      <c r="C55" s="845" t="s">
        <v>73</v>
      </c>
      <c r="D55" s="843" t="s">
        <v>74</v>
      </c>
      <c r="E55" s="844"/>
      <c r="F55" s="845" t="s">
        <v>75</v>
      </c>
      <c r="G55" s="843" t="s">
        <v>76</v>
      </c>
      <c r="H55" s="1696" t="s">
        <v>77</v>
      </c>
      <c r="I55" s="1697"/>
      <c r="J55" s="843" t="s">
        <v>223</v>
      </c>
      <c r="K55" s="844"/>
      <c r="L55" s="845" t="s">
        <v>79</v>
      </c>
      <c r="M55" s="844"/>
      <c r="N55" s="845" t="s">
        <v>269</v>
      </c>
    </row>
    <row r="56" spans="1:14" ht="77.099999999999994" customHeight="1">
      <c r="A56" s="846" t="s">
        <v>30</v>
      </c>
      <c r="B56" s="846" t="s">
        <v>268</v>
      </c>
      <c r="C56" s="846" t="s">
        <v>267</v>
      </c>
      <c r="D56" s="846" t="s">
        <v>30</v>
      </c>
      <c r="E56" s="846" t="s">
        <v>268</v>
      </c>
      <c r="F56" s="846" t="s">
        <v>267</v>
      </c>
      <c r="G56" s="846" t="s">
        <v>30</v>
      </c>
      <c r="H56" s="846" t="s">
        <v>268</v>
      </c>
      <c r="I56" s="846" t="s">
        <v>267</v>
      </c>
      <c r="J56" s="846" t="s">
        <v>30</v>
      </c>
      <c r="K56" s="846" t="s">
        <v>268</v>
      </c>
      <c r="L56" s="846" t="s">
        <v>267</v>
      </c>
      <c r="M56" s="847"/>
      <c r="N56" s="848" t="s">
        <v>129</v>
      </c>
    </row>
    <row r="57" spans="1:14" ht="77.099999999999994" customHeight="1">
      <c r="A57" s="846" t="s">
        <v>26</v>
      </c>
      <c r="B57" s="846" t="s">
        <v>266</v>
      </c>
      <c r="C57" s="846" t="s">
        <v>265</v>
      </c>
      <c r="D57" s="846" t="s">
        <v>26</v>
      </c>
      <c r="E57" s="846" t="s">
        <v>266</v>
      </c>
      <c r="F57" s="846" t="s">
        <v>265</v>
      </c>
      <c r="G57" s="846" t="s">
        <v>26</v>
      </c>
      <c r="H57" s="846" t="s">
        <v>266</v>
      </c>
      <c r="I57" s="846" t="s">
        <v>265</v>
      </c>
      <c r="J57" s="846" t="s">
        <v>26</v>
      </c>
      <c r="K57" s="846" t="s">
        <v>266</v>
      </c>
      <c r="L57" s="846" t="s">
        <v>265</v>
      </c>
      <c r="M57" s="847"/>
      <c r="N57" s="849"/>
    </row>
    <row r="58" spans="1:14" ht="77.099999999999994" customHeight="1">
      <c r="A58" s="844">
        <v>998</v>
      </c>
      <c r="B58" s="844">
        <v>840</v>
      </c>
      <c r="C58" s="844">
        <v>158</v>
      </c>
      <c r="D58" s="844">
        <v>1428</v>
      </c>
      <c r="E58" s="844">
        <v>972</v>
      </c>
      <c r="F58" s="844">
        <v>456</v>
      </c>
      <c r="G58" s="844">
        <v>705</v>
      </c>
      <c r="H58" s="844">
        <v>623</v>
      </c>
      <c r="I58" s="844">
        <v>82</v>
      </c>
      <c r="J58" s="844">
        <v>930</v>
      </c>
      <c r="K58" s="844">
        <v>769</v>
      </c>
      <c r="L58" s="845">
        <v>161</v>
      </c>
      <c r="M58" s="850" t="s">
        <v>257</v>
      </c>
      <c r="N58" s="851" t="s">
        <v>264</v>
      </c>
    </row>
    <row r="59" spans="1:14" ht="77.099999999999994" customHeight="1">
      <c r="A59" s="872">
        <v>265</v>
      </c>
      <c r="B59" s="872">
        <v>239</v>
      </c>
      <c r="C59" s="872">
        <v>26</v>
      </c>
      <c r="D59" s="872">
        <v>502</v>
      </c>
      <c r="E59" s="872">
        <v>354</v>
      </c>
      <c r="F59" s="872">
        <v>148</v>
      </c>
      <c r="G59" s="872">
        <v>280</v>
      </c>
      <c r="H59" s="872">
        <v>230</v>
      </c>
      <c r="I59" s="872">
        <v>50</v>
      </c>
      <c r="J59" s="872">
        <v>367</v>
      </c>
      <c r="K59" s="872">
        <v>286</v>
      </c>
      <c r="L59" s="848">
        <v>81</v>
      </c>
      <c r="M59" s="852" t="s">
        <v>255</v>
      </c>
      <c r="N59" s="853"/>
    </row>
    <row r="60" spans="1:14" ht="77.099999999999994" customHeight="1">
      <c r="A60" s="873">
        <v>1263</v>
      </c>
      <c r="B60" s="873">
        <v>1079</v>
      </c>
      <c r="C60" s="873">
        <v>184</v>
      </c>
      <c r="D60" s="873">
        <v>1930</v>
      </c>
      <c r="E60" s="873">
        <v>1326</v>
      </c>
      <c r="F60" s="873">
        <v>604</v>
      </c>
      <c r="G60" s="873">
        <v>985</v>
      </c>
      <c r="H60" s="873">
        <v>853</v>
      </c>
      <c r="I60" s="873">
        <v>132</v>
      </c>
      <c r="J60" s="873">
        <v>1297</v>
      </c>
      <c r="K60" s="873">
        <v>1055</v>
      </c>
      <c r="L60" s="849">
        <v>242</v>
      </c>
      <c r="M60" s="853" t="s">
        <v>253</v>
      </c>
      <c r="N60" s="854" t="s">
        <v>263</v>
      </c>
    </row>
    <row r="61" spans="1:14" ht="77.099999999999994" customHeight="1">
      <c r="A61" s="844">
        <v>724</v>
      </c>
      <c r="B61" s="844">
        <v>19</v>
      </c>
      <c r="C61" s="844">
        <v>705</v>
      </c>
      <c r="D61" s="844">
        <v>793</v>
      </c>
      <c r="E61" s="844">
        <v>8</v>
      </c>
      <c r="F61" s="844">
        <v>785</v>
      </c>
      <c r="G61" s="844">
        <v>451</v>
      </c>
      <c r="H61" s="844">
        <v>6</v>
      </c>
      <c r="I61" s="844">
        <v>445</v>
      </c>
      <c r="J61" s="844">
        <v>588</v>
      </c>
      <c r="K61" s="844">
        <v>3</v>
      </c>
      <c r="L61" s="845">
        <v>585</v>
      </c>
      <c r="M61" s="850" t="s">
        <v>257</v>
      </c>
      <c r="N61" s="851" t="s">
        <v>262</v>
      </c>
    </row>
    <row r="62" spans="1:14" ht="77.099999999999994" customHeight="1">
      <c r="A62" s="872">
        <v>1889</v>
      </c>
      <c r="B62" s="872">
        <v>1604</v>
      </c>
      <c r="C62" s="872">
        <v>285</v>
      </c>
      <c r="D62" s="872">
        <v>3125</v>
      </c>
      <c r="E62" s="872">
        <v>1148</v>
      </c>
      <c r="F62" s="872">
        <v>1977</v>
      </c>
      <c r="G62" s="872">
        <v>1996</v>
      </c>
      <c r="H62" s="872">
        <v>698</v>
      </c>
      <c r="I62" s="872">
        <v>1298</v>
      </c>
      <c r="J62" s="872">
        <v>2095</v>
      </c>
      <c r="K62" s="872">
        <v>1240</v>
      </c>
      <c r="L62" s="848">
        <v>855</v>
      </c>
      <c r="M62" s="852" t="s">
        <v>255</v>
      </c>
      <c r="N62" s="853" t="s">
        <v>261</v>
      </c>
    </row>
    <row r="63" spans="1:14" ht="77.099999999999994" customHeight="1">
      <c r="A63" s="873">
        <v>2613</v>
      </c>
      <c r="B63" s="873">
        <v>1623</v>
      </c>
      <c r="C63" s="873">
        <v>990</v>
      </c>
      <c r="D63" s="873">
        <v>3918</v>
      </c>
      <c r="E63" s="873">
        <v>1156</v>
      </c>
      <c r="F63" s="873">
        <v>2762</v>
      </c>
      <c r="G63" s="873">
        <v>2447</v>
      </c>
      <c r="H63" s="873">
        <v>704</v>
      </c>
      <c r="I63" s="873">
        <v>1743</v>
      </c>
      <c r="J63" s="873">
        <v>2683</v>
      </c>
      <c r="K63" s="873">
        <v>1243</v>
      </c>
      <c r="L63" s="849">
        <v>1440</v>
      </c>
      <c r="M63" s="853" t="s">
        <v>253</v>
      </c>
      <c r="N63" s="854" t="s">
        <v>260</v>
      </c>
    </row>
    <row r="64" spans="1:14" ht="77.099999999999994" customHeight="1">
      <c r="A64" s="844">
        <v>121</v>
      </c>
      <c r="B64" s="844">
        <v>4</v>
      </c>
      <c r="C64" s="844">
        <v>117</v>
      </c>
      <c r="D64" s="844">
        <v>148</v>
      </c>
      <c r="E64" s="844">
        <v>0</v>
      </c>
      <c r="F64" s="844">
        <v>148</v>
      </c>
      <c r="G64" s="844">
        <v>57</v>
      </c>
      <c r="H64" s="844">
        <v>3</v>
      </c>
      <c r="I64" s="844">
        <v>54</v>
      </c>
      <c r="J64" s="844">
        <v>73</v>
      </c>
      <c r="K64" s="844">
        <v>1</v>
      </c>
      <c r="L64" s="845">
        <v>72</v>
      </c>
      <c r="M64" s="850" t="s">
        <v>257</v>
      </c>
      <c r="N64" s="851" t="s">
        <v>259</v>
      </c>
    </row>
    <row r="65" spans="1:78" s="834" customFormat="1" ht="77.099999999999994" customHeight="1">
      <c r="A65" s="872">
        <v>16</v>
      </c>
      <c r="B65" s="872">
        <v>3</v>
      </c>
      <c r="C65" s="872">
        <v>13</v>
      </c>
      <c r="D65" s="872">
        <v>24</v>
      </c>
      <c r="E65" s="872">
        <v>1</v>
      </c>
      <c r="F65" s="872">
        <v>23</v>
      </c>
      <c r="G65" s="872">
        <v>29</v>
      </c>
      <c r="H65" s="872">
        <v>4</v>
      </c>
      <c r="I65" s="872">
        <v>25</v>
      </c>
      <c r="J65" s="872">
        <v>16</v>
      </c>
      <c r="K65" s="872">
        <v>0</v>
      </c>
      <c r="L65" s="848">
        <v>16</v>
      </c>
      <c r="M65" s="852" t="s">
        <v>255</v>
      </c>
      <c r="N65" s="853"/>
      <c r="AC65" s="835"/>
      <c r="AD65" s="835"/>
      <c r="AE65" s="835"/>
      <c r="AF65" s="835"/>
      <c r="AG65" s="835"/>
      <c r="AH65" s="835"/>
      <c r="AI65" s="835"/>
      <c r="AJ65" s="835"/>
      <c r="AK65" s="835"/>
      <c r="AL65" s="835"/>
      <c r="AM65" s="835"/>
      <c r="AN65" s="835"/>
      <c r="AO65" s="835"/>
      <c r="AP65" s="835"/>
      <c r="AQ65" s="835"/>
      <c r="AR65" s="835"/>
      <c r="AS65" s="835"/>
      <c r="AT65" s="835"/>
      <c r="AU65" s="835"/>
      <c r="AV65" s="835"/>
      <c r="AW65" s="835"/>
      <c r="AX65" s="835"/>
      <c r="AY65" s="835"/>
      <c r="AZ65" s="835"/>
      <c r="BA65" s="835"/>
      <c r="BB65" s="835"/>
      <c r="BC65" s="835"/>
      <c r="BD65" s="835"/>
      <c r="BE65" s="835"/>
      <c r="BF65" s="835"/>
      <c r="BG65" s="835"/>
      <c r="BH65" s="835"/>
      <c r="BI65" s="835"/>
      <c r="BJ65" s="835"/>
      <c r="BK65" s="835"/>
      <c r="BL65" s="835"/>
      <c r="BM65" s="835"/>
      <c r="BN65" s="835"/>
      <c r="BO65" s="835"/>
      <c r="BP65" s="835"/>
      <c r="BQ65" s="835"/>
      <c r="BR65" s="835"/>
      <c r="BS65" s="835"/>
      <c r="BT65" s="835"/>
      <c r="BU65" s="835"/>
      <c r="BV65" s="835"/>
      <c r="BW65" s="835"/>
      <c r="BX65" s="835"/>
      <c r="BY65" s="835"/>
      <c r="BZ65" s="835"/>
    </row>
    <row r="66" spans="1:78" ht="77.099999999999994" customHeight="1">
      <c r="A66" s="873">
        <v>137</v>
      </c>
      <c r="B66" s="873">
        <v>7</v>
      </c>
      <c r="C66" s="873">
        <v>130</v>
      </c>
      <c r="D66" s="873">
        <v>172</v>
      </c>
      <c r="E66" s="873">
        <v>1</v>
      </c>
      <c r="F66" s="873">
        <v>171</v>
      </c>
      <c r="G66" s="873">
        <v>86</v>
      </c>
      <c r="H66" s="873">
        <v>7</v>
      </c>
      <c r="I66" s="873">
        <v>79</v>
      </c>
      <c r="J66" s="873">
        <v>89</v>
      </c>
      <c r="K66" s="873">
        <v>1</v>
      </c>
      <c r="L66" s="849">
        <v>88</v>
      </c>
      <c r="M66" s="853" t="s">
        <v>253</v>
      </c>
      <c r="N66" s="853" t="s">
        <v>258</v>
      </c>
    </row>
    <row r="67" spans="1:78" ht="77.099999999999994" customHeight="1">
      <c r="A67" s="844">
        <v>2078</v>
      </c>
      <c r="B67" s="844">
        <v>22</v>
      </c>
      <c r="C67" s="844">
        <v>2056</v>
      </c>
      <c r="D67" s="844">
        <v>2687</v>
      </c>
      <c r="E67" s="844">
        <v>20</v>
      </c>
      <c r="F67" s="844">
        <v>2667</v>
      </c>
      <c r="G67" s="844">
        <v>747</v>
      </c>
      <c r="H67" s="844">
        <v>24</v>
      </c>
      <c r="I67" s="844">
        <v>723</v>
      </c>
      <c r="J67" s="844">
        <v>1406</v>
      </c>
      <c r="K67" s="844">
        <v>23</v>
      </c>
      <c r="L67" s="845">
        <v>1383</v>
      </c>
      <c r="M67" s="851" t="s">
        <v>257</v>
      </c>
      <c r="N67" s="853" t="s">
        <v>256</v>
      </c>
    </row>
    <row r="68" spans="1:78" ht="77.099999999999994" customHeight="1">
      <c r="A68" s="872">
        <v>288</v>
      </c>
      <c r="B68" s="872">
        <v>85</v>
      </c>
      <c r="C68" s="872">
        <v>203</v>
      </c>
      <c r="D68" s="872">
        <v>697</v>
      </c>
      <c r="E68" s="872">
        <v>54</v>
      </c>
      <c r="F68" s="872">
        <v>643</v>
      </c>
      <c r="G68" s="872">
        <v>403</v>
      </c>
      <c r="H68" s="872">
        <v>80</v>
      </c>
      <c r="I68" s="872">
        <v>323</v>
      </c>
      <c r="J68" s="872">
        <v>379</v>
      </c>
      <c r="K68" s="872">
        <v>57</v>
      </c>
      <c r="L68" s="848">
        <v>322</v>
      </c>
      <c r="M68" s="854" t="s">
        <v>255</v>
      </c>
      <c r="N68" s="853" t="s">
        <v>254</v>
      </c>
    </row>
    <row r="69" spans="1:78" ht="77.099999999999994" customHeight="1">
      <c r="A69" s="873">
        <v>2366</v>
      </c>
      <c r="B69" s="873">
        <v>107</v>
      </c>
      <c r="C69" s="873">
        <v>2259</v>
      </c>
      <c r="D69" s="873">
        <v>3384</v>
      </c>
      <c r="E69" s="873">
        <v>74</v>
      </c>
      <c r="F69" s="873">
        <v>3310</v>
      </c>
      <c r="G69" s="873">
        <v>1150</v>
      </c>
      <c r="H69" s="873">
        <v>104</v>
      </c>
      <c r="I69" s="873">
        <v>1046</v>
      </c>
      <c r="J69" s="873">
        <v>1785</v>
      </c>
      <c r="K69" s="873">
        <v>80</v>
      </c>
      <c r="L69" s="849">
        <v>1705</v>
      </c>
      <c r="M69" s="846" t="s">
        <v>253</v>
      </c>
      <c r="N69" s="854" t="s">
        <v>252</v>
      </c>
    </row>
    <row r="70" spans="1:78" ht="77.099999999999994" customHeight="1">
      <c r="A70" s="841" t="s">
        <v>480</v>
      </c>
      <c r="B70" s="842"/>
      <c r="C70" s="842"/>
      <c r="D70" s="842"/>
      <c r="E70" s="842"/>
      <c r="F70" s="842"/>
      <c r="G70" s="842"/>
      <c r="H70" s="842"/>
      <c r="I70" s="842"/>
      <c r="J70" s="842"/>
      <c r="K70" s="842"/>
      <c r="L70" s="842"/>
      <c r="M70" s="842"/>
      <c r="N70" s="841" t="s">
        <v>482</v>
      </c>
    </row>
    <row r="71" spans="1:78" ht="77.099999999999994" customHeight="1">
      <c r="A71" s="843" t="s">
        <v>64</v>
      </c>
      <c r="B71" s="844"/>
      <c r="C71" s="845" t="s">
        <v>65</v>
      </c>
      <c r="D71" s="843" t="s">
        <v>66</v>
      </c>
      <c r="E71" s="844"/>
      <c r="F71" s="845" t="s">
        <v>67</v>
      </c>
      <c r="G71" s="843" t="s">
        <v>221</v>
      </c>
      <c r="H71" s="844"/>
      <c r="I71" s="845" t="s">
        <v>69</v>
      </c>
      <c r="J71" s="843" t="s">
        <v>481</v>
      </c>
      <c r="K71" s="844"/>
      <c r="L71" s="845" t="s">
        <v>71</v>
      </c>
      <c r="M71" s="844"/>
      <c r="N71" s="845" t="s">
        <v>269</v>
      </c>
    </row>
    <row r="72" spans="1:78" ht="77.099999999999994" customHeight="1">
      <c r="A72" s="846" t="s">
        <v>30</v>
      </c>
      <c r="B72" s="846" t="s">
        <v>268</v>
      </c>
      <c r="C72" s="846" t="s">
        <v>267</v>
      </c>
      <c r="D72" s="846" t="s">
        <v>30</v>
      </c>
      <c r="E72" s="846" t="s">
        <v>268</v>
      </c>
      <c r="F72" s="846" t="s">
        <v>267</v>
      </c>
      <c r="G72" s="846" t="s">
        <v>30</v>
      </c>
      <c r="H72" s="846" t="s">
        <v>268</v>
      </c>
      <c r="I72" s="846" t="s">
        <v>267</v>
      </c>
      <c r="J72" s="846" t="s">
        <v>30</v>
      </c>
      <c r="K72" s="846" t="s">
        <v>268</v>
      </c>
      <c r="L72" s="846" t="s">
        <v>267</v>
      </c>
      <c r="M72" s="847"/>
      <c r="N72" s="848" t="s">
        <v>129</v>
      </c>
    </row>
    <row r="73" spans="1:78" ht="77.099999999999994" customHeight="1">
      <c r="A73" s="846" t="s">
        <v>26</v>
      </c>
      <c r="B73" s="846" t="s">
        <v>266</v>
      </c>
      <c r="C73" s="846" t="s">
        <v>265</v>
      </c>
      <c r="D73" s="846" t="s">
        <v>26</v>
      </c>
      <c r="E73" s="846" t="s">
        <v>266</v>
      </c>
      <c r="F73" s="846" t="s">
        <v>265</v>
      </c>
      <c r="G73" s="846" t="s">
        <v>26</v>
      </c>
      <c r="H73" s="846" t="s">
        <v>266</v>
      </c>
      <c r="I73" s="846" t="s">
        <v>265</v>
      </c>
      <c r="J73" s="846" t="s">
        <v>26</v>
      </c>
      <c r="K73" s="846" t="s">
        <v>266</v>
      </c>
      <c r="L73" s="846" t="s">
        <v>265</v>
      </c>
      <c r="M73" s="847"/>
      <c r="N73" s="849"/>
    </row>
    <row r="74" spans="1:78" ht="77.099999999999994" customHeight="1">
      <c r="A74" s="844">
        <v>363</v>
      </c>
      <c r="B74" s="844">
        <v>294</v>
      </c>
      <c r="C74" s="844">
        <v>69</v>
      </c>
      <c r="D74" s="844">
        <v>293</v>
      </c>
      <c r="E74" s="844">
        <v>229</v>
      </c>
      <c r="F74" s="844">
        <v>64</v>
      </c>
      <c r="G74" s="844">
        <v>696</v>
      </c>
      <c r="H74" s="844">
        <v>590</v>
      </c>
      <c r="I74" s="844">
        <v>106</v>
      </c>
      <c r="J74" s="844">
        <v>756</v>
      </c>
      <c r="K74" s="844">
        <v>566</v>
      </c>
      <c r="L74" s="845">
        <v>190</v>
      </c>
      <c r="M74" s="850" t="s">
        <v>257</v>
      </c>
      <c r="N74" s="851" t="s">
        <v>264</v>
      </c>
    </row>
    <row r="75" spans="1:78" ht="77.099999999999994" customHeight="1">
      <c r="A75" s="872">
        <v>147</v>
      </c>
      <c r="B75" s="872">
        <v>132</v>
      </c>
      <c r="C75" s="872">
        <v>15</v>
      </c>
      <c r="D75" s="872">
        <v>71</v>
      </c>
      <c r="E75" s="872">
        <v>61</v>
      </c>
      <c r="F75" s="872">
        <v>10</v>
      </c>
      <c r="G75" s="872">
        <v>238</v>
      </c>
      <c r="H75" s="872">
        <v>215</v>
      </c>
      <c r="I75" s="872">
        <v>23</v>
      </c>
      <c r="J75" s="872">
        <v>236</v>
      </c>
      <c r="K75" s="872">
        <v>205</v>
      </c>
      <c r="L75" s="848">
        <v>31</v>
      </c>
      <c r="M75" s="852" t="s">
        <v>255</v>
      </c>
      <c r="N75" s="853"/>
    </row>
    <row r="76" spans="1:78" ht="77.099999999999994" customHeight="1">
      <c r="A76" s="873">
        <v>510</v>
      </c>
      <c r="B76" s="873">
        <v>426</v>
      </c>
      <c r="C76" s="873">
        <v>84</v>
      </c>
      <c r="D76" s="873">
        <v>364</v>
      </c>
      <c r="E76" s="873">
        <v>290</v>
      </c>
      <c r="F76" s="873">
        <v>74</v>
      </c>
      <c r="G76" s="873">
        <v>934</v>
      </c>
      <c r="H76" s="873">
        <v>805</v>
      </c>
      <c r="I76" s="873">
        <v>129</v>
      </c>
      <c r="J76" s="873">
        <v>992</v>
      </c>
      <c r="K76" s="873">
        <v>771</v>
      </c>
      <c r="L76" s="849">
        <v>221</v>
      </c>
      <c r="M76" s="853" t="s">
        <v>253</v>
      </c>
      <c r="N76" s="854" t="s">
        <v>263</v>
      </c>
    </row>
    <row r="77" spans="1:78" ht="77.099999999999994" customHeight="1">
      <c r="A77" s="844">
        <v>140</v>
      </c>
      <c r="B77" s="844">
        <v>2</v>
      </c>
      <c r="C77" s="844">
        <v>138</v>
      </c>
      <c r="D77" s="844">
        <v>443</v>
      </c>
      <c r="E77" s="844">
        <v>3</v>
      </c>
      <c r="F77" s="844">
        <v>440</v>
      </c>
      <c r="G77" s="844">
        <v>740</v>
      </c>
      <c r="H77" s="844">
        <v>3</v>
      </c>
      <c r="I77" s="844">
        <v>737</v>
      </c>
      <c r="J77" s="844">
        <v>344</v>
      </c>
      <c r="K77" s="844">
        <v>10</v>
      </c>
      <c r="L77" s="845">
        <v>334</v>
      </c>
      <c r="M77" s="850" t="s">
        <v>257</v>
      </c>
      <c r="N77" s="851" t="s">
        <v>262</v>
      </c>
    </row>
    <row r="78" spans="1:78" ht="77.099999999999994" customHeight="1">
      <c r="A78" s="872">
        <v>594</v>
      </c>
      <c r="B78" s="872">
        <v>436</v>
      </c>
      <c r="C78" s="872">
        <v>158</v>
      </c>
      <c r="D78" s="872">
        <v>573</v>
      </c>
      <c r="E78" s="872">
        <v>264</v>
      </c>
      <c r="F78" s="872">
        <v>309</v>
      </c>
      <c r="G78" s="872">
        <v>2084</v>
      </c>
      <c r="H78" s="872">
        <v>848</v>
      </c>
      <c r="I78" s="872">
        <v>1236</v>
      </c>
      <c r="J78" s="872">
        <v>1327</v>
      </c>
      <c r="K78" s="872">
        <v>1135</v>
      </c>
      <c r="L78" s="848">
        <v>192</v>
      </c>
      <c r="M78" s="852" t="s">
        <v>255</v>
      </c>
      <c r="N78" s="853" t="s">
        <v>261</v>
      </c>
    </row>
    <row r="79" spans="1:78" ht="77.099999999999994" customHeight="1">
      <c r="A79" s="873">
        <v>734</v>
      </c>
      <c r="B79" s="873">
        <v>438</v>
      </c>
      <c r="C79" s="873">
        <v>296</v>
      </c>
      <c r="D79" s="873">
        <v>1016</v>
      </c>
      <c r="E79" s="873">
        <v>267</v>
      </c>
      <c r="F79" s="873">
        <v>749</v>
      </c>
      <c r="G79" s="873">
        <v>2824</v>
      </c>
      <c r="H79" s="873">
        <v>851</v>
      </c>
      <c r="I79" s="873">
        <v>1973</v>
      </c>
      <c r="J79" s="873">
        <v>1671</v>
      </c>
      <c r="K79" s="873">
        <v>1145</v>
      </c>
      <c r="L79" s="849">
        <v>526</v>
      </c>
      <c r="M79" s="853" t="s">
        <v>253</v>
      </c>
      <c r="N79" s="854" t="s">
        <v>260</v>
      </c>
    </row>
    <row r="80" spans="1:78" ht="77.099999999999994" customHeight="1">
      <c r="A80" s="844">
        <v>28</v>
      </c>
      <c r="B80" s="844">
        <v>1</v>
      </c>
      <c r="C80" s="844">
        <v>27</v>
      </c>
      <c r="D80" s="844">
        <v>28</v>
      </c>
      <c r="E80" s="844">
        <v>1</v>
      </c>
      <c r="F80" s="844">
        <v>27</v>
      </c>
      <c r="G80" s="844">
        <v>57</v>
      </c>
      <c r="H80" s="844">
        <v>0</v>
      </c>
      <c r="I80" s="844">
        <v>57</v>
      </c>
      <c r="J80" s="844">
        <v>53</v>
      </c>
      <c r="K80" s="844">
        <v>4</v>
      </c>
      <c r="L80" s="845">
        <v>49</v>
      </c>
      <c r="M80" s="850" t="s">
        <v>257</v>
      </c>
      <c r="N80" s="851" t="s">
        <v>259</v>
      </c>
    </row>
    <row r="81" spans="1:14" ht="77.099999999999994" customHeight="1">
      <c r="A81" s="872">
        <v>10</v>
      </c>
      <c r="B81" s="872">
        <v>4</v>
      </c>
      <c r="C81" s="872">
        <v>6</v>
      </c>
      <c r="D81" s="872">
        <v>9</v>
      </c>
      <c r="E81" s="872">
        <v>0</v>
      </c>
      <c r="F81" s="872">
        <v>9</v>
      </c>
      <c r="G81" s="872">
        <v>28</v>
      </c>
      <c r="H81" s="872">
        <v>2</v>
      </c>
      <c r="I81" s="872">
        <v>26</v>
      </c>
      <c r="J81" s="872">
        <v>28</v>
      </c>
      <c r="K81" s="872">
        <v>12</v>
      </c>
      <c r="L81" s="848">
        <v>16</v>
      </c>
      <c r="M81" s="852" t="s">
        <v>255</v>
      </c>
      <c r="N81" s="853"/>
    </row>
    <row r="82" spans="1:14" ht="77.099999999999994" customHeight="1">
      <c r="A82" s="873">
        <v>38</v>
      </c>
      <c r="B82" s="873">
        <v>5</v>
      </c>
      <c r="C82" s="873">
        <v>33</v>
      </c>
      <c r="D82" s="873">
        <v>37</v>
      </c>
      <c r="E82" s="873">
        <v>1</v>
      </c>
      <c r="F82" s="873">
        <v>36</v>
      </c>
      <c r="G82" s="873">
        <v>85</v>
      </c>
      <c r="H82" s="873">
        <v>2</v>
      </c>
      <c r="I82" s="873">
        <v>83</v>
      </c>
      <c r="J82" s="873">
        <v>81</v>
      </c>
      <c r="K82" s="873">
        <v>16</v>
      </c>
      <c r="L82" s="849">
        <v>65</v>
      </c>
      <c r="M82" s="853" t="s">
        <v>253</v>
      </c>
      <c r="N82" s="854" t="s">
        <v>258</v>
      </c>
    </row>
    <row r="83" spans="1:14" ht="77.099999999999994" customHeight="1">
      <c r="A83" s="844">
        <v>536</v>
      </c>
      <c r="B83" s="844">
        <v>1</v>
      </c>
      <c r="C83" s="844">
        <v>535</v>
      </c>
      <c r="D83" s="844">
        <v>503</v>
      </c>
      <c r="E83" s="844">
        <v>4</v>
      </c>
      <c r="F83" s="844">
        <v>499</v>
      </c>
      <c r="G83" s="844">
        <v>835</v>
      </c>
      <c r="H83" s="844">
        <v>10</v>
      </c>
      <c r="I83" s="844">
        <v>825</v>
      </c>
      <c r="J83" s="844">
        <v>912</v>
      </c>
      <c r="K83" s="844">
        <v>12</v>
      </c>
      <c r="L83" s="845">
        <v>900</v>
      </c>
      <c r="M83" s="850" t="s">
        <v>257</v>
      </c>
      <c r="N83" s="851" t="s">
        <v>256</v>
      </c>
    </row>
    <row r="84" spans="1:14" ht="77.099999999999994" customHeight="1">
      <c r="A84" s="872">
        <v>141</v>
      </c>
      <c r="B84" s="872">
        <v>10</v>
      </c>
      <c r="C84" s="872">
        <v>131</v>
      </c>
      <c r="D84" s="872">
        <v>105</v>
      </c>
      <c r="E84" s="872">
        <v>11</v>
      </c>
      <c r="F84" s="872">
        <v>94</v>
      </c>
      <c r="G84" s="872">
        <v>353</v>
      </c>
      <c r="H84" s="872">
        <v>51</v>
      </c>
      <c r="I84" s="872">
        <v>302</v>
      </c>
      <c r="J84" s="872">
        <v>239</v>
      </c>
      <c r="K84" s="872">
        <v>63</v>
      </c>
      <c r="L84" s="848">
        <v>176</v>
      </c>
      <c r="M84" s="852" t="s">
        <v>255</v>
      </c>
      <c r="N84" s="853" t="s">
        <v>254</v>
      </c>
    </row>
    <row r="85" spans="1:14" ht="77.099999999999994" customHeight="1">
      <c r="A85" s="873">
        <v>677</v>
      </c>
      <c r="B85" s="873">
        <v>11</v>
      </c>
      <c r="C85" s="873">
        <v>666</v>
      </c>
      <c r="D85" s="873">
        <v>608</v>
      </c>
      <c r="E85" s="873">
        <v>15</v>
      </c>
      <c r="F85" s="873">
        <v>593</v>
      </c>
      <c r="G85" s="873">
        <v>1188</v>
      </c>
      <c r="H85" s="873">
        <v>61</v>
      </c>
      <c r="I85" s="873">
        <v>1127</v>
      </c>
      <c r="J85" s="873">
        <v>1151</v>
      </c>
      <c r="K85" s="873">
        <v>75</v>
      </c>
      <c r="L85" s="849">
        <v>1076</v>
      </c>
      <c r="M85" s="846" t="s">
        <v>253</v>
      </c>
      <c r="N85" s="854" t="s">
        <v>252</v>
      </c>
    </row>
    <row r="86" spans="1:14" ht="77.099999999999994" customHeight="1">
      <c r="A86" s="841" t="s">
        <v>480</v>
      </c>
      <c r="B86" s="842"/>
      <c r="C86" s="842"/>
      <c r="D86" s="842"/>
      <c r="E86" s="842"/>
      <c r="F86" s="841" t="s">
        <v>479</v>
      </c>
      <c r="G86" s="842"/>
      <c r="H86" s="842"/>
      <c r="I86" s="842"/>
      <c r="J86" s="842"/>
      <c r="K86" s="842"/>
      <c r="L86" s="842"/>
      <c r="M86" s="842"/>
      <c r="N86" s="842"/>
    </row>
    <row r="87" spans="1:14" ht="77.099999999999994" customHeight="1">
      <c r="A87" s="1698" t="s">
        <v>478</v>
      </c>
      <c r="B87" s="856" t="s">
        <v>26</v>
      </c>
      <c r="C87" s="857"/>
      <c r="D87" s="858" t="s">
        <v>63</v>
      </c>
      <c r="E87" s="857"/>
      <c r="F87" s="858" t="s">
        <v>269</v>
      </c>
      <c r="G87" s="842"/>
      <c r="H87" s="842"/>
      <c r="I87" s="842"/>
      <c r="J87" s="842"/>
      <c r="K87" s="842"/>
      <c r="L87" s="842"/>
      <c r="M87" s="842"/>
      <c r="N87" s="842"/>
    </row>
    <row r="88" spans="1:14" ht="77.099999999999994" customHeight="1">
      <c r="A88" s="1698"/>
      <c r="B88" s="859" t="s">
        <v>30</v>
      </c>
      <c r="C88" s="860" t="s">
        <v>268</v>
      </c>
      <c r="D88" s="861" t="s">
        <v>267</v>
      </c>
      <c r="E88" s="862"/>
      <c r="F88" s="863" t="s">
        <v>129</v>
      </c>
      <c r="G88" s="842"/>
      <c r="H88" s="842"/>
      <c r="I88" s="842"/>
      <c r="J88" s="842"/>
      <c r="K88" s="842"/>
      <c r="L88" s="842"/>
      <c r="M88" s="842"/>
      <c r="N88" s="842"/>
    </row>
    <row r="89" spans="1:14" ht="77.099999999999994" customHeight="1">
      <c r="A89" s="864" t="s">
        <v>477</v>
      </c>
      <c r="B89" s="864" t="s">
        <v>26</v>
      </c>
      <c r="C89" s="864" t="s">
        <v>266</v>
      </c>
      <c r="D89" s="864" t="s">
        <v>265</v>
      </c>
      <c r="E89" s="865"/>
      <c r="F89" s="866"/>
      <c r="G89" s="842"/>
      <c r="H89" s="842"/>
      <c r="I89" s="842"/>
      <c r="J89" s="842"/>
      <c r="K89" s="842"/>
      <c r="L89" s="842"/>
      <c r="M89" s="842"/>
      <c r="N89" s="842"/>
    </row>
    <row r="90" spans="1:14" ht="77.099999999999994" customHeight="1">
      <c r="A90" s="857">
        <v>39.674491170838948</v>
      </c>
      <c r="B90" s="857">
        <v>28202</v>
      </c>
      <c r="C90" s="857">
        <v>17013</v>
      </c>
      <c r="D90" s="858">
        <v>11189</v>
      </c>
      <c r="E90" s="534" t="s">
        <v>257</v>
      </c>
      <c r="F90" s="851" t="s">
        <v>264</v>
      </c>
      <c r="G90" s="842"/>
      <c r="H90" s="867"/>
      <c r="I90" s="842"/>
      <c r="J90" s="842"/>
      <c r="K90" s="842"/>
      <c r="L90" s="842"/>
      <c r="M90" s="842"/>
      <c r="N90" s="842"/>
    </row>
    <row r="91" spans="1:14" ht="77.099999999999994" customHeight="1">
      <c r="A91" s="874">
        <v>51.205853804226088</v>
      </c>
      <c r="B91" s="874">
        <v>13393</v>
      </c>
      <c r="C91" s="874">
        <v>6535</v>
      </c>
      <c r="D91" s="863">
        <v>6858</v>
      </c>
      <c r="E91" s="868" t="s">
        <v>255</v>
      </c>
      <c r="F91" s="853"/>
      <c r="G91" s="842"/>
      <c r="H91" s="867"/>
      <c r="I91" s="842"/>
      <c r="J91" s="842"/>
      <c r="K91" s="842"/>
      <c r="L91" s="842"/>
      <c r="M91" s="842"/>
      <c r="N91" s="842"/>
    </row>
    <row r="92" spans="1:14" ht="77.099999999999994" customHeight="1">
      <c r="A92" s="875">
        <v>43.387426373362182</v>
      </c>
      <c r="B92" s="875">
        <v>41595</v>
      </c>
      <c r="C92" s="875">
        <v>23548</v>
      </c>
      <c r="D92" s="866">
        <v>18047</v>
      </c>
      <c r="E92" s="864" t="s">
        <v>253</v>
      </c>
      <c r="F92" s="854" t="s">
        <v>263</v>
      </c>
      <c r="G92" s="842"/>
      <c r="H92" s="867"/>
      <c r="I92" s="842"/>
      <c r="J92" s="842"/>
      <c r="K92" s="842"/>
      <c r="L92" s="842"/>
      <c r="M92" s="842"/>
      <c r="N92" s="842"/>
    </row>
    <row r="93" spans="1:14" ht="77.099999999999994" customHeight="1">
      <c r="A93" s="857">
        <v>90.632163415006872</v>
      </c>
      <c r="B93" s="857">
        <v>19631</v>
      </c>
      <c r="C93" s="857">
        <v>1839</v>
      </c>
      <c r="D93" s="858">
        <v>17792</v>
      </c>
      <c r="E93" s="534" t="s">
        <v>257</v>
      </c>
      <c r="F93" s="869" t="s">
        <v>262</v>
      </c>
      <c r="G93" s="842"/>
      <c r="H93" s="842"/>
      <c r="I93" s="842"/>
      <c r="J93" s="842"/>
      <c r="K93" s="842"/>
      <c r="L93" s="842"/>
      <c r="M93" s="842"/>
      <c r="N93" s="842"/>
    </row>
    <row r="94" spans="1:14" ht="77.099999999999994" customHeight="1">
      <c r="A94" s="874">
        <v>41.682594627135224</v>
      </c>
      <c r="B94" s="874">
        <v>66445</v>
      </c>
      <c r="C94" s="874">
        <v>38749</v>
      </c>
      <c r="D94" s="863">
        <v>27696</v>
      </c>
      <c r="E94" s="868" t="s">
        <v>255</v>
      </c>
      <c r="F94" s="870" t="s">
        <v>261</v>
      </c>
      <c r="G94" s="842"/>
      <c r="H94" s="842"/>
      <c r="I94" s="842"/>
      <c r="J94" s="842"/>
      <c r="K94" s="842"/>
      <c r="L94" s="842"/>
      <c r="M94" s="842"/>
      <c r="N94" s="842"/>
    </row>
    <row r="95" spans="1:14" ht="77.099999999999994" customHeight="1">
      <c r="A95" s="875">
        <v>52.846321855104797</v>
      </c>
      <c r="B95" s="875">
        <v>86076</v>
      </c>
      <c r="C95" s="875">
        <v>40588</v>
      </c>
      <c r="D95" s="866">
        <v>45488</v>
      </c>
      <c r="E95" s="864" t="s">
        <v>253</v>
      </c>
      <c r="F95" s="871" t="s">
        <v>260</v>
      </c>
      <c r="G95" s="842"/>
      <c r="H95" s="842"/>
      <c r="I95" s="842"/>
      <c r="J95" s="842"/>
      <c r="K95" s="842"/>
      <c r="L95" s="842"/>
      <c r="M95" s="842"/>
      <c r="N95" s="842"/>
    </row>
    <row r="96" spans="1:14" ht="77.099999999999994" customHeight="1">
      <c r="A96" s="857">
        <v>95.979899497487438</v>
      </c>
      <c r="B96" s="857">
        <v>2189</v>
      </c>
      <c r="C96" s="857">
        <v>88</v>
      </c>
      <c r="D96" s="858">
        <v>2101</v>
      </c>
      <c r="E96" s="534" t="s">
        <v>257</v>
      </c>
      <c r="F96" s="869" t="s">
        <v>259</v>
      </c>
      <c r="G96" s="842"/>
      <c r="H96" s="842"/>
      <c r="I96" s="842"/>
      <c r="J96" s="842"/>
      <c r="K96" s="842"/>
      <c r="L96" s="842"/>
      <c r="M96" s="842"/>
      <c r="N96" s="842"/>
    </row>
    <row r="97" spans="1:20" ht="77.099999999999994" customHeight="1">
      <c r="A97" s="874">
        <v>85.199386503067487</v>
      </c>
      <c r="B97" s="874">
        <v>1304</v>
      </c>
      <c r="C97" s="874">
        <v>193</v>
      </c>
      <c r="D97" s="863">
        <v>1111</v>
      </c>
      <c r="E97" s="868" t="s">
        <v>255</v>
      </c>
      <c r="F97" s="870"/>
      <c r="G97" s="842"/>
      <c r="H97" s="842"/>
      <c r="I97" s="842"/>
      <c r="J97" s="842"/>
      <c r="K97" s="842"/>
      <c r="L97" s="842"/>
      <c r="M97" s="842"/>
      <c r="N97" s="842"/>
    </row>
    <row r="98" spans="1:20" ht="77.099999999999994" customHeight="1">
      <c r="A98" s="875">
        <v>91.955339249928429</v>
      </c>
      <c r="B98" s="875">
        <v>3493</v>
      </c>
      <c r="C98" s="875">
        <v>281</v>
      </c>
      <c r="D98" s="866">
        <v>3212</v>
      </c>
      <c r="E98" s="864" t="s">
        <v>253</v>
      </c>
      <c r="F98" s="871" t="s">
        <v>258</v>
      </c>
      <c r="G98" s="842"/>
      <c r="H98" s="842"/>
      <c r="I98" s="842"/>
      <c r="J98" s="842"/>
      <c r="K98" s="842"/>
      <c r="L98" s="842"/>
      <c r="M98" s="842"/>
      <c r="N98" s="842"/>
    </row>
    <row r="99" spans="1:20" ht="77.099999999999994" customHeight="1">
      <c r="A99" s="857">
        <v>96.947656191216666</v>
      </c>
      <c r="B99" s="857">
        <v>39871</v>
      </c>
      <c r="C99" s="857">
        <v>1217</v>
      </c>
      <c r="D99" s="858">
        <v>38654</v>
      </c>
      <c r="E99" s="534" t="s">
        <v>257</v>
      </c>
      <c r="F99" s="869" t="s">
        <v>256</v>
      </c>
      <c r="G99" s="842"/>
      <c r="H99" s="842"/>
      <c r="I99" s="842"/>
      <c r="J99" s="842"/>
      <c r="K99" s="842"/>
      <c r="L99" s="842"/>
      <c r="M99" s="842"/>
      <c r="N99" s="842"/>
    </row>
    <row r="100" spans="1:20" ht="76.5" customHeight="1">
      <c r="A100" s="874">
        <v>87.568510214250125</v>
      </c>
      <c r="B100" s="874">
        <v>16056</v>
      </c>
      <c r="C100" s="874">
        <v>1996</v>
      </c>
      <c r="D100" s="863">
        <v>14060</v>
      </c>
      <c r="E100" s="868" t="s">
        <v>255</v>
      </c>
      <c r="F100" s="870" t="s">
        <v>254</v>
      </c>
      <c r="G100" s="842"/>
      <c r="H100" s="842"/>
      <c r="I100" s="842"/>
      <c r="J100" s="842"/>
      <c r="K100" s="842"/>
      <c r="L100" s="842"/>
      <c r="M100" s="842"/>
      <c r="N100" s="842"/>
    </row>
    <row r="101" spans="1:20" ht="76.5" customHeight="1">
      <c r="A101" s="875">
        <v>94.255010996477552</v>
      </c>
      <c r="B101" s="875">
        <v>55927</v>
      </c>
      <c r="C101" s="875">
        <v>3213</v>
      </c>
      <c r="D101" s="866">
        <v>52714</v>
      </c>
      <c r="E101" s="864" t="s">
        <v>253</v>
      </c>
      <c r="F101" s="871" t="s">
        <v>252</v>
      </c>
      <c r="G101" s="842"/>
      <c r="H101" s="842"/>
      <c r="I101" s="842"/>
      <c r="J101" s="842"/>
      <c r="K101" s="842"/>
      <c r="L101" s="842" t="s">
        <v>2033</v>
      </c>
      <c r="M101" s="842"/>
      <c r="N101" s="842"/>
      <c r="P101" s="833"/>
      <c r="Q101" s="833"/>
      <c r="R101" s="833"/>
      <c r="S101" s="833"/>
      <c r="T101" s="833"/>
    </row>
    <row r="102" spans="1:20" ht="77.099999999999994" customHeight="1">
      <c r="P102" s="833"/>
      <c r="Q102" s="833"/>
      <c r="R102" s="833"/>
      <c r="S102" s="833"/>
      <c r="T102" s="833"/>
    </row>
  </sheetData>
  <mergeCells count="4">
    <mergeCell ref="E5:K5"/>
    <mergeCell ref="H6:I6"/>
    <mergeCell ref="H55:I55"/>
    <mergeCell ref="A87:A88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48" orientation="portrait" r:id="rId1"/>
  <headerFooter alignWithMargins="0"/>
  <rowBreaks count="5" manualBreakCount="5">
    <brk id="21" max="13" man="1"/>
    <brk id="37" max="13" man="1"/>
    <brk id="53" max="13" man="1"/>
    <brk id="69" max="13" man="1"/>
    <brk id="85" max="1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8:AD135"/>
  <sheetViews>
    <sheetView rightToLeft="1" topLeftCell="O1" zoomScale="85" zoomScaleNormal="85" workbookViewId="0">
      <selection activeCell="V4" sqref="V1:AV1048576"/>
    </sheetView>
  </sheetViews>
  <sheetFormatPr defaultColWidth="7.69921875" defaultRowHeight="13.2"/>
  <cols>
    <col min="1" max="1" width="31.19921875" style="1541" bestFit="1" customWidth="1"/>
    <col min="2" max="2" width="20.09765625" style="1541" bestFit="1" customWidth="1"/>
    <col min="3" max="16384" width="7.69921875" style="1541"/>
  </cols>
  <sheetData>
    <row r="8" spans="1:30" ht="24" customHeight="1"/>
    <row r="9" spans="1:30" ht="16.8">
      <c r="A9" s="656" t="s">
        <v>1389</v>
      </c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656"/>
    </row>
    <row r="10" spans="1:30" ht="16.8">
      <c r="A10" s="656" t="s">
        <v>1390</v>
      </c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</row>
    <row r="11" spans="1:30" ht="24.6">
      <c r="A11" s="1520" t="s">
        <v>490</v>
      </c>
      <c r="B11" s="1521"/>
      <c r="C11" s="1522"/>
      <c r="D11" s="1522"/>
      <c r="E11" s="1523"/>
      <c r="F11" s="1524"/>
      <c r="G11" s="1522"/>
      <c r="H11" s="1522"/>
      <c r="I11" s="1523"/>
      <c r="J11" s="1524"/>
      <c r="K11" s="1522"/>
      <c r="L11" s="1522"/>
      <c r="M11" s="1523"/>
      <c r="N11" s="1524"/>
      <c r="O11" s="1522"/>
      <c r="P11" s="1522"/>
      <c r="Q11" s="1523"/>
      <c r="R11" s="1524"/>
      <c r="S11" s="1522"/>
      <c r="T11" s="1522"/>
      <c r="U11" s="1523"/>
      <c r="V11" s="1524"/>
      <c r="W11" s="1522"/>
      <c r="X11" s="1522"/>
      <c r="Y11" s="1523"/>
      <c r="Z11" s="1524"/>
      <c r="AA11" s="1523"/>
      <c r="AB11" s="1523"/>
      <c r="AC11" s="1523"/>
      <c r="AD11" s="1524" t="s">
        <v>489</v>
      </c>
    </row>
    <row r="12" spans="1:30" ht="15">
      <c r="A12" s="1703" t="s">
        <v>491</v>
      </c>
      <c r="B12" s="1704"/>
      <c r="C12" s="1701" t="s">
        <v>103</v>
      </c>
      <c r="D12" s="1702"/>
      <c r="E12" s="1699" t="s">
        <v>102</v>
      </c>
      <c r="F12" s="1700"/>
      <c r="G12" s="1701" t="s">
        <v>101</v>
      </c>
      <c r="H12" s="1702"/>
      <c r="I12" s="1699" t="s">
        <v>227</v>
      </c>
      <c r="J12" s="1700"/>
      <c r="K12" s="1701" t="s">
        <v>99</v>
      </c>
      <c r="L12" s="1702"/>
      <c r="M12" s="1699" t="s">
        <v>98</v>
      </c>
      <c r="N12" s="1700"/>
      <c r="O12" s="1701" t="s">
        <v>97</v>
      </c>
      <c r="P12" s="1702"/>
      <c r="Q12" s="1699" t="s">
        <v>226</v>
      </c>
      <c r="R12" s="1700"/>
      <c r="S12" s="1701" t="s">
        <v>95</v>
      </c>
      <c r="T12" s="1702"/>
      <c r="U12" s="1699" t="s">
        <v>94</v>
      </c>
      <c r="V12" s="1700"/>
      <c r="W12" s="1701" t="s">
        <v>93</v>
      </c>
      <c r="X12" s="1702"/>
      <c r="Y12" s="1699" t="s">
        <v>92</v>
      </c>
      <c r="Z12" s="1700"/>
      <c r="AA12" s="1701" t="s">
        <v>91</v>
      </c>
      <c r="AB12" s="1702"/>
      <c r="AC12" s="1699" t="s">
        <v>90</v>
      </c>
      <c r="AD12" s="1700"/>
    </row>
    <row r="13" spans="1:30" ht="39.6">
      <c r="A13" s="1705"/>
      <c r="B13" s="1706"/>
      <c r="C13" s="1525" t="s">
        <v>214</v>
      </c>
      <c r="D13" s="1525" t="s">
        <v>213</v>
      </c>
      <c r="E13" s="1525" t="s">
        <v>212</v>
      </c>
      <c r="F13" s="1525" t="s">
        <v>30</v>
      </c>
      <c r="G13" s="1525" t="s">
        <v>214</v>
      </c>
      <c r="H13" s="1525" t="s">
        <v>213</v>
      </c>
      <c r="I13" s="1525" t="s">
        <v>212</v>
      </c>
      <c r="J13" s="1525" t="s">
        <v>30</v>
      </c>
      <c r="K13" s="1525" t="s">
        <v>214</v>
      </c>
      <c r="L13" s="1525" t="s">
        <v>213</v>
      </c>
      <c r="M13" s="1525" t="s">
        <v>212</v>
      </c>
      <c r="N13" s="1525" t="s">
        <v>30</v>
      </c>
      <c r="O13" s="1525" t="s">
        <v>214</v>
      </c>
      <c r="P13" s="1525" t="s">
        <v>213</v>
      </c>
      <c r="Q13" s="1525" t="s">
        <v>212</v>
      </c>
      <c r="R13" s="1525" t="s">
        <v>30</v>
      </c>
      <c r="S13" s="1525" t="s">
        <v>214</v>
      </c>
      <c r="T13" s="1525" t="s">
        <v>213</v>
      </c>
      <c r="U13" s="1525" t="s">
        <v>212</v>
      </c>
      <c r="V13" s="1525" t="s">
        <v>30</v>
      </c>
      <c r="W13" s="1525" t="s">
        <v>214</v>
      </c>
      <c r="X13" s="1525" t="s">
        <v>213</v>
      </c>
      <c r="Y13" s="1525" t="s">
        <v>212</v>
      </c>
      <c r="Z13" s="1525" t="s">
        <v>30</v>
      </c>
      <c r="AA13" s="1525" t="s">
        <v>214</v>
      </c>
      <c r="AB13" s="1525" t="s">
        <v>213</v>
      </c>
      <c r="AC13" s="1525" t="s">
        <v>212</v>
      </c>
      <c r="AD13" s="1525" t="s">
        <v>30</v>
      </c>
    </row>
    <row r="14" spans="1:30" ht="57">
      <c r="A14" s="1707"/>
      <c r="B14" s="1708"/>
      <c r="C14" s="1525" t="s">
        <v>211</v>
      </c>
      <c r="D14" s="1525" t="s">
        <v>210</v>
      </c>
      <c r="E14" s="1525" t="s">
        <v>209</v>
      </c>
      <c r="F14" s="1525" t="s">
        <v>26</v>
      </c>
      <c r="G14" s="1525" t="s">
        <v>211</v>
      </c>
      <c r="H14" s="1525" t="s">
        <v>210</v>
      </c>
      <c r="I14" s="1525" t="s">
        <v>209</v>
      </c>
      <c r="J14" s="1525" t="s">
        <v>26</v>
      </c>
      <c r="K14" s="1525" t="s">
        <v>211</v>
      </c>
      <c r="L14" s="1525" t="s">
        <v>210</v>
      </c>
      <c r="M14" s="1525" t="s">
        <v>209</v>
      </c>
      <c r="N14" s="1525" t="s">
        <v>26</v>
      </c>
      <c r="O14" s="1525" t="s">
        <v>211</v>
      </c>
      <c r="P14" s="1525" t="s">
        <v>210</v>
      </c>
      <c r="Q14" s="1525" t="s">
        <v>209</v>
      </c>
      <c r="R14" s="1525" t="s">
        <v>26</v>
      </c>
      <c r="S14" s="1525" t="s">
        <v>211</v>
      </c>
      <c r="T14" s="1525" t="s">
        <v>210</v>
      </c>
      <c r="U14" s="1525" t="s">
        <v>209</v>
      </c>
      <c r="V14" s="1525" t="s">
        <v>26</v>
      </c>
      <c r="W14" s="1525" t="s">
        <v>211</v>
      </c>
      <c r="X14" s="1525" t="s">
        <v>210</v>
      </c>
      <c r="Y14" s="1525" t="s">
        <v>209</v>
      </c>
      <c r="Z14" s="1525" t="s">
        <v>26</v>
      </c>
      <c r="AA14" s="1525" t="s">
        <v>211</v>
      </c>
      <c r="AB14" s="1525" t="s">
        <v>210</v>
      </c>
      <c r="AC14" s="1525" t="s">
        <v>209</v>
      </c>
      <c r="AD14" s="1525" t="s">
        <v>26</v>
      </c>
    </row>
    <row r="15" spans="1:30" ht="15">
      <c r="A15" s="1526" t="s">
        <v>208</v>
      </c>
      <c r="B15" s="1527" t="s">
        <v>207</v>
      </c>
      <c r="C15" s="1528">
        <v>248</v>
      </c>
      <c r="D15" s="1528">
        <v>0</v>
      </c>
      <c r="E15" s="1528">
        <v>0</v>
      </c>
      <c r="F15" s="1529">
        <f>SUM(C15:E15)</f>
        <v>248</v>
      </c>
      <c r="G15" s="1528">
        <v>109</v>
      </c>
      <c r="H15" s="1528">
        <v>0</v>
      </c>
      <c r="I15" s="1528">
        <v>0</v>
      </c>
      <c r="J15" s="1529">
        <f>SUM(G15:I15)</f>
        <v>109</v>
      </c>
      <c r="K15" s="1528">
        <v>538</v>
      </c>
      <c r="L15" s="1528">
        <v>0</v>
      </c>
      <c r="M15" s="1528">
        <v>0</v>
      </c>
      <c r="N15" s="1529">
        <f>SUM(K15:M15)</f>
        <v>538</v>
      </c>
      <c r="O15" s="1528">
        <v>16</v>
      </c>
      <c r="P15" s="1528">
        <v>0</v>
      </c>
      <c r="Q15" s="1528">
        <v>0</v>
      </c>
      <c r="R15" s="1529">
        <f>SUM(O15:Q15)</f>
        <v>16</v>
      </c>
      <c r="S15" s="1528">
        <v>288</v>
      </c>
      <c r="T15" s="1528">
        <v>0</v>
      </c>
      <c r="U15" s="1528">
        <v>0</v>
      </c>
      <c r="V15" s="1529">
        <f>SUM(S15:U15)</f>
        <v>288</v>
      </c>
      <c r="W15" s="1528">
        <v>70</v>
      </c>
      <c r="X15" s="1528">
        <v>0</v>
      </c>
      <c r="Y15" s="1528">
        <v>0</v>
      </c>
      <c r="Z15" s="1529">
        <f>SUM(W15:Y15)</f>
        <v>70</v>
      </c>
      <c r="AA15" s="1528">
        <v>255</v>
      </c>
      <c r="AB15" s="1528">
        <v>0</v>
      </c>
      <c r="AC15" s="1528">
        <v>0</v>
      </c>
      <c r="AD15" s="1529">
        <f>SUM(AA15:AC15)</f>
        <v>255</v>
      </c>
    </row>
    <row r="16" spans="1:30" ht="15">
      <c r="A16" s="1530" t="s">
        <v>206</v>
      </c>
      <c r="B16" s="1531" t="s">
        <v>205</v>
      </c>
      <c r="C16" s="1528">
        <v>428</v>
      </c>
      <c r="D16" s="1528">
        <v>108</v>
      </c>
      <c r="E16" s="1528">
        <v>97</v>
      </c>
      <c r="F16" s="1529">
        <f t="shared" ref="F16:F50" si="0">SUM(C16:E16)</f>
        <v>633</v>
      </c>
      <c r="G16" s="1528">
        <v>63</v>
      </c>
      <c r="H16" s="1528">
        <v>43</v>
      </c>
      <c r="I16" s="1528">
        <v>33</v>
      </c>
      <c r="J16" s="1529">
        <f t="shared" ref="J16:J50" si="1">SUM(G16:I16)</f>
        <v>139</v>
      </c>
      <c r="K16" s="1528">
        <v>170</v>
      </c>
      <c r="L16" s="1528">
        <v>52</v>
      </c>
      <c r="M16" s="1528">
        <v>72</v>
      </c>
      <c r="N16" s="1529">
        <f t="shared" ref="N16:N50" si="2">SUM(K16:M16)</f>
        <v>294</v>
      </c>
      <c r="O16" s="1528">
        <v>36</v>
      </c>
      <c r="P16" s="1528">
        <v>24</v>
      </c>
      <c r="Q16" s="1528">
        <v>2</v>
      </c>
      <c r="R16" s="1529">
        <f t="shared" ref="R16:R50" si="3">SUM(O16:Q16)</f>
        <v>62</v>
      </c>
      <c r="S16" s="1528">
        <v>74</v>
      </c>
      <c r="T16" s="1528">
        <v>54</v>
      </c>
      <c r="U16" s="1528">
        <v>28</v>
      </c>
      <c r="V16" s="1529">
        <f t="shared" ref="V16:V50" si="4">SUM(S16:U16)</f>
        <v>156</v>
      </c>
      <c r="W16" s="1528">
        <v>83</v>
      </c>
      <c r="X16" s="1528">
        <v>84</v>
      </c>
      <c r="Y16" s="1528">
        <v>13</v>
      </c>
      <c r="Z16" s="1529">
        <f t="shared" ref="Z16:Z50" si="5">SUM(W16:Y16)</f>
        <v>180</v>
      </c>
      <c r="AA16" s="1528">
        <v>94</v>
      </c>
      <c r="AB16" s="1528">
        <v>49</v>
      </c>
      <c r="AC16" s="1528">
        <v>36</v>
      </c>
      <c r="AD16" s="1529">
        <f t="shared" ref="AD16:AD50" si="6">SUM(AA16:AC16)</f>
        <v>179</v>
      </c>
    </row>
    <row r="17" spans="1:30" ht="15">
      <c r="A17" s="1530" t="s">
        <v>204</v>
      </c>
      <c r="B17" s="1531" t="s">
        <v>203</v>
      </c>
      <c r="C17" s="1528">
        <v>192</v>
      </c>
      <c r="D17" s="1528">
        <v>177</v>
      </c>
      <c r="E17" s="1528">
        <v>53</v>
      </c>
      <c r="F17" s="1529">
        <f t="shared" si="0"/>
        <v>422</v>
      </c>
      <c r="G17" s="1528">
        <v>210</v>
      </c>
      <c r="H17" s="1528">
        <v>113</v>
      </c>
      <c r="I17" s="1528">
        <v>35</v>
      </c>
      <c r="J17" s="1529">
        <f t="shared" si="1"/>
        <v>358</v>
      </c>
      <c r="K17" s="1528">
        <v>43</v>
      </c>
      <c r="L17" s="1528">
        <v>77</v>
      </c>
      <c r="M17" s="1528">
        <v>41</v>
      </c>
      <c r="N17" s="1529">
        <f t="shared" si="2"/>
        <v>161</v>
      </c>
      <c r="O17" s="1528">
        <v>140</v>
      </c>
      <c r="P17" s="1528">
        <v>57</v>
      </c>
      <c r="Q17" s="1528">
        <v>18</v>
      </c>
      <c r="R17" s="1529">
        <f t="shared" si="3"/>
        <v>215</v>
      </c>
      <c r="S17" s="1528">
        <v>144</v>
      </c>
      <c r="T17" s="1528">
        <v>93</v>
      </c>
      <c r="U17" s="1528">
        <v>44</v>
      </c>
      <c r="V17" s="1529">
        <f t="shared" si="4"/>
        <v>281</v>
      </c>
      <c r="W17" s="1528">
        <v>108</v>
      </c>
      <c r="X17" s="1528">
        <v>78</v>
      </c>
      <c r="Y17" s="1528">
        <v>27</v>
      </c>
      <c r="Z17" s="1529">
        <f t="shared" si="5"/>
        <v>213</v>
      </c>
      <c r="AA17" s="1528">
        <v>69</v>
      </c>
      <c r="AB17" s="1528">
        <v>59</v>
      </c>
      <c r="AC17" s="1528">
        <v>34</v>
      </c>
      <c r="AD17" s="1529">
        <f t="shared" si="6"/>
        <v>162</v>
      </c>
    </row>
    <row r="18" spans="1:30" ht="15">
      <c r="A18" s="1530" t="s">
        <v>202</v>
      </c>
      <c r="B18" s="1531" t="s">
        <v>201</v>
      </c>
      <c r="C18" s="1528">
        <v>476</v>
      </c>
      <c r="D18" s="1528">
        <v>193</v>
      </c>
      <c r="E18" s="1528">
        <v>74</v>
      </c>
      <c r="F18" s="1529">
        <f t="shared" si="0"/>
        <v>743</v>
      </c>
      <c r="G18" s="1528">
        <v>108</v>
      </c>
      <c r="H18" s="1528">
        <v>58</v>
      </c>
      <c r="I18" s="1528">
        <v>24</v>
      </c>
      <c r="J18" s="1529">
        <f t="shared" si="1"/>
        <v>190</v>
      </c>
      <c r="K18" s="1528">
        <v>36</v>
      </c>
      <c r="L18" s="1528">
        <v>69</v>
      </c>
      <c r="M18" s="1528">
        <v>35</v>
      </c>
      <c r="N18" s="1529">
        <f t="shared" si="2"/>
        <v>140</v>
      </c>
      <c r="O18" s="1528">
        <v>135</v>
      </c>
      <c r="P18" s="1528">
        <v>45</v>
      </c>
      <c r="Q18" s="1528">
        <v>26</v>
      </c>
      <c r="R18" s="1529">
        <f t="shared" si="3"/>
        <v>206</v>
      </c>
      <c r="S18" s="1528">
        <v>46</v>
      </c>
      <c r="T18" s="1528">
        <v>79</v>
      </c>
      <c r="U18" s="1528">
        <v>33</v>
      </c>
      <c r="V18" s="1529">
        <f t="shared" si="4"/>
        <v>158</v>
      </c>
      <c r="W18" s="1528">
        <v>106</v>
      </c>
      <c r="X18" s="1528">
        <v>70</v>
      </c>
      <c r="Y18" s="1528">
        <v>26</v>
      </c>
      <c r="Z18" s="1529">
        <f t="shared" si="5"/>
        <v>202</v>
      </c>
      <c r="AA18" s="1528">
        <v>65</v>
      </c>
      <c r="AB18" s="1528">
        <v>48</v>
      </c>
      <c r="AC18" s="1528">
        <v>32</v>
      </c>
      <c r="AD18" s="1529">
        <f t="shared" si="6"/>
        <v>145</v>
      </c>
    </row>
    <row r="19" spans="1:30" ht="15">
      <c r="A19" s="1530" t="s">
        <v>200</v>
      </c>
      <c r="B19" s="1531" t="s">
        <v>199</v>
      </c>
      <c r="C19" s="1528">
        <v>81</v>
      </c>
      <c r="D19" s="1528">
        <v>123</v>
      </c>
      <c r="E19" s="1528">
        <v>32</v>
      </c>
      <c r="F19" s="1529">
        <f t="shared" si="0"/>
        <v>236</v>
      </c>
      <c r="G19" s="1528">
        <v>17</v>
      </c>
      <c r="H19" s="1528">
        <v>33</v>
      </c>
      <c r="I19" s="1528">
        <v>12</v>
      </c>
      <c r="J19" s="1529">
        <f t="shared" si="1"/>
        <v>62</v>
      </c>
      <c r="K19" s="1528">
        <v>18</v>
      </c>
      <c r="L19" s="1528">
        <v>34</v>
      </c>
      <c r="M19" s="1528">
        <v>29</v>
      </c>
      <c r="N19" s="1529">
        <f t="shared" si="2"/>
        <v>81</v>
      </c>
      <c r="O19" s="1528">
        <v>26</v>
      </c>
      <c r="P19" s="1528">
        <v>40</v>
      </c>
      <c r="Q19" s="1528">
        <v>13</v>
      </c>
      <c r="R19" s="1529">
        <f t="shared" si="3"/>
        <v>79</v>
      </c>
      <c r="S19" s="1528">
        <v>17</v>
      </c>
      <c r="T19" s="1528">
        <v>50</v>
      </c>
      <c r="U19" s="1528">
        <v>12</v>
      </c>
      <c r="V19" s="1529">
        <f t="shared" si="4"/>
        <v>79</v>
      </c>
      <c r="W19" s="1528">
        <v>28</v>
      </c>
      <c r="X19" s="1528">
        <v>46</v>
      </c>
      <c r="Y19" s="1528">
        <v>12</v>
      </c>
      <c r="Z19" s="1529">
        <f t="shared" si="5"/>
        <v>86</v>
      </c>
      <c r="AA19" s="1528">
        <v>16</v>
      </c>
      <c r="AB19" s="1528">
        <v>39</v>
      </c>
      <c r="AC19" s="1528">
        <v>11</v>
      </c>
      <c r="AD19" s="1529">
        <f t="shared" si="6"/>
        <v>66</v>
      </c>
    </row>
    <row r="20" spans="1:30" ht="15">
      <c r="A20" s="1530" t="s">
        <v>198</v>
      </c>
      <c r="B20" s="1531" t="s">
        <v>197</v>
      </c>
      <c r="C20" s="1528">
        <v>19</v>
      </c>
      <c r="D20" s="1528">
        <v>47</v>
      </c>
      <c r="E20" s="1528">
        <v>17</v>
      </c>
      <c r="F20" s="1529">
        <f t="shared" si="0"/>
        <v>83</v>
      </c>
      <c r="G20" s="1528">
        <v>3</v>
      </c>
      <c r="H20" s="1528">
        <v>13</v>
      </c>
      <c r="I20" s="1528">
        <v>4</v>
      </c>
      <c r="J20" s="1529">
        <f t="shared" si="1"/>
        <v>20</v>
      </c>
      <c r="K20" s="1528">
        <v>5</v>
      </c>
      <c r="L20" s="1528">
        <v>16</v>
      </c>
      <c r="M20" s="1528">
        <v>12</v>
      </c>
      <c r="N20" s="1529">
        <f t="shared" si="2"/>
        <v>33</v>
      </c>
      <c r="O20" s="1528">
        <v>14</v>
      </c>
      <c r="P20" s="1528">
        <v>19</v>
      </c>
      <c r="Q20" s="1528">
        <v>9</v>
      </c>
      <c r="R20" s="1529">
        <f t="shared" si="3"/>
        <v>42</v>
      </c>
      <c r="S20" s="1528">
        <v>4</v>
      </c>
      <c r="T20" s="1528">
        <v>15</v>
      </c>
      <c r="U20" s="1528">
        <v>12</v>
      </c>
      <c r="V20" s="1529">
        <f t="shared" si="4"/>
        <v>31</v>
      </c>
      <c r="W20" s="1528">
        <v>4</v>
      </c>
      <c r="X20" s="1528">
        <v>21</v>
      </c>
      <c r="Y20" s="1528">
        <v>3</v>
      </c>
      <c r="Z20" s="1529">
        <f t="shared" si="5"/>
        <v>28</v>
      </c>
      <c r="AA20" s="1528">
        <v>9</v>
      </c>
      <c r="AB20" s="1528">
        <v>11</v>
      </c>
      <c r="AC20" s="1528">
        <v>7</v>
      </c>
      <c r="AD20" s="1529">
        <f t="shared" si="6"/>
        <v>27</v>
      </c>
    </row>
    <row r="21" spans="1:30" ht="15">
      <c r="A21" s="1530" t="s">
        <v>196</v>
      </c>
      <c r="B21" s="1532" t="s">
        <v>195</v>
      </c>
      <c r="C21" s="1528">
        <v>0</v>
      </c>
      <c r="D21" s="1528">
        <v>5</v>
      </c>
      <c r="E21" s="1528">
        <v>14</v>
      </c>
      <c r="F21" s="1529">
        <f t="shared" si="0"/>
        <v>19</v>
      </c>
      <c r="G21" s="1528"/>
      <c r="H21" s="1528">
        <v>2</v>
      </c>
      <c r="I21" s="1528">
        <v>4</v>
      </c>
      <c r="J21" s="1529">
        <f t="shared" si="1"/>
        <v>6</v>
      </c>
      <c r="K21" s="1528"/>
      <c r="L21" s="1528">
        <v>5</v>
      </c>
      <c r="M21" s="1528">
        <v>6</v>
      </c>
      <c r="N21" s="1529">
        <f t="shared" si="2"/>
        <v>11</v>
      </c>
      <c r="O21" s="1528"/>
      <c r="P21" s="1528">
        <v>9</v>
      </c>
      <c r="Q21" s="1528">
        <v>3</v>
      </c>
      <c r="R21" s="1529">
        <f t="shared" si="3"/>
        <v>12</v>
      </c>
      <c r="S21" s="1528"/>
      <c r="T21" s="1528">
        <v>12</v>
      </c>
      <c r="U21" s="1528">
        <v>10</v>
      </c>
      <c r="V21" s="1529">
        <f t="shared" si="4"/>
        <v>22</v>
      </c>
      <c r="W21" s="1528"/>
      <c r="X21" s="1528">
        <v>4</v>
      </c>
      <c r="Y21" s="1528">
        <v>6</v>
      </c>
      <c r="Z21" s="1529">
        <f t="shared" si="5"/>
        <v>10</v>
      </c>
      <c r="AA21" s="1528"/>
      <c r="AB21" s="1528">
        <v>8</v>
      </c>
      <c r="AC21" s="1528">
        <v>7</v>
      </c>
      <c r="AD21" s="1529">
        <f t="shared" si="6"/>
        <v>15</v>
      </c>
    </row>
    <row r="22" spans="1:30" ht="15">
      <c r="A22" s="1530" t="s">
        <v>194</v>
      </c>
      <c r="B22" s="1531" t="s">
        <v>193</v>
      </c>
      <c r="C22" s="1528">
        <v>22</v>
      </c>
      <c r="D22" s="1528">
        <v>0</v>
      </c>
      <c r="E22" s="1528">
        <v>19</v>
      </c>
      <c r="F22" s="1529">
        <f t="shared" si="0"/>
        <v>41</v>
      </c>
      <c r="G22" s="1528">
        <v>9</v>
      </c>
      <c r="H22" s="1528"/>
      <c r="I22" s="1528">
        <v>7</v>
      </c>
      <c r="J22" s="1529">
        <f t="shared" si="1"/>
        <v>16</v>
      </c>
      <c r="K22" s="1528">
        <v>1</v>
      </c>
      <c r="L22" s="1528"/>
      <c r="M22" s="1528">
        <v>17</v>
      </c>
      <c r="N22" s="1529">
        <f t="shared" si="2"/>
        <v>18</v>
      </c>
      <c r="O22" s="1528">
        <v>4</v>
      </c>
      <c r="P22" s="1528"/>
      <c r="Q22" s="1528">
        <v>8</v>
      </c>
      <c r="R22" s="1529">
        <f t="shared" si="3"/>
        <v>12</v>
      </c>
      <c r="S22" s="1528">
        <v>5</v>
      </c>
      <c r="T22" s="1528"/>
      <c r="U22" s="1528">
        <v>6</v>
      </c>
      <c r="V22" s="1529">
        <f t="shared" si="4"/>
        <v>11</v>
      </c>
      <c r="W22" s="1528">
        <v>10</v>
      </c>
      <c r="X22" s="1528"/>
      <c r="Y22" s="1528">
        <v>6</v>
      </c>
      <c r="Z22" s="1529">
        <f t="shared" si="5"/>
        <v>16</v>
      </c>
      <c r="AA22" s="1528">
        <v>9</v>
      </c>
      <c r="AB22" s="1528"/>
      <c r="AC22" s="1528">
        <v>4</v>
      </c>
      <c r="AD22" s="1529">
        <f t="shared" si="6"/>
        <v>13</v>
      </c>
    </row>
    <row r="23" spans="1:30" ht="15">
      <c r="A23" s="1530" t="s">
        <v>192</v>
      </c>
      <c r="B23" s="1531" t="s">
        <v>191</v>
      </c>
      <c r="C23" s="1528">
        <v>15</v>
      </c>
      <c r="D23" s="1528">
        <v>15</v>
      </c>
      <c r="E23" s="1528">
        <v>4</v>
      </c>
      <c r="F23" s="1529">
        <f t="shared" si="0"/>
        <v>34</v>
      </c>
      <c r="G23" s="1528">
        <v>9</v>
      </c>
      <c r="H23" s="1528">
        <v>9</v>
      </c>
      <c r="I23" s="1528">
        <v>4</v>
      </c>
      <c r="J23" s="1529">
        <f t="shared" si="1"/>
        <v>22</v>
      </c>
      <c r="K23" s="1528"/>
      <c r="L23" s="1528">
        <v>5</v>
      </c>
      <c r="M23" s="1528">
        <v>3</v>
      </c>
      <c r="N23" s="1529">
        <f t="shared" si="2"/>
        <v>8</v>
      </c>
      <c r="O23" s="1528">
        <v>6</v>
      </c>
      <c r="P23" s="1528">
        <v>7</v>
      </c>
      <c r="Q23" s="1528">
        <v>1</v>
      </c>
      <c r="R23" s="1529">
        <f t="shared" si="3"/>
        <v>14</v>
      </c>
      <c r="S23" s="1528">
        <v>2</v>
      </c>
      <c r="T23" s="1528">
        <v>9</v>
      </c>
      <c r="U23" s="1528">
        <v>3</v>
      </c>
      <c r="V23" s="1529">
        <f t="shared" si="4"/>
        <v>14</v>
      </c>
      <c r="W23" s="1528">
        <v>1</v>
      </c>
      <c r="X23" s="1528">
        <v>6</v>
      </c>
      <c r="Y23" s="1528">
        <v>4</v>
      </c>
      <c r="Z23" s="1529">
        <f t="shared" si="5"/>
        <v>11</v>
      </c>
      <c r="AA23" s="1528">
        <v>4</v>
      </c>
      <c r="AB23" s="1528">
        <v>3</v>
      </c>
      <c r="AC23" s="1528">
        <v>2</v>
      </c>
      <c r="AD23" s="1529">
        <f t="shared" si="6"/>
        <v>9</v>
      </c>
    </row>
    <row r="24" spans="1:30" ht="15">
      <c r="A24" s="1530" t="s">
        <v>190</v>
      </c>
      <c r="B24" s="1531" t="s">
        <v>189</v>
      </c>
      <c r="C24" s="1528">
        <v>29</v>
      </c>
      <c r="D24" s="1528">
        <v>49</v>
      </c>
      <c r="E24" s="1528">
        <v>19</v>
      </c>
      <c r="F24" s="1529">
        <f t="shared" si="0"/>
        <v>97</v>
      </c>
      <c r="G24" s="1528">
        <v>7</v>
      </c>
      <c r="H24" s="1528">
        <v>19</v>
      </c>
      <c r="I24" s="1528">
        <v>7</v>
      </c>
      <c r="J24" s="1529">
        <f t="shared" si="1"/>
        <v>33</v>
      </c>
      <c r="K24" s="1528">
        <v>7</v>
      </c>
      <c r="L24" s="1528">
        <v>20</v>
      </c>
      <c r="M24" s="1528">
        <v>22</v>
      </c>
      <c r="N24" s="1529">
        <f t="shared" si="2"/>
        <v>49</v>
      </c>
      <c r="O24" s="1528">
        <v>7</v>
      </c>
      <c r="P24" s="1528">
        <v>19</v>
      </c>
      <c r="Q24" s="1528">
        <v>4</v>
      </c>
      <c r="R24" s="1529">
        <f t="shared" si="3"/>
        <v>30</v>
      </c>
      <c r="S24" s="1528">
        <v>7</v>
      </c>
      <c r="T24" s="1528">
        <v>26</v>
      </c>
      <c r="U24" s="1528">
        <v>13</v>
      </c>
      <c r="V24" s="1529">
        <f t="shared" si="4"/>
        <v>46</v>
      </c>
      <c r="W24" s="1528">
        <v>5</v>
      </c>
      <c r="X24" s="1528">
        <v>27</v>
      </c>
      <c r="Y24" s="1528">
        <v>2</v>
      </c>
      <c r="Z24" s="1529">
        <f t="shared" si="5"/>
        <v>34</v>
      </c>
      <c r="AA24" s="1528">
        <v>15</v>
      </c>
      <c r="AB24" s="1528">
        <v>19</v>
      </c>
      <c r="AC24" s="1528">
        <v>13</v>
      </c>
      <c r="AD24" s="1529">
        <f t="shared" si="6"/>
        <v>47</v>
      </c>
    </row>
    <row r="25" spans="1:30" ht="15">
      <c r="A25" s="1530" t="s">
        <v>188</v>
      </c>
      <c r="B25" s="1531" t="s">
        <v>187</v>
      </c>
      <c r="C25" s="1528">
        <v>28</v>
      </c>
      <c r="D25" s="1528">
        <v>53</v>
      </c>
      <c r="E25" s="1528">
        <v>20</v>
      </c>
      <c r="F25" s="1529">
        <f t="shared" si="0"/>
        <v>101</v>
      </c>
      <c r="G25" s="1528">
        <v>9</v>
      </c>
      <c r="H25" s="1528">
        <v>18</v>
      </c>
      <c r="I25" s="1528">
        <v>7</v>
      </c>
      <c r="J25" s="1529">
        <f t="shared" si="1"/>
        <v>34</v>
      </c>
      <c r="K25" s="1528">
        <v>12</v>
      </c>
      <c r="L25" s="1528">
        <v>28</v>
      </c>
      <c r="M25" s="1528">
        <v>18</v>
      </c>
      <c r="N25" s="1529">
        <f t="shared" si="2"/>
        <v>58</v>
      </c>
      <c r="O25" s="1528">
        <v>14</v>
      </c>
      <c r="P25" s="1528">
        <v>24</v>
      </c>
      <c r="Q25" s="1528">
        <v>7</v>
      </c>
      <c r="R25" s="1529">
        <f t="shared" si="3"/>
        <v>45</v>
      </c>
      <c r="S25" s="1528">
        <v>9</v>
      </c>
      <c r="T25" s="1528">
        <v>18</v>
      </c>
      <c r="U25" s="1528">
        <v>11</v>
      </c>
      <c r="V25" s="1529">
        <f t="shared" si="4"/>
        <v>38</v>
      </c>
      <c r="W25" s="1528">
        <v>12</v>
      </c>
      <c r="X25" s="1528">
        <v>22</v>
      </c>
      <c r="Y25" s="1528">
        <v>6</v>
      </c>
      <c r="Z25" s="1529">
        <f t="shared" si="5"/>
        <v>40</v>
      </c>
      <c r="AA25" s="1528">
        <v>26</v>
      </c>
      <c r="AB25" s="1528">
        <v>27</v>
      </c>
      <c r="AC25" s="1528">
        <v>23</v>
      </c>
      <c r="AD25" s="1529">
        <f t="shared" si="6"/>
        <v>76</v>
      </c>
    </row>
    <row r="26" spans="1:30" ht="15">
      <c r="A26" s="1530" t="s">
        <v>186</v>
      </c>
      <c r="B26" s="1531" t="s">
        <v>185</v>
      </c>
      <c r="C26" s="1528">
        <v>144</v>
      </c>
      <c r="D26" s="1528">
        <v>168</v>
      </c>
      <c r="E26" s="1528">
        <v>62</v>
      </c>
      <c r="F26" s="1529">
        <f t="shared" si="0"/>
        <v>374</v>
      </c>
      <c r="G26" s="1528">
        <v>60</v>
      </c>
      <c r="H26" s="1528">
        <v>46</v>
      </c>
      <c r="I26" s="1528">
        <v>21</v>
      </c>
      <c r="J26" s="1529">
        <f t="shared" si="1"/>
        <v>127</v>
      </c>
      <c r="K26" s="1528">
        <v>27</v>
      </c>
      <c r="L26" s="1528">
        <v>63</v>
      </c>
      <c r="M26" s="1528">
        <v>54</v>
      </c>
      <c r="N26" s="1529">
        <f t="shared" si="2"/>
        <v>144</v>
      </c>
      <c r="O26" s="1528">
        <v>71</v>
      </c>
      <c r="P26" s="1528">
        <v>66</v>
      </c>
      <c r="Q26" s="1528">
        <v>18</v>
      </c>
      <c r="R26" s="1529">
        <f t="shared" si="3"/>
        <v>155</v>
      </c>
      <c r="S26" s="1528">
        <v>40</v>
      </c>
      <c r="T26" s="1528">
        <v>77</v>
      </c>
      <c r="U26" s="1528">
        <v>37</v>
      </c>
      <c r="V26" s="1529">
        <f t="shared" si="4"/>
        <v>154</v>
      </c>
      <c r="W26" s="1528">
        <v>76</v>
      </c>
      <c r="X26" s="1528">
        <v>75</v>
      </c>
      <c r="Y26" s="1528">
        <v>16</v>
      </c>
      <c r="Z26" s="1529">
        <f t="shared" si="5"/>
        <v>167</v>
      </c>
      <c r="AA26" s="1528">
        <v>81</v>
      </c>
      <c r="AB26" s="1528">
        <v>64</v>
      </c>
      <c r="AC26" s="1528">
        <v>33</v>
      </c>
      <c r="AD26" s="1529">
        <f t="shared" si="6"/>
        <v>178</v>
      </c>
    </row>
    <row r="27" spans="1:30" ht="15">
      <c r="A27" s="1530" t="s">
        <v>184</v>
      </c>
      <c r="B27" s="1531" t="s">
        <v>183</v>
      </c>
      <c r="C27" s="1528">
        <v>11</v>
      </c>
      <c r="D27" s="1528">
        <v>33</v>
      </c>
      <c r="E27" s="1528">
        <v>17</v>
      </c>
      <c r="F27" s="1529">
        <f t="shared" si="0"/>
        <v>61</v>
      </c>
      <c r="G27" s="1528">
        <v>9</v>
      </c>
      <c r="H27" s="1528">
        <v>18</v>
      </c>
      <c r="I27" s="1528">
        <v>6</v>
      </c>
      <c r="J27" s="1529">
        <f t="shared" si="1"/>
        <v>33</v>
      </c>
      <c r="K27" s="1528">
        <v>7</v>
      </c>
      <c r="L27" s="1528">
        <v>26</v>
      </c>
      <c r="M27" s="1528">
        <v>13</v>
      </c>
      <c r="N27" s="1529">
        <f t="shared" si="2"/>
        <v>46</v>
      </c>
      <c r="O27" s="1528">
        <v>5</v>
      </c>
      <c r="P27" s="1528">
        <v>15</v>
      </c>
      <c r="Q27" s="1528">
        <v>9</v>
      </c>
      <c r="R27" s="1529">
        <f t="shared" si="3"/>
        <v>29</v>
      </c>
      <c r="S27" s="1528">
        <v>32</v>
      </c>
      <c r="T27" s="1528">
        <v>38</v>
      </c>
      <c r="U27" s="1528">
        <v>22</v>
      </c>
      <c r="V27" s="1529">
        <f t="shared" si="4"/>
        <v>92</v>
      </c>
      <c r="W27" s="1528">
        <v>17</v>
      </c>
      <c r="X27" s="1528">
        <v>33</v>
      </c>
      <c r="Y27" s="1528">
        <v>12</v>
      </c>
      <c r="Z27" s="1529">
        <f t="shared" si="5"/>
        <v>62</v>
      </c>
      <c r="AA27" s="1528">
        <v>9</v>
      </c>
      <c r="AB27" s="1528">
        <v>20</v>
      </c>
      <c r="AC27" s="1528">
        <v>12</v>
      </c>
      <c r="AD27" s="1529">
        <f t="shared" si="6"/>
        <v>41</v>
      </c>
    </row>
    <row r="28" spans="1:30" ht="15">
      <c r="A28" s="1530" t="s">
        <v>182</v>
      </c>
      <c r="B28" s="1531" t="s">
        <v>181</v>
      </c>
      <c r="C28" s="1528">
        <v>6</v>
      </c>
      <c r="D28" s="1528">
        <v>29</v>
      </c>
      <c r="E28" s="1528">
        <v>7</v>
      </c>
      <c r="F28" s="1529">
        <f t="shared" si="0"/>
        <v>42</v>
      </c>
      <c r="G28" s="1528">
        <v>5</v>
      </c>
      <c r="H28" s="1528">
        <v>10</v>
      </c>
      <c r="I28" s="1528">
        <v>4</v>
      </c>
      <c r="J28" s="1529">
        <f t="shared" si="1"/>
        <v>19</v>
      </c>
      <c r="K28" s="1528"/>
      <c r="L28" s="1528">
        <v>7</v>
      </c>
      <c r="M28" s="1528">
        <v>6</v>
      </c>
      <c r="N28" s="1529">
        <f t="shared" si="2"/>
        <v>13</v>
      </c>
      <c r="O28" s="1528">
        <v>15</v>
      </c>
      <c r="P28" s="1528">
        <v>19</v>
      </c>
      <c r="Q28" s="1528">
        <v>3</v>
      </c>
      <c r="R28" s="1529">
        <f t="shared" si="3"/>
        <v>37</v>
      </c>
      <c r="S28" s="1528">
        <v>1</v>
      </c>
      <c r="T28" s="1528">
        <v>16</v>
      </c>
      <c r="U28" s="1528">
        <v>7</v>
      </c>
      <c r="V28" s="1529">
        <f t="shared" si="4"/>
        <v>24</v>
      </c>
      <c r="W28" s="1528"/>
      <c r="X28" s="1528">
        <v>12</v>
      </c>
      <c r="Y28" s="1528">
        <v>4</v>
      </c>
      <c r="Z28" s="1529">
        <f t="shared" si="5"/>
        <v>16</v>
      </c>
      <c r="AA28" s="1528">
        <v>1</v>
      </c>
      <c r="AB28" s="1528">
        <v>7</v>
      </c>
      <c r="AC28" s="1528">
        <v>1</v>
      </c>
      <c r="AD28" s="1529">
        <f t="shared" si="6"/>
        <v>9</v>
      </c>
    </row>
    <row r="29" spans="1:30" ht="15">
      <c r="A29" s="1530" t="s">
        <v>180</v>
      </c>
      <c r="B29" s="1531" t="s">
        <v>179</v>
      </c>
      <c r="C29" s="1528">
        <v>12</v>
      </c>
      <c r="D29" s="1528">
        <v>38</v>
      </c>
      <c r="E29" s="1528">
        <v>12</v>
      </c>
      <c r="F29" s="1529">
        <f t="shared" si="0"/>
        <v>62</v>
      </c>
      <c r="G29" s="1528">
        <v>2</v>
      </c>
      <c r="H29" s="1528">
        <v>12</v>
      </c>
      <c r="I29" s="1528">
        <v>13</v>
      </c>
      <c r="J29" s="1529">
        <f t="shared" si="1"/>
        <v>27</v>
      </c>
      <c r="K29" s="1528">
        <v>2</v>
      </c>
      <c r="L29" s="1528">
        <v>14</v>
      </c>
      <c r="M29" s="1528">
        <v>18</v>
      </c>
      <c r="N29" s="1529">
        <f t="shared" si="2"/>
        <v>34</v>
      </c>
      <c r="O29" s="1528">
        <v>3</v>
      </c>
      <c r="P29" s="1528">
        <v>15</v>
      </c>
      <c r="Q29" s="1528">
        <v>2</v>
      </c>
      <c r="R29" s="1529">
        <f t="shared" si="3"/>
        <v>20</v>
      </c>
      <c r="S29" s="1528">
        <v>1</v>
      </c>
      <c r="T29" s="1528">
        <v>15</v>
      </c>
      <c r="U29" s="1528">
        <v>7</v>
      </c>
      <c r="V29" s="1529">
        <f t="shared" si="4"/>
        <v>23</v>
      </c>
      <c r="W29" s="1528">
        <v>2</v>
      </c>
      <c r="X29" s="1528">
        <v>12</v>
      </c>
      <c r="Y29" s="1528">
        <v>4</v>
      </c>
      <c r="Z29" s="1529">
        <f t="shared" si="5"/>
        <v>18</v>
      </c>
      <c r="AA29" s="1528">
        <v>2</v>
      </c>
      <c r="AB29" s="1528">
        <v>5</v>
      </c>
      <c r="AC29" s="1528">
        <v>16</v>
      </c>
      <c r="AD29" s="1529">
        <f t="shared" si="6"/>
        <v>23</v>
      </c>
    </row>
    <row r="30" spans="1:30" ht="15">
      <c r="A30" s="1530" t="s">
        <v>178</v>
      </c>
      <c r="B30" s="1531" t="s">
        <v>177</v>
      </c>
      <c r="C30" s="1528">
        <v>3</v>
      </c>
      <c r="D30" s="1528">
        <v>18</v>
      </c>
      <c r="E30" s="1528">
        <v>11</v>
      </c>
      <c r="F30" s="1529">
        <f t="shared" si="0"/>
        <v>32</v>
      </c>
      <c r="G30" s="1528">
        <v>2</v>
      </c>
      <c r="H30" s="1528">
        <v>18</v>
      </c>
      <c r="I30" s="1528">
        <v>4</v>
      </c>
      <c r="J30" s="1529">
        <f t="shared" si="1"/>
        <v>24</v>
      </c>
      <c r="K30" s="1528">
        <v>2</v>
      </c>
      <c r="L30" s="1528">
        <v>22</v>
      </c>
      <c r="M30" s="1528">
        <v>11</v>
      </c>
      <c r="N30" s="1529">
        <f t="shared" si="2"/>
        <v>35</v>
      </c>
      <c r="O30" s="1528">
        <v>1</v>
      </c>
      <c r="P30" s="1528">
        <v>18</v>
      </c>
      <c r="Q30" s="1528">
        <v>2</v>
      </c>
      <c r="R30" s="1529">
        <f t="shared" si="3"/>
        <v>21</v>
      </c>
      <c r="S30" s="1528">
        <v>2</v>
      </c>
      <c r="T30" s="1528">
        <v>15</v>
      </c>
      <c r="U30" s="1528">
        <v>3</v>
      </c>
      <c r="V30" s="1529">
        <f t="shared" si="4"/>
        <v>20</v>
      </c>
      <c r="W30" s="1528"/>
      <c r="X30" s="1528">
        <v>17</v>
      </c>
      <c r="Y30" s="1528">
        <v>1</v>
      </c>
      <c r="Z30" s="1529">
        <f t="shared" si="5"/>
        <v>18</v>
      </c>
      <c r="AA30" s="1528">
        <v>1</v>
      </c>
      <c r="AB30" s="1528">
        <v>14</v>
      </c>
      <c r="AC30" s="1528">
        <v>6</v>
      </c>
      <c r="AD30" s="1529">
        <f t="shared" si="6"/>
        <v>21</v>
      </c>
    </row>
    <row r="31" spans="1:30" ht="15">
      <c r="A31" s="1530" t="s">
        <v>176</v>
      </c>
      <c r="B31" s="1531" t="s">
        <v>175</v>
      </c>
      <c r="C31" s="1528">
        <v>1</v>
      </c>
      <c r="D31" s="1528">
        <v>10</v>
      </c>
      <c r="E31" s="1528">
        <v>2</v>
      </c>
      <c r="F31" s="1529">
        <f t="shared" si="0"/>
        <v>13</v>
      </c>
      <c r="G31" s="1528">
        <v>1</v>
      </c>
      <c r="H31" s="1528">
        <v>4</v>
      </c>
      <c r="I31" s="1528"/>
      <c r="J31" s="1529">
        <f t="shared" si="1"/>
        <v>5</v>
      </c>
      <c r="K31" s="1528"/>
      <c r="L31" s="1528">
        <v>2</v>
      </c>
      <c r="M31" s="1528"/>
      <c r="N31" s="1529">
        <f t="shared" si="2"/>
        <v>2</v>
      </c>
      <c r="O31" s="1528"/>
      <c r="P31" s="1528">
        <v>2</v>
      </c>
      <c r="Q31" s="1528"/>
      <c r="R31" s="1529">
        <f t="shared" si="3"/>
        <v>2</v>
      </c>
      <c r="S31" s="1528"/>
      <c r="T31" s="1528">
        <v>1</v>
      </c>
      <c r="U31" s="1528"/>
      <c r="V31" s="1529">
        <f t="shared" si="4"/>
        <v>1</v>
      </c>
      <c r="W31" s="1528">
        <v>1</v>
      </c>
      <c r="X31" s="1528">
        <v>4</v>
      </c>
      <c r="Y31" s="1528"/>
      <c r="Z31" s="1529">
        <f t="shared" si="5"/>
        <v>5</v>
      </c>
      <c r="AA31" s="1528"/>
      <c r="AB31" s="1528">
        <v>3</v>
      </c>
      <c r="AC31" s="1528"/>
      <c r="AD31" s="1529">
        <f t="shared" si="6"/>
        <v>3</v>
      </c>
    </row>
    <row r="32" spans="1:30" ht="15">
      <c r="A32" s="1530" t="s">
        <v>174</v>
      </c>
      <c r="B32" s="1531" t="s">
        <v>173</v>
      </c>
      <c r="C32" s="1528">
        <v>1</v>
      </c>
      <c r="D32" s="1528">
        <v>3</v>
      </c>
      <c r="E32" s="1528">
        <v>5</v>
      </c>
      <c r="F32" s="1529">
        <f t="shared" si="0"/>
        <v>9</v>
      </c>
      <c r="G32" s="1528"/>
      <c r="H32" s="1528">
        <v>1</v>
      </c>
      <c r="I32" s="1528">
        <v>3</v>
      </c>
      <c r="J32" s="1529">
        <f t="shared" si="1"/>
        <v>4</v>
      </c>
      <c r="K32" s="1528"/>
      <c r="L32" s="1528">
        <v>3</v>
      </c>
      <c r="M32" s="1528">
        <v>2</v>
      </c>
      <c r="N32" s="1529">
        <f t="shared" si="2"/>
        <v>5</v>
      </c>
      <c r="O32" s="1528"/>
      <c r="P32" s="1528">
        <v>6</v>
      </c>
      <c r="Q32" s="1528">
        <v>2</v>
      </c>
      <c r="R32" s="1529">
        <f t="shared" si="3"/>
        <v>8</v>
      </c>
      <c r="S32" s="1528"/>
      <c r="T32" s="1528">
        <v>5</v>
      </c>
      <c r="U32" s="1528">
        <v>4</v>
      </c>
      <c r="V32" s="1529">
        <f t="shared" si="4"/>
        <v>9</v>
      </c>
      <c r="W32" s="1528"/>
      <c r="X32" s="1528">
        <v>5</v>
      </c>
      <c r="Y32" s="1528"/>
      <c r="Z32" s="1529">
        <f t="shared" si="5"/>
        <v>5</v>
      </c>
      <c r="AA32" s="1528"/>
      <c r="AB32" s="1528">
        <v>2</v>
      </c>
      <c r="AC32" s="1528">
        <v>1</v>
      </c>
      <c r="AD32" s="1529">
        <f t="shared" si="6"/>
        <v>3</v>
      </c>
    </row>
    <row r="33" spans="1:30" ht="15">
      <c r="A33" s="1530" t="s">
        <v>172</v>
      </c>
      <c r="B33" s="1531" t="s">
        <v>171</v>
      </c>
      <c r="C33" s="1528">
        <v>53</v>
      </c>
      <c r="D33" s="1528">
        <v>95</v>
      </c>
      <c r="E33" s="1528">
        <v>36</v>
      </c>
      <c r="F33" s="1529">
        <f t="shared" si="0"/>
        <v>184</v>
      </c>
      <c r="G33" s="1528">
        <v>6</v>
      </c>
      <c r="H33" s="1528">
        <v>49</v>
      </c>
      <c r="I33" s="1528">
        <v>18</v>
      </c>
      <c r="J33" s="1529">
        <f t="shared" si="1"/>
        <v>73</v>
      </c>
      <c r="K33" s="1528">
        <v>16</v>
      </c>
      <c r="L33" s="1528">
        <v>56</v>
      </c>
      <c r="M33" s="1528">
        <v>33</v>
      </c>
      <c r="N33" s="1529">
        <f t="shared" si="2"/>
        <v>105</v>
      </c>
      <c r="O33" s="1528">
        <v>12</v>
      </c>
      <c r="P33" s="1528">
        <v>48</v>
      </c>
      <c r="Q33" s="1528">
        <v>9</v>
      </c>
      <c r="R33" s="1529">
        <f t="shared" si="3"/>
        <v>69</v>
      </c>
      <c r="S33" s="1528">
        <v>2</v>
      </c>
      <c r="T33" s="1528">
        <v>47</v>
      </c>
      <c r="U33" s="1528">
        <v>32</v>
      </c>
      <c r="V33" s="1529">
        <f t="shared" si="4"/>
        <v>81</v>
      </c>
      <c r="W33" s="1528">
        <v>20</v>
      </c>
      <c r="X33" s="1528">
        <v>46</v>
      </c>
      <c r="Y33" s="1528">
        <v>12</v>
      </c>
      <c r="Z33" s="1529">
        <f t="shared" si="5"/>
        <v>78</v>
      </c>
      <c r="AA33" s="1528">
        <v>7</v>
      </c>
      <c r="AB33" s="1528">
        <v>40</v>
      </c>
      <c r="AC33" s="1528">
        <v>24</v>
      </c>
      <c r="AD33" s="1529">
        <f t="shared" si="6"/>
        <v>71</v>
      </c>
    </row>
    <row r="34" spans="1:30" ht="15">
      <c r="A34" s="1530" t="s">
        <v>170</v>
      </c>
      <c r="B34" s="1531" t="s">
        <v>169</v>
      </c>
      <c r="C34" s="1528">
        <v>2</v>
      </c>
      <c r="D34" s="1528">
        <v>92</v>
      </c>
      <c r="E34" s="1528">
        <v>33</v>
      </c>
      <c r="F34" s="1529">
        <f t="shared" si="0"/>
        <v>127</v>
      </c>
      <c r="G34" s="1528">
        <v>1</v>
      </c>
      <c r="H34" s="1528">
        <v>47</v>
      </c>
      <c r="I34" s="1528">
        <v>26</v>
      </c>
      <c r="J34" s="1529">
        <f t="shared" si="1"/>
        <v>74</v>
      </c>
      <c r="K34" s="1528">
        <v>7</v>
      </c>
      <c r="L34" s="1528">
        <v>28</v>
      </c>
      <c r="M34" s="1528">
        <v>26</v>
      </c>
      <c r="N34" s="1529">
        <f t="shared" si="2"/>
        <v>61</v>
      </c>
      <c r="O34" s="1528"/>
      <c r="P34" s="1528">
        <v>45</v>
      </c>
      <c r="Q34" s="1528">
        <v>16</v>
      </c>
      <c r="R34" s="1529">
        <f t="shared" si="3"/>
        <v>61</v>
      </c>
      <c r="S34" s="1528">
        <v>2</v>
      </c>
      <c r="T34" s="1528">
        <v>44</v>
      </c>
      <c r="U34" s="1528">
        <v>19</v>
      </c>
      <c r="V34" s="1529">
        <f t="shared" si="4"/>
        <v>65</v>
      </c>
      <c r="W34" s="1528">
        <v>3</v>
      </c>
      <c r="X34" s="1528">
        <v>55</v>
      </c>
      <c r="Y34" s="1528">
        <v>14</v>
      </c>
      <c r="Z34" s="1529">
        <f t="shared" si="5"/>
        <v>72</v>
      </c>
      <c r="AA34" s="1528">
        <v>4</v>
      </c>
      <c r="AB34" s="1528">
        <v>41</v>
      </c>
      <c r="AC34" s="1528">
        <v>21</v>
      </c>
      <c r="AD34" s="1529">
        <f t="shared" si="6"/>
        <v>66</v>
      </c>
    </row>
    <row r="35" spans="1:30" ht="15">
      <c r="A35" s="1530" t="s">
        <v>168</v>
      </c>
      <c r="B35" s="1531" t="s">
        <v>167</v>
      </c>
      <c r="C35" s="1528">
        <v>32</v>
      </c>
      <c r="D35" s="1528">
        <v>148</v>
      </c>
      <c r="E35" s="1528">
        <v>40</v>
      </c>
      <c r="F35" s="1529">
        <f t="shared" si="0"/>
        <v>220</v>
      </c>
      <c r="G35" s="1528">
        <v>1</v>
      </c>
      <c r="H35" s="1528">
        <v>59</v>
      </c>
      <c r="I35" s="1528">
        <v>11</v>
      </c>
      <c r="J35" s="1529">
        <f t="shared" si="1"/>
        <v>71</v>
      </c>
      <c r="K35" s="1528">
        <v>11</v>
      </c>
      <c r="L35" s="1528">
        <v>66</v>
      </c>
      <c r="M35" s="1528">
        <v>31</v>
      </c>
      <c r="N35" s="1529">
        <f t="shared" si="2"/>
        <v>108</v>
      </c>
      <c r="O35" s="1528">
        <v>12</v>
      </c>
      <c r="P35" s="1528">
        <v>54</v>
      </c>
      <c r="Q35" s="1528">
        <v>16</v>
      </c>
      <c r="R35" s="1529">
        <f t="shared" si="3"/>
        <v>82</v>
      </c>
      <c r="S35" s="1528">
        <v>19</v>
      </c>
      <c r="T35" s="1528">
        <v>64</v>
      </c>
      <c r="U35" s="1528">
        <v>31</v>
      </c>
      <c r="V35" s="1529">
        <f t="shared" si="4"/>
        <v>114</v>
      </c>
      <c r="W35" s="1528">
        <v>35</v>
      </c>
      <c r="X35" s="1528">
        <v>70</v>
      </c>
      <c r="Y35" s="1528">
        <v>20</v>
      </c>
      <c r="Z35" s="1529">
        <f t="shared" si="5"/>
        <v>125</v>
      </c>
      <c r="AA35" s="1528">
        <v>36</v>
      </c>
      <c r="AB35" s="1528">
        <v>64</v>
      </c>
      <c r="AC35" s="1528">
        <v>24</v>
      </c>
      <c r="AD35" s="1529">
        <f t="shared" si="6"/>
        <v>124</v>
      </c>
    </row>
    <row r="36" spans="1:30" ht="15">
      <c r="A36" s="1530" t="s">
        <v>166</v>
      </c>
      <c r="B36" s="1531" t="s">
        <v>165</v>
      </c>
      <c r="C36" s="1528">
        <v>3</v>
      </c>
      <c r="D36" s="1528">
        <v>7</v>
      </c>
      <c r="E36" s="1528">
        <v>0</v>
      </c>
      <c r="F36" s="1529">
        <f t="shared" si="0"/>
        <v>10</v>
      </c>
      <c r="G36" s="1528">
        <v>3</v>
      </c>
      <c r="H36" s="1528">
        <v>8</v>
      </c>
      <c r="I36" s="1528">
        <v>4</v>
      </c>
      <c r="J36" s="1529">
        <f t="shared" si="1"/>
        <v>15</v>
      </c>
      <c r="K36" s="1528">
        <v>9</v>
      </c>
      <c r="L36" s="1528">
        <v>7</v>
      </c>
      <c r="M36" s="1528">
        <v>5</v>
      </c>
      <c r="N36" s="1529">
        <f t="shared" si="2"/>
        <v>21</v>
      </c>
      <c r="O36" s="1528">
        <v>2</v>
      </c>
      <c r="P36" s="1528">
        <v>15</v>
      </c>
      <c r="Q36" s="1528">
        <v>4</v>
      </c>
      <c r="R36" s="1529">
        <f t="shared" si="3"/>
        <v>21</v>
      </c>
      <c r="S36" s="1528">
        <v>3</v>
      </c>
      <c r="T36" s="1528">
        <v>6</v>
      </c>
      <c r="U36" s="1528">
        <v>2</v>
      </c>
      <c r="V36" s="1529">
        <f t="shared" si="4"/>
        <v>11</v>
      </c>
      <c r="W36" s="1528">
        <v>6</v>
      </c>
      <c r="X36" s="1528">
        <v>8</v>
      </c>
      <c r="Y36" s="1528">
        <v>2</v>
      </c>
      <c r="Z36" s="1529">
        <f t="shared" si="5"/>
        <v>16</v>
      </c>
      <c r="AA36" s="1528">
        <v>5</v>
      </c>
      <c r="AB36" s="1528">
        <v>4</v>
      </c>
      <c r="AC36" s="1528"/>
      <c r="AD36" s="1529">
        <f t="shared" si="6"/>
        <v>9</v>
      </c>
    </row>
    <row r="37" spans="1:30" ht="15">
      <c r="A37" s="1530" t="s">
        <v>164</v>
      </c>
      <c r="B37" s="1531" t="s">
        <v>163</v>
      </c>
      <c r="C37" s="1528">
        <v>260</v>
      </c>
      <c r="D37" s="1528">
        <v>223</v>
      </c>
      <c r="E37" s="1528">
        <v>151</v>
      </c>
      <c r="F37" s="1529">
        <f t="shared" si="0"/>
        <v>634</v>
      </c>
      <c r="G37" s="1528">
        <v>108</v>
      </c>
      <c r="H37" s="1528">
        <v>93</v>
      </c>
      <c r="I37" s="1528">
        <v>58</v>
      </c>
      <c r="J37" s="1529">
        <f t="shared" si="1"/>
        <v>259</v>
      </c>
      <c r="K37" s="1528">
        <v>63</v>
      </c>
      <c r="L37" s="1528">
        <v>117</v>
      </c>
      <c r="M37" s="1528">
        <v>90</v>
      </c>
      <c r="N37" s="1529">
        <f t="shared" si="2"/>
        <v>270</v>
      </c>
      <c r="O37" s="1528">
        <v>63</v>
      </c>
      <c r="P37" s="1528">
        <v>90</v>
      </c>
      <c r="Q37" s="1528">
        <v>32</v>
      </c>
      <c r="R37" s="1529">
        <f t="shared" si="3"/>
        <v>185</v>
      </c>
      <c r="S37" s="1528">
        <v>115</v>
      </c>
      <c r="T37" s="1528">
        <v>115</v>
      </c>
      <c r="U37" s="1528">
        <v>79</v>
      </c>
      <c r="V37" s="1529">
        <f t="shared" si="4"/>
        <v>309</v>
      </c>
      <c r="W37" s="1528">
        <v>128</v>
      </c>
      <c r="X37" s="1528">
        <v>101</v>
      </c>
      <c r="Y37" s="1528">
        <v>42</v>
      </c>
      <c r="Z37" s="1529">
        <f t="shared" si="5"/>
        <v>271</v>
      </c>
      <c r="AA37" s="1528">
        <v>125</v>
      </c>
      <c r="AB37" s="1528">
        <v>82</v>
      </c>
      <c r="AC37" s="1528">
        <v>72</v>
      </c>
      <c r="AD37" s="1529">
        <f t="shared" si="6"/>
        <v>279</v>
      </c>
    </row>
    <row r="38" spans="1:30" ht="15">
      <c r="A38" s="1530" t="s">
        <v>162</v>
      </c>
      <c r="B38" s="1531" t="s">
        <v>161</v>
      </c>
      <c r="C38" s="1528">
        <v>73</v>
      </c>
      <c r="D38" s="1528">
        <v>61</v>
      </c>
      <c r="E38" s="1528">
        <v>21</v>
      </c>
      <c r="F38" s="1529">
        <f t="shared" si="0"/>
        <v>155</v>
      </c>
      <c r="G38" s="1528"/>
      <c r="H38" s="1528">
        <v>15</v>
      </c>
      <c r="I38" s="1528">
        <v>8</v>
      </c>
      <c r="J38" s="1529">
        <f t="shared" si="1"/>
        <v>23</v>
      </c>
      <c r="K38" s="1528">
        <v>29</v>
      </c>
      <c r="L38" s="1528">
        <v>33</v>
      </c>
      <c r="M38" s="1528">
        <v>20</v>
      </c>
      <c r="N38" s="1529">
        <f t="shared" si="2"/>
        <v>82</v>
      </c>
      <c r="O38" s="1528">
        <v>31</v>
      </c>
      <c r="P38" s="1528">
        <v>39</v>
      </c>
      <c r="Q38" s="1528">
        <v>10</v>
      </c>
      <c r="R38" s="1529">
        <f t="shared" si="3"/>
        <v>80</v>
      </c>
      <c r="S38" s="1528">
        <v>4</v>
      </c>
      <c r="T38" s="1528">
        <v>28</v>
      </c>
      <c r="U38" s="1528">
        <v>13</v>
      </c>
      <c r="V38" s="1529">
        <f t="shared" si="4"/>
        <v>45</v>
      </c>
      <c r="W38" s="1528">
        <v>27</v>
      </c>
      <c r="X38" s="1528">
        <v>27</v>
      </c>
      <c r="Y38" s="1528">
        <v>7</v>
      </c>
      <c r="Z38" s="1529">
        <f t="shared" si="5"/>
        <v>61</v>
      </c>
      <c r="AA38" s="1528">
        <v>30</v>
      </c>
      <c r="AB38" s="1528">
        <v>14</v>
      </c>
      <c r="AC38" s="1528">
        <v>20</v>
      </c>
      <c r="AD38" s="1529">
        <f t="shared" si="6"/>
        <v>64</v>
      </c>
    </row>
    <row r="39" spans="1:30" ht="15">
      <c r="A39" s="1530" t="s">
        <v>160</v>
      </c>
      <c r="B39" s="1531" t="s">
        <v>159</v>
      </c>
      <c r="C39" s="1528">
        <v>8</v>
      </c>
      <c r="D39" s="1528">
        <v>10</v>
      </c>
      <c r="E39" s="1528">
        <v>2</v>
      </c>
      <c r="F39" s="1529">
        <f t="shared" si="0"/>
        <v>20</v>
      </c>
      <c r="G39" s="1528">
        <v>2</v>
      </c>
      <c r="H39" s="1528">
        <v>5</v>
      </c>
      <c r="I39" s="1528">
        <v>5</v>
      </c>
      <c r="J39" s="1529">
        <f t="shared" si="1"/>
        <v>12</v>
      </c>
      <c r="K39" s="1528"/>
      <c r="L39" s="1528">
        <v>7</v>
      </c>
      <c r="M39" s="1528">
        <v>4</v>
      </c>
      <c r="N39" s="1529">
        <f t="shared" si="2"/>
        <v>11</v>
      </c>
      <c r="O39" s="1528">
        <v>0</v>
      </c>
      <c r="P39" s="1528">
        <v>3</v>
      </c>
      <c r="Q39" s="1528">
        <v>1</v>
      </c>
      <c r="R39" s="1529">
        <f t="shared" si="3"/>
        <v>4</v>
      </c>
      <c r="S39" s="1528">
        <v>2</v>
      </c>
      <c r="T39" s="1528">
        <v>14</v>
      </c>
      <c r="U39" s="1528">
        <v>4</v>
      </c>
      <c r="V39" s="1529">
        <f t="shared" si="4"/>
        <v>20</v>
      </c>
      <c r="W39" s="1528">
        <v>0</v>
      </c>
      <c r="X39" s="1528">
        <v>4</v>
      </c>
      <c r="Y39" s="1528"/>
      <c r="Z39" s="1529">
        <f t="shared" si="5"/>
        <v>4</v>
      </c>
      <c r="AA39" s="1528"/>
      <c r="AB39" s="1528">
        <v>7</v>
      </c>
      <c r="AC39" s="1528">
        <v>9</v>
      </c>
      <c r="AD39" s="1529">
        <f t="shared" si="6"/>
        <v>16</v>
      </c>
    </row>
    <row r="40" spans="1:30" ht="15">
      <c r="A40" s="1530" t="s">
        <v>158</v>
      </c>
      <c r="B40" s="1531" t="s">
        <v>157</v>
      </c>
      <c r="C40" s="1528">
        <v>370</v>
      </c>
      <c r="D40" s="1528">
        <v>73</v>
      </c>
      <c r="E40" s="1528">
        <v>18</v>
      </c>
      <c r="F40" s="1529">
        <f t="shared" si="0"/>
        <v>461</v>
      </c>
      <c r="G40" s="1528">
        <v>66</v>
      </c>
      <c r="H40" s="1528">
        <v>9</v>
      </c>
      <c r="I40" s="1528">
        <v>4</v>
      </c>
      <c r="J40" s="1529">
        <f t="shared" si="1"/>
        <v>79</v>
      </c>
      <c r="K40" s="1528">
        <v>144</v>
      </c>
      <c r="L40" s="1528">
        <v>45</v>
      </c>
      <c r="M40" s="1528">
        <v>28</v>
      </c>
      <c r="N40" s="1529">
        <f t="shared" si="2"/>
        <v>217</v>
      </c>
      <c r="O40" s="1528">
        <v>17</v>
      </c>
      <c r="P40" s="1528">
        <v>5</v>
      </c>
      <c r="Q40" s="1528">
        <v>5</v>
      </c>
      <c r="R40" s="1529">
        <f t="shared" si="3"/>
        <v>27</v>
      </c>
      <c r="S40" s="1528">
        <v>70</v>
      </c>
      <c r="T40" s="1528">
        <v>28</v>
      </c>
      <c r="U40" s="1528">
        <v>11</v>
      </c>
      <c r="V40" s="1529">
        <f t="shared" si="4"/>
        <v>109</v>
      </c>
      <c r="W40" s="1528">
        <v>23</v>
      </c>
      <c r="X40" s="1528">
        <v>5</v>
      </c>
      <c r="Y40" s="1528">
        <v>5</v>
      </c>
      <c r="Z40" s="1529">
        <f t="shared" si="5"/>
        <v>33</v>
      </c>
      <c r="AA40" s="1528">
        <v>51</v>
      </c>
      <c r="AB40" s="1528">
        <v>16</v>
      </c>
      <c r="AC40" s="1528">
        <v>2</v>
      </c>
      <c r="AD40" s="1529">
        <f t="shared" si="6"/>
        <v>69</v>
      </c>
    </row>
    <row r="41" spans="1:30" ht="15">
      <c r="A41" s="1530" t="s">
        <v>156</v>
      </c>
      <c r="B41" s="1531" t="s">
        <v>155</v>
      </c>
      <c r="C41" s="1528">
        <v>254</v>
      </c>
      <c r="D41" s="1528">
        <v>28</v>
      </c>
      <c r="E41" s="1528">
        <v>16</v>
      </c>
      <c r="F41" s="1529">
        <f t="shared" si="0"/>
        <v>298</v>
      </c>
      <c r="G41" s="1528">
        <v>143</v>
      </c>
      <c r="H41" s="1528">
        <v>18</v>
      </c>
      <c r="I41" s="1528">
        <v>5</v>
      </c>
      <c r="J41" s="1529">
        <f t="shared" si="1"/>
        <v>166</v>
      </c>
      <c r="K41" s="1528">
        <v>131</v>
      </c>
      <c r="L41" s="1528">
        <v>34</v>
      </c>
      <c r="M41" s="1528">
        <v>11</v>
      </c>
      <c r="N41" s="1529">
        <f t="shared" si="2"/>
        <v>176</v>
      </c>
      <c r="O41" s="1528">
        <v>93</v>
      </c>
      <c r="P41" s="1528">
        <v>13</v>
      </c>
      <c r="Q41" s="1528">
        <v>2</v>
      </c>
      <c r="R41" s="1529">
        <f t="shared" si="3"/>
        <v>108</v>
      </c>
      <c r="S41" s="1528">
        <v>204</v>
      </c>
      <c r="T41" s="1528">
        <v>21</v>
      </c>
      <c r="U41" s="1528">
        <v>8</v>
      </c>
      <c r="V41" s="1529">
        <f t="shared" si="4"/>
        <v>233</v>
      </c>
      <c r="W41" s="1528">
        <v>171</v>
      </c>
      <c r="X41" s="1528">
        <v>29</v>
      </c>
      <c r="Y41" s="1528">
        <v>1</v>
      </c>
      <c r="Z41" s="1529">
        <f t="shared" si="5"/>
        <v>201</v>
      </c>
      <c r="AA41" s="1528">
        <v>124</v>
      </c>
      <c r="AB41" s="1528">
        <v>19</v>
      </c>
      <c r="AC41" s="1528">
        <v>2</v>
      </c>
      <c r="AD41" s="1529">
        <f t="shared" si="6"/>
        <v>145</v>
      </c>
    </row>
    <row r="42" spans="1:30" ht="15">
      <c r="A42" s="1530" t="s">
        <v>154</v>
      </c>
      <c r="B42" s="1531" t="s">
        <v>153</v>
      </c>
      <c r="C42" s="1528">
        <v>112</v>
      </c>
      <c r="D42" s="1528">
        <v>38</v>
      </c>
      <c r="E42" s="1528">
        <v>23</v>
      </c>
      <c r="F42" s="1529">
        <f t="shared" si="0"/>
        <v>173</v>
      </c>
      <c r="G42" s="1528">
        <v>130</v>
      </c>
      <c r="H42" s="1528">
        <v>38</v>
      </c>
      <c r="I42" s="1528">
        <v>6</v>
      </c>
      <c r="J42" s="1529">
        <f t="shared" si="1"/>
        <v>174</v>
      </c>
      <c r="K42" s="1528">
        <v>91</v>
      </c>
      <c r="L42" s="1528">
        <v>38</v>
      </c>
      <c r="M42" s="1528">
        <v>11</v>
      </c>
      <c r="N42" s="1529">
        <f t="shared" si="2"/>
        <v>140</v>
      </c>
      <c r="O42" s="1528">
        <v>36</v>
      </c>
      <c r="P42" s="1528">
        <v>10</v>
      </c>
      <c r="Q42" s="1528">
        <v>3</v>
      </c>
      <c r="R42" s="1529">
        <f t="shared" si="3"/>
        <v>49</v>
      </c>
      <c r="S42" s="1528">
        <v>89</v>
      </c>
      <c r="T42" s="1528">
        <v>45</v>
      </c>
      <c r="U42" s="1528">
        <v>13</v>
      </c>
      <c r="V42" s="1529">
        <f t="shared" si="4"/>
        <v>147</v>
      </c>
      <c r="W42" s="1528">
        <v>50</v>
      </c>
      <c r="X42" s="1528">
        <v>31</v>
      </c>
      <c r="Y42" s="1528">
        <v>7</v>
      </c>
      <c r="Z42" s="1529">
        <f t="shared" si="5"/>
        <v>88</v>
      </c>
      <c r="AA42" s="1528">
        <v>67</v>
      </c>
      <c r="AB42" s="1528">
        <v>14</v>
      </c>
      <c r="AC42" s="1528">
        <v>8</v>
      </c>
      <c r="AD42" s="1529">
        <f t="shared" si="6"/>
        <v>89</v>
      </c>
    </row>
    <row r="43" spans="1:30" ht="15">
      <c r="A43" s="1530" t="s">
        <v>152</v>
      </c>
      <c r="B43" s="1531" t="s">
        <v>151</v>
      </c>
      <c r="C43" s="1528">
        <v>60</v>
      </c>
      <c r="D43" s="1528">
        <v>45</v>
      </c>
      <c r="E43" s="1528">
        <v>14</v>
      </c>
      <c r="F43" s="1529">
        <f t="shared" si="0"/>
        <v>119</v>
      </c>
      <c r="G43" s="1528">
        <v>16</v>
      </c>
      <c r="H43" s="1528">
        <v>20</v>
      </c>
      <c r="I43" s="1528">
        <v>5</v>
      </c>
      <c r="J43" s="1529">
        <f t="shared" si="1"/>
        <v>41</v>
      </c>
      <c r="K43" s="1528">
        <v>15</v>
      </c>
      <c r="L43" s="1528">
        <v>13</v>
      </c>
      <c r="M43" s="1528">
        <v>10</v>
      </c>
      <c r="N43" s="1529">
        <f t="shared" si="2"/>
        <v>38</v>
      </c>
      <c r="O43" s="1528">
        <v>13</v>
      </c>
      <c r="P43" s="1528">
        <v>16</v>
      </c>
      <c r="Q43" s="1528">
        <v>7</v>
      </c>
      <c r="R43" s="1529">
        <f t="shared" si="3"/>
        <v>36</v>
      </c>
      <c r="S43" s="1528">
        <v>7</v>
      </c>
      <c r="T43" s="1528">
        <v>28</v>
      </c>
      <c r="U43" s="1528">
        <v>7</v>
      </c>
      <c r="V43" s="1529">
        <f t="shared" si="4"/>
        <v>42</v>
      </c>
      <c r="W43" s="1528">
        <v>18</v>
      </c>
      <c r="X43" s="1528">
        <v>19</v>
      </c>
      <c r="Y43" s="1528">
        <v>8</v>
      </c>
      <c r="Z43" s="1529">
        <f t="shared" si="5"/>
        <v>45</v>
      </c>
      <c r="AA43" s="1528">
        <v>34</v>
      </c>
      <c r="AB43" s="1528">
        <v>18</v>
      </c>
      <c r="AC43" s="1528">
        <v>7</v>
      </c>
      <c r="AD43" s="1529">
        <f t="shared" si="6"/>
        <v>59</v>
      </c>
    </row>
    <row r="44" spans="1:30" ht="15">
      <c r="A44" s="1530" t="s">
        <v>150</v>
      </c>
      <c r="B44" s="1531" t="s">
        <v>149</v>
      </c>
      <c r="C44" s="1528">
        <v>8</v>
      </c>
      <c r="D44" s="1528">
        <v>25</v>
      </c>
      <c r="E44" s="1528">
        <v>10</v>
      </c>
      <c r="F44" s="1529">
        <f t="shared" si="0"/>
        <v>43</v>
      </c>
      <c r="G44" s="1528">
        <v>9</v>
      </c>
      <c r="H44" s="1528">
        <v>5</v>
      </c>
      <c r="I44" s="1528">
        <v>10</v>
      </c>
      <c r="J44" s="1529">
        <f t="shared" si="1"/>
        <v>24</v>
      </c>
      <c r="K44" s="1528"/>
      <c r="L44" s="1528">
        <v>4</v>
      </c>
      <c r="M44" s="1528">
        <v>6</v>
      </c>
      <c r="N44" s="1529">
        <f t="shared" si="2"/>
        <v>10</v>
      </c>
      <c r="O44" s="1528">
        <v>6</v>
      </c>
      <c r="P44" s="1528">
        <v>7</v>
      </c>
      <c r="Q44" s="1528">
        <v>3</v>
      </c>
      <c r="R44" s="1529">
        <f t="shared" si="3"/>
        <v>16</v>
      </c>
      <c r="S44" s="1528">
        <v>7</v>
      </c>
      <c r="T44" s="1528">
        <v>10</v>
      </c>
      <c r="U44" s="1528">
        <v>7</v>
      </c>
      <c r="V44" s="1529">
        <f t="shared" si="4"/>
        <v>24</v>
      </c>
      <c r="W44" s="1528">
        <v>8</v>
      </c>
      <c r="X44" s="1528">
        <v>8</v>
      </c>
      <c r="Y44" s="1528">
        <v>5</v>
      </c>
      <c r="Z44" s="1529">
        <f t="shared" si="5"/>
        <v>21</v>
      </c>
      <c r="AA44" s="1528">
        <v>8</v>
      </c>
      <c r="AB44" s="1528">
        <v>8</v>
      </c>
      <c r="AC44" s="1528">
        <v>6</v>
      </c>
      <c r="AD44" s="1529">
        <f t="shared" si="6"/>
        <v>22</v>
      </c>
    </row>
    <row r="45" spans="1:30" ht="15">
      <c r="A45" s="1530" t="s">
        <v>148</v>
      </c>
      <c r="B45" s="1531" t="s">
        <v>147</v>
      </c>
      <c r="C45" s="1528">
        <v>1</v>
      </c>
      <c r="D45" s="1528">
        <v>0</v>
      </c>
      <c r="E45" s="1528">
        <v>7</v>
      </c>
      <c r="F45" s="1529">
        <f t="shared" si="0"/>
        <v>8</v>
      </c>
      <c r="G45" s="1528">
        <v>2</v>
      </c>
      <c r="H45" s="1528"/>
      <c r="I45" s="1528">
        <v>5</v>
      </c>
      <c r="J45" s="1529">
        <f t="shared" si="1"/>
        <v>7</v>
      </c>
      <c r="K45" s="1528"/>
      <c r="L45" s="1528">
        <v>1</v>
      </c>
      <c r="M45" s="1528">
        <v>10</v>
      </c>
      <c r="N45" s="1529">
        <f t="shared" si="2"/>
        <v>11</v>
      </c>
      <c r="O45" s="1528"/>
      <c r="P45" s="1528"/>
      <c r="Q45" s="1528">
        <v>2</v>
      </c>
      <c r="R45" s="1529">
        <f t="shared" si="3"/>
        <v>2</v>
      </c>
      <c r="S45" s="1528">
        <v>1</v>
      </c>
      <c r="T45" s="1528"/>
      <c r="U45" s="1528">
        <v>4</v>
      </c>
      <c r="V45" s="1529">
        <f t="shared" si="4"/>
        <v>5</v>
      </c>
      <c r="W45" s="1528"/>
      <c r="X45" s="1528"/>
      <c r="Y45" s="1528">
        <v>3</v>
      </c>
      <c r="Z45" s="1529">
        <f t="shared" si="5"/>
        <v>3</v>
      </c>
      <c r="AA45" s="1528">
        <v>6</v>
      </c>
      <c r="AB45" s="1528"/>
      <c r="AC45" s="1528">
        <v>5</v>
      </c>
      <c r="AD45" s="1529">
        <f t="shared" si="6"/>
        <v>11</v>
      </c>
    </row>
    <row r="46" spans="1:30" ht="15">
      <c r="A46" s="1530" t="s">
        <v>146</v>
      </c>
      <c r="B46" s="1531" t="s">
        <v>145</v>
      </c>
      <c r="C46" s="1528">
        <v>3</v>
      </c>
      <c r="D46" s="1528">
        <v>10</v>
      </c>
      <c r="E46" s="1528">
        <v>6</v>
      </c>
      <c r="F46" s="1529">
        <f t="shared" si="0"/>
        <v>19</v>
      </c>
      <c r="G46" s="1528">
        <v>3</v>
      </c>
      <c r="H46" s="1528">
        <v>7</v>
      </c>
      <c r="I46" s="1528">
        <v>7</v>
      </c>
      <c r="J46" s="1529">
        <f t="shared" si="1"/>
        <v>17</v>
      </c>
      <c r="K46" s="1528">
        <v>1</v>
      </c>
      <c r="L46" s="1528">
        <v>6</v>
      </c>
      <c r="M46" s="1528">
        <v>8</v>
      </c>
      <c r="N46" s="1529">
        <f t="shared" si="2"/>
        <v>15</v>
      </c>
      <c r="O46" s="1528"/>
      <c r="P46" s="1528">
        <v>6</v>
      </c>
      <c r="Q46" s="1528">
        <v>3</v>
      </c>
      <c r="R46" s="1529">
        <f t="shared" si="3"/>
        <v>9</v>
      </c>
      <c r="S46" s="1528">
        <v>2</v>
      </c>
      <c r="T46" s="1528">
        <v>5</v>
      </c>
      <c r="U46" s="1528">
        <v>2</v>
      </c>
      <c r="V46" s="1529">
        <f t="shared" si="4"/>
        <v>9</v>
      </c>
      <c r="W46" s="1528">
        <v>6</v>
      </c>
      <c r="X46" s="1528">
        <v>11</v>
      </c>
      <c r="Y46" s="1528">
        <v>4</v>
      </c>
      <c r="Z46" s="1529">
        <f t="shared" si="5"/>
        <v>21</v>
      </c>
      <c r="AA46" s="1528">
        <v>1</v>
      </c>
      <c r="AB46" s="1528">
        <v>3</v>
      </c>
      <c r="AC46" s="1528">
        <v>3</v>
      </c>
      <c r="AD46" s="1529">
        <f t="shared" si="6"/>
        <v>7</v>
      </c>
    </row>
    <row r="47" spans="1:30" ht="15">
      <c r="A47" s="1530" t="s">
        <v>144</v>
      </c>
      <c r="B47" s="1531" t="s">
        <v>143</v>
      </c>
      <c r="C47" s="1528">
        <v>1</v>
      </c>
      <c r="D47" s="1528">
        <v>9</v>
      </c>
      <c r="E47" s="1528">
        <v>7</v>
      </c>
      <c r="F47" s="1529">
        <f t="shared" si="0"/>
        <v>17</v>
      </c>
      <c r="G47" s="1528">
        <v>8</v>
      </c>
      <c r="H47" s="1528">
        <v>5</v>
      </c>
      <c r="I47" s="1528">
        <v>7</v>
      </c>
      <c r="J47" s="1529">
        <f t="shared" si="1"/>
        <v>20</v>
      </c>
      <c r="K47" s="1528">
        <v>3</v>
      </c>
      <c r="L47" s="1528"/>
      <c r="M47" s="1528">
        <v>9</v>
      </c>
      <c r="N47" s="1529">
        <f t="shared" si="2"/>
        <v>12</v>
      </c>
      <c r="O47" s="1528">
        <v>4</v>
      </c>
      <c r="P47" s="1528">
        <v>10</v>
      </c>
      <c r="Q47" s="1528">
        <v>7</v>
      </c>
      <c r="R47" s="1529">
        <f t="shared" si="3"/>
        <v>21</v>
      </c>
      <c r="S47" s="1528">
        <v>5</v>
      </c>
      <c r="T47" s="1528">
        <v>3</v>
      </c>
      <c r="U47" s="1528">
        <v>7</v>
      </c>
      <c r="V47" s="1529">
        <f t="shared" si="4"/>
        <v>15</v>
      </c>
      <c r="W47" s="1528">
        <v>4</v>
      </c>
      <c r="X47" s="1528">
        <v>9</v>
      </c>
      <c r="Y47" s="1528">
        <v>3</v>
      </c>
      <c r="Z47" s="1529">
        <f t="shared" si="5"/>
        <v>16</v>
      </c>
      <c r="AA47" s="1528">
        <v>1</v>
      </c>
      <c r="AB47" s="1528">
        <v>5</v>
      </c>
      <c r="AC47" s="1528">
        <v>6</v>
      </c>
      <c r="AD47" s="1529">
        <f t="shared" si="6"/>
        <v>12</v>
      </c>
    </row>
    <row r="48" spans="1:30" ht="15">
      <c r="A48" s="1530" t="s">
        <v>142</v>
      </c>
      <c r="B48" s="1531" t="s">
        <v>141</v>
      </c>
      <c r="C48" s="1528">
        <v>0</v>
      </c>
      <c r="D48" s="1528">
        <v>2</v>
      </c>
      <c r="E48" s="1528">
        <v>6</v>
      </c>
      <c r="F48" s="1529">
        <f t="shared" si="0"/>
        <v>8</v>
      </c>
      <c r="G48" s="1528">
        <v>1</v>
      </c>
      <c r="H48" s="1528">
        <v>4</v>
      </c>
      <c r="I48" s="1528">
        <v>2</v>
      </c>
      <c r="J48" s="1529">
        <f t="shared" si="1"/>
        <v>7</v>
      </c>
      <c r="K48" s="1528"/>
      <c r="L48" s="1528">
        <v>2</v>
      </c>
      <c r="M48" s="1528"/>
      <c r="N48" s="1529">
        <f t="shared" si="2"/>
        <v>2</v>
      </c>
      <c r="O48" s="1528"/>
      <c r="P48" s="1528">
        <v>4</v>
      </c>
      <c r="Q48" s="1528">
        <v>2</v>
      </c>
      <c r="R48" s="1529">
        <f t="shared" si="3"/>
        <v>6</v>
      </c>
      <c r="S48" s="1528"/>
      <c r="T48" s="1528">
        <v>4</v>
      </c>
      <c r="U48" s="1528">
        <v>4</v>
      </c>
      <c r="V48" s="1529">
        <f t="shared" si="4"/>
        <v>8</v>
      </c>
      <c r="W48" s="1528">
        <v>19</v>
      </c>
      <c r="X48" s="1528">
        <v>15</v>
      </c>
      <c r="Y48" s="1528">
        <v>7</v>
      </c>
      <c r="Z48" s="1529">
        <f t="shared" si="5"/>
        <v>41</v>
      </c>
      <c r="AA48" s="1528">
        <v>4</v>
      </c>
      <c r="AB48" s="1528"/>
      <c r="AC48" s="1528"/>
      <c r="AD48" s="1529">
        <f t="shared" si="6"/>
        <v>4</v>
      </c>
    </row>
    <row r="49" spans="1:30" ht="15">
      <c r="A49" s="1530" t="s">
        <v>140</v>
      </c>
      <c r="B49" s="1531" t="s">
        <v>139</v>
      </c>
      <c r="C49" s="1528">
        <v>2</v>
      </c>
      <c r="D49" s="1528">
        <v>9</v>
      </c>
      <c r="E49" s="1528">
        <v>7</v>
      </c>
      <c r="F49" s="1529">
        <f t="shared" si="0"/>
        <v>18</v>
      </c>
      <c r="G49" s="1528">
        <v>3</v>
      </c>
      <c r="H49" s="1528">
        <v>4</v>
      </c>
      <c r="I49" s="1528">
        <v>4</v>
      </c>
      <c r="J49" s="1529">
        <f t="shared" si="1"/>
        <v>11</v>
      </c>
      <c r="K49" s="1528">
        <v>1</v>
      </c>
      <c r="L49" s="1528">
        <v>5</v>
      </c>
      <c r="M49" s="1528">
        <v>4</v>
      </c>
      <c r="N49" s="1529">
        <f t="shared" si="2"/>
        <v>10</v>
      </c>
      <c r="O49" s="1528">
        <v>3</v>
      </c>
      <c r="P49" s="1528">
        <v>8</v>
      </c>
      <c r="Q49" s="1528"/>
      <c r="R49" s="1529">
        <f t="shared" si="3"/>
        <v>11</v>
      </c>
      <c r="S49" s="1528">
        <v>4</v>
      </c>
      <c r="T49" s="1528">
        <v>5</v>
      </c>
      <c r="U49" s="1528">
        <v>2</v>
      </c>
      <c r="V49" s="1529">
        <f t="shared" si="4"/>
        <v>11</v>
      </c>
      <c r="W49" s="1528">
        <v>2</v>
      </c>
      <c r="X49" s="1528">
        <v>3</v>
      </c>
      <c r="Y49" s="1528">
        <v>2</v>
      </c>
      <c r="Z49" s="1529">
        <f t="shared" si="5"/>
        <v>7</v>
      </c>
      <c r="AA49" s="1528"/>
      <c r="AB49" s="1528">
        <v>5</v>
      </c>
      <c r="AC49" s="1528">
        <v>3</v>
      </c>
      <c r="AD49" s="1529">
        <f t="shared" si="6"/>
        <v>8</v>
      </c>
    </row>
    <row r="50" spans="1:30" ht="15">
      <c r="A50" s="1533" t="s">
        <v>138</v>
      </c>
      <c r="B50" s="1534" t="s">
        <v>137</v>
      </c>
      <c r="C50" s="1528">
        <v>936</v>
      </c>
      <c r="D50" s="1528">
        <v>130</v>
      </c>
      <c r="E50" s="1528">
        <v>41</v>
      </c>
      <c r="F50" s="1529">
        <f t="shared" si="0"/>
        <v>1107</v>
      </c>
      <c r="G50" s="1528">
        <v>425</v>
      </c>
      <c r="H50" s="1528">
        <v>3</v>
      </c>
      <c r="I50" s="1528"/>
      <c r="J50" s="1529">
        <f t="shared" si="1"/>
        <v>428</v>
      </c>
      <c r="K50" s="1528">
        <v>666</v>
      </c>
      <c r="L50" s="1528">
        <v>13</v>
      </c>
      <c r="M50" s="1528">
        <v>4</v>
      </c>
      <c r="N50" s="1529">
        <f t="shared" si="2"/>
        <v>683</v>
      </c>
      <c r="O50" s="1528">
        <v>141</v>
      </c>
      <c r="P50" s="1528">
        <v>6</v>
      </c>
      <c r="Q50" s="1528">
        <v>4</v>
      </c>
      <c r="R50" s="1529">
        <f t="shared" si="3"/>
        <v>151</v>
      </c>
      <c r="S50" s="1528">
        <v>250</v>
      </c>
      <c r="T50" s="1528">
        <v>6</v>
      </c>
      <c r="U50" s="1528">
        <v>1</v>
      </c>
      <c r="V50" s="1529">
        <f t="shared" si="4"/>
        <v>257</v>
      </c>
      <c r="W50" s="1528">
        <v>89</v>
      </c>
      <c r="X50" s="1528">
        <v>7</v>
      </c>
      <c r="Y50" s="1528">
        <v>3</v>
      </c>
      <c r="Z50" s="1529">
        <f t="shared" si="5"/>
        <v>99</v>
      </c>
      <c r="AA50" s="1528">
        <v>717</v>
      </c>
      <c r="AB50" s="1528">
        <v>11</v>
      </c>
      <c r="AC50" s="1528">
        <v>3</v>
      </c>
      <c r="AD50" s="1529">
        <f t="shared" si="6"/>
        <v>731</v>
      </c>
    </row>
    <row r="51" spans="1:30" ht="15">
      <c r="A51" s="1535" t="s">
        <v>30</v>
      </c>
      <c r="B51" s="1536" t="s">
        <v>26</v>
      </c>
      <c r="C51" s="1537">
        <f>SUM(C15:C50)</f>
        <v>3894</v>
      </c>
      <c r="D51" s="1537">
        <f t="shared" ref="D51:AD51" si="7">SUM(D15:D50)</f>
        <v>2074</v>
      </c>
      <c r="E51" s="1537">
        <f t="shared" si="7"/>
        <v>903</v>
      </c>
      <c r="F51" s="1537">
        <f t="shared" si="7"/>
        <v>6871</v>
      </c>
      <c r="G51" s="1537">
        <f t="shared" si="7"/>
        <v>1550</v>
      </c>
      <c r="H51" s="1537">
        <f t="shared" si="7"/>
        <v>806</v>
      </c>
      <c r="I51" s="1537">
        <f t="shared" si="7"/>
        <v>373</v>
      </c>
      <c r="J51" s="1537">
        <f t="shared" si="7"/>
        <v>2729</v>
      </c>
      <c r="K51" s="1537">
        <f t="shared" si="7"/>
        <v>2055</v>
      </c>
      <c r="L51" s="1537">
        <f t="shared" si="7"/>
        <v>918</v>
      </c>
      <c r="M51" s="1537">
        <f t="shared" si="7"/>
        <v>669</v>
      </c>
      <c r="N51" s="1537">
        <f t="shared" si="7"/>
        <v>3642</v>
      </c>
      <c r="O51" s="1537">
        <f t="shared" si="7"/>
        <v>926</v>
      </c>
      <c r="P51" s="1537">
        <f t="shared" si="7"/>
        <v>764</v>
      </c>
      <c r="Q51" s="1537">
        <f t="shared" si="7"/>
        <v>253</v>
      </c>
      <c r="R51" s="1537">
        <f t="shared" si="7"/>
        <v>1943</v>
      </c>
      <c r="S51" s="1537">
        <f t="shared" si="7"/>
        <v>1458</v>
      </c>
      <c r="T51" s="1537">
        <f t="shared" si="7"/>
        <v>996</v>
      </c>
      <c r="U51" s="1537">
        <f t="shared" si="7"/>
        <v>498</v>
      </c>
      <c r="V51" s="1537">
        <f t="shared" si="7"/>
        <v>2952</v>
      </c>
      <c r="W51" s="1537">
        <f t="shared" si="7"/>
        <v>1132</v>
      </c>
      <c r="X51" s="1537">
        <f t="shared" si="7"/>
        <v>964</v>
      </c>
      <c r="Y51" s="1537">
        <f t="shared" si="7"/>
        <v>287</v>
      </c>
      <c r="Z51" s="1537">
        <f t="shared" si="7"/>
        <v>2383</v>
      </c>
      <c r="AA51" s="1537">
        <f t="shared" si="7"/>
        <v>1876</v>
      </c>
      <c r="AB51" s="1537">
        <f t="shared" si="7"/>
        <v>729</v>
      </c>
      <c r="AC51" s="1537">
        <f t="shared" si="7"/>
        <v>453</v>
      </c>
      <c r="AD51" s="1537">
        <f t="shared" si="7"/>
        <v>3058</v>
      </c>
    </row>
    <row r="52" spans="1:30">
      <c r="A52" s="1523"/>
      <c r="B52" s="1523"/>
      <c r="C52" s="1523"/>
      <c r="D52" s="1523"/>
      <c r="E52" s="1523"/>
      <c r="F52" s="1523"/>
      <c r="G52" s="1523"/>
      <c r="H52" s="1523"/>
      <c r="I52" s="1523"/>
      <c r="J52" s="1523"/>
      <c r="K52" s="1523"/>
      <c r="L52" s="1523"/>
      <c r="M52" s="1523"/>
      <c r="N52" s="1523"/>
      <c r="O52" s="1523"/>
      <c r="P52" s="1523"/>
      <c r="Q52" s="1523"/>
      <c r="R52" s="1523"/>
      <c r="S52" s="1523"/>
      <c r="T52" s="1523"/>
      <c r="U52" s="1523"/>
      <c r="V52" s="1523"/>
      <c r="W52" s="1523"/>
      <c r="X52" s="1523"/>
      <c r="Y52" s="1523"/>
      <c r="Z52" s="1523"/>
      <c r="AA52" s="1523"/>
      <c r="AB52" s="1523"/>
      <c r="AC52" s="1523"/>
      <c r="AD52" s="1523"/>
    </row>
    <row r="53" spans="1:30" ht="24.6">
      <c r="A53" s="1520" t="s">
        <v>490</v>
      </c>
      <c r="B53" s="1521"/>
      <c r="C53" s="1522"/>
      <c r="D53" s="1522"/>
      <c r="E53" s="1523"/>
      <c r="F53" s="1524"/>
      <c r="G53" s="1522"/>
      <c r="H53" s="1522"/>
      <c r="I53" s="1523"/>
      <c r="J53" s="1524"/>
      <c r="K53" s="1522"/>
      <c r="L53" s="1522"/>
      <c r="M53" s="1523"/>
      <c r="N53" s="1524"/>
      <c r="O53" s="1522"/>
      <c r="P53" s="1522"/>
      <c r="Q53" s="1523"/>
      <c r="R53" s="1524"/>
      <c r="S53" s="1522"/>
      <c r="T53" s="1522"/>
      <c r="U53" s="1523"/>
      <c r="V53" s="1524"/>
      <c r="W53" s="1522"/>
      <c r="X53" s="1522"/>
      <c r="Y53" s="1523"/>
      <c r="Z53" s="1524"/>
      <c r="AA53" s="1523"/>
      <c r="AB53" s="1523"/>
      <c r="AC53" s="1523"/>
      <c r="AD53" s="1524" t="s">
        <v>489</v>
      </c>
    </row>
    <row r="54" spans="1:30" ht="15">
      <c r="A54" s="1703" t="s">
        <v>488</v>
      </c>
      <c r="B54" s="1704"/>
      <c r="C54" s="1701" t="s">
        <v>89</v>
      </c>
      <c r="D54" s="1702"/>
      <c r="E54" s="1699" t="s">
        <v>225</v>
      </c>
      <c r="F54" s="1700"/>
      <c r="G54" s="1701" t="s">
        <v>87</v>
      </c>
      <c r="H54" s="1702"/>
      <c r="I54" s="1711" t="s">
        <v>86</v>
      </c>
      <c r="J54" s="1712"/>
      <c r="K54" s="1701" t="s">
        <v>85</v>
      </c>
      <c r="L54" s="1702"/>
      <c r="M54" s="1699" t="s">
        <v>84</v>
      </c>
      <c r="N54" s="1700"/>
      <c r="O54" s="1701" t="s">
        <v>224</v>
      </c>
      <c r="P54" s="1702"/>
      <c r="Q54" s="1699" t="s">
        <v>82</v>
      </c>
      <c r="R54" s="1700"/>
      <c r="S54" s="1701" t="s">
        <v>81</v>
      </c>
      <c r="T54" s="1702"/>
      <c r="U54" s="1699" t="s">
        <v>80</v>
      </c>
      <c r="V54" s="1700"/>
      <c r="W54" s="1701" t="s">
        <v>79</v>
      </c>
      <c r="X54" s="1702"/>
      <c r="Y54" s="1699" t="s">
        <v>223</v>
      </c>
      <c r="Z54" s="1700"/>
      <c r="AA54" s="1709" t="s">
        <v>77</v>
      </c>
      <c r="AB54" s="1710"/>
      <c r="AC54" s="1699" t="s">
        <v>76</v>
      </c>
      <c r="AD54" s="1700"/>
    </row>
    <row r="55" spans="1:30" ht="39.6">
      <c r="A55" s="1705"/>
      <c r="B55" s="1706"/>
      <c r="C55" s="1525" t="s">
        <v>214</v>
      </c>
      <c r="D55" s="1525" t="s">
        <v>213</v>
      </c>
      <c r="E55" s="1525" t="s">
        <v>212</v>
      </c>
      <c r="F55" s="1525" t="s">
        <v>30</v>
      </c>
      <c r="G55" s="1525" t="s">
        <v>214</v>
      </c>
      <c r="H55" s="1525" t="s">
        <v>213</v>
      </c>
      <c r="I55" s="1525" t="s">
        <v>212</v>
      </c>
      <c r="J55" s="1525" t="s">
        <v>30</v>
      </c>
      <c r="K55" s="1525" t="s">
        <v>214</v>
      </c>
      <c r="L55" s="1525" t="s">
        <v>213</v>
      </c>
      <c r="M55" s="1525" t="s">
        <v>212</v>
      </c>
      <c r="N55" s="1525" t="s">
        <v>30</v>
      </c>
      <c r="O55" s="1525" t="s">
        <v>214</v>
      </c>
      <c r="P55" s="1525" t="s">
        <v>213</v>
      </c>
      <c r="Q55" s="1525" t="s">
        <v>212</v>
      </c>
      <c r="R55" s="1525" t="s">
        <v>30</v>
      </c>
      <c r="S55" s="1525" t="s">
        <v>214</v>
      </c>
      <c r="T55" s="1525" t="s">
        <v>213</v>
      </c>
      <c r="U55" s="1525" t="s">
        <v>212</v>
      </c>
      <c r="V55" s="1525" t="s">
        <v>30</v>
      </c>
      <c r="W55" s="1525" t="s">
        <v>214</v>
      </c>
      <c r="X55" s="1525" t="s">
        <v>213</v>
      </c>
      <c r="Y55" s="1525" t="s">
        <v>212</v>
      </c>
      <c r="Z55" s="1525" t="s">
        <v>30</v>
      </c>
      <c r="AA55" s="1525" t="s">
        <v>214</v>
      </c>
      <c r="AB55" s="1525" t="s">
        <v>213</v>
      </c>
      <c r="AC55" s="1525" t="s">
        <v>212</v>
      </c>
      <c r="AD55" s="1525" t="s">
        <v>30</v>
      </c>
    </row>
    <row r="56" spans="1:30" ht="57">
      <c r="A56" s="1707"/>
      <c r="B56" s="1708"/>
      <c r="C56" s="1525" t="s">
        <v>211</v>
      </c>
      <c r="D56" s="1525" t="s">
        <v>210</v>
      </c>
      <c r="E56" s="1525" t="s">
        <v>209</v>
      </c>
      <c r="F56" s="1525" t="s">
        <v>26</v>
      </c>
      <c r="G56" s="1525" t="s">
        <v>211</v>
      </c>
      <c r="H56" s="1525" t="s">
        <v>210</v>
      </c>
      <c r="I56" s="1525" t="s">
        <v>209</v>
      </c>
      <c r="J56" s="1525" t="s">
        <v>26</v>
      </c>
      <c r="K56" s="1525" t="s">
        <v>211</v>
      </c>
      <c r="L56" s="1525" t="s">
        <v>210</v>
      </c>
      <c r="M56" s="1525" t="s">
        <v>209</v>
      </c>
      <c r="N56" s="1525" t="s">
        <v>26</v>
      </c>
      <c r="O56" s="1525" t="s">
        <v>211</v>
      </c>
      <c r="P56" s="1525" t="s">
        <v>210</v>
      </c>
      <c r="Q56" s="1525" t="s">
        <v>209</v>
      </c>
      <c r="R56" s="1525" t="s">
        <v>26</v>
      </c>
      <c r="S56" s="1525" t="s">
        <v>211</v>
      </c>
      <c r="T56" s="1525" t="s">
        <v>210</v>
      </c>
      <c r="U56" s="1525" t="s">
        <v>209</v>
      </c>
      <c r="V56" s="1525" t="s">
        <v>26</v>
      </c>
      <c r="W56" s="1525" t="s">
        <v>211</v>
      </c>
      <c r="X56" s="1525" t="s">
        <v>210</v>
      </c>
      <c r="Y56" s="1525" t="s">
        <v>209</v>
      </c>
      <c r="Z56" s="1525" t="s">
        <v>26</v>
      </c>
      <c r="AA56" s="1525" t="s">
        <v>211</v>
      </c>
      <c r="AB56" s="1525" t="s">
        <v>210</v>
      </c>
      <c r="AC56" s="1525" t="s">
        <v>209</v>
      </c>
      <c r="AD56" s="1525" t="s">
        <v>26</v>
      </c>
    </row>
    <row r="57" spans="1:30" ht="15">
      <c r="A57" s="1530" t="s">
        <v>208</v>
      </c>
      <c r="B57" s="1531" t="s">
        <v>207</v>
      </c>
      <c r="C57" s="1528">
        <v>130</v>
      </c>
      <c r="D57" s="1528">
        <v>0</v>
      </c>
      <c r="E57" s="1528">
        <v>0</v>
      </c>
      <c r="F57" s="1529">
        <f>SUM(C57:E57)</f>
        <v>130</v>
      </c>
      <c r="G57" s="1528">
        <v>62</v>
      </c>
      <c r="H57" s="1528">
        <v>0</v>
      </c>
      <c r="I57" s="1528">
        <v>0</v>
      </c>
      <c r="J57" s="1529">
        <f>SUM(G57:I57)</f>
        <v>62</v>
      </c>
      <c r="K57" s="1528">
        <v>363</v>
      </c>
      <c r="L57" s="1528">
        <v>0</v>
      </c>
      <c r="M57" s="1528">
        <v>0</v>
      </c>
      <c r="N57" s="1529">
        <f>SUM(K57:M57)</f>
        <v>363</v>
      </c>
      <c r="O57" s="1528">
        <v>91</v>
      </c>
      <c r="P57" s="1528">
        <v>0</v>
      </c>
      <c r="Q57" s="1528">
        <v>0</v>
      </c>
      <c r="R57" s="1529">
        <f>SUM(O57:Q57)</f>
        <v>91</v>
      </c>
      <c r="S57" s="1528">
        <v>180</v>
      </c>
      <c r="T57" s="1528">
        <v>0</v>
      </c>
      <c r="U57" s="1528">
        <v>0</v>
      </c>
      <c r="V57" s="1529">
        <f>SUM(S57:U57)</f>
        <v>180</v>
      </c>
      <c r="W57" s="1528">
        <v>192</v>
      </c>
      <c r="X57" s="1528">
        <v>0</v>
      </c>
      <c r="Y57" s="1528">
        <v>0</v>
      </c>
      <c r="Z57" s="1529">
        <f>SUM(W57:Y57)</f>
        <v>192</v>
      </c>
      <c r="AA57" s="1528">
        <v>183</v>
      </c>
      <c r="AB57" s="1528">
        <v>0</v>
      </c>
      <c r="AC57" s="1528">
        <v>0</v>
      </c>
      <c r="AD57" s="1529">
        <f>SUM(AA57:AC57)</f>
        <v>183</v>
      </c>
    </row>
    <row r="58" spans="1:30" ht="15">
      <c r="A58" s="1530" t="s">
        <v>206</v>
      </c>
      <c r="B58" s="1531" t="s">
        <v>205</v>
      </c>
      <c r="C58" s="1528">
        <v>25</v>
      </c>
      <c r="D58" s="1528">
        <v>18</v>
      </c>
      <c r="E58" s="1528">
        <v>16</v>
      </c>
      <c r="F58" s="1529">
        <f t="shared" ref="F58:F92" si="8">SUM(C58:E58)</f>
        <v>59</v>
      </c>
      <c r="G58" s="1528">
        <v>26</v>
      </c>
      <c r="H58" s="1528">
        <v>21</v>
      </c>
      <c r="I58" s="1528">
        <v>2</v>
      </c>
      <c r="J58" s="1529">
        <f t="shared" ref="J58:J92" si="9">SUM(G58:I58)</f>
        <v>49</v>
      </c>
      <c r="K58" s="1528">
        <v>88</v>
      </c>
      <c r="L58" s="1528">
        <v>45</v>
      </c>
      <c r="M58" s="1528">
        <v>12</v>
      </c>
      <c r="N58" s="1529">
        <f t="shared" ref="N58:N92" si="10">SUM(K58:M58)</f>
        <v>145</v>
      </c>
      <c r="O58" s="1528">
        <v>34</v>
      </c>
      <c r="P58" s="1528">
        <v>17</v>
      </c>
      <c r="Q58" s="1528">
        <v>4</v>
      </c>
      <c r="R58" s="1529">
        <f t="shared" ref="R58:R92" si="11">SUM(O58:Q58)</f>
        <v>55</v>
      </c>
      <c r="S58" s="1528">
        <v>63</v>
      </c>
      <c r="T58" s="1528">
        <v>20</v>
      </c>
      <c r="U58" s="1528">
        <v>6</v>
      </c>
      <c r="V58" s="1529">
        <f t="shared" ref="V58:V92" si="12">SUM(S58:U58)</f>
        <v>89</v>
      </c>
      <c r="W58" s="1528">
        <v>54</v>
      </c>
      <c r="X58" s="1528">
        <v>30</v>
      </c>
      <c r="Y58" s="1528">
        <v>8</v>
      </c>
      <c r="Z58" s="1529">
        <f t="shared" ref="Z58:Z92" si="13">SUM(W58:Y58)</f>
        <v>92</v>
      </c>
      <c r="AA58" s="1528">
        <v>37</v>
      </c>
      <c r="AB58" s="1528">
        <v>27</v>
      </c>
      <c r="AC58" s="1528">
        <v>3</v>
      </c>
      <c r="AD58" s="1529">
        <f t="shared" ref="AD58:AD92" si="14">SUM(AA58:AC58)</f>
        <v>67</v>
      </c>
    </row>
    <row r="59" spans="1:30" ht="15">
      <c r="A59" s="1530" t="s">
        <v>204</v>
      </c>
      <c r="B59" s="1531" t="s">
        <v>203</v>
      </c>
      <c r="C59" s="1528">
        <v>62</v>
      </c>
      <c r="D59" s="1528">
        <v>37</v>
      </c>
      <c r="E59" s="1528">
        <v>11</v>
      </c>
      <c r="F59" s="1529">
        <f t="shared" si="8"/>
        <v>110</v>
      </c>
      <c r="G59" s="1528">
        <v>26</v>
      </c>
      <c r="H59" s="1528">
        <v>12</v>
      </c>
      <c r="I59" s="1528">
        <v>3</v>
      </c>
      <c r="J59" s="1529">
        <f t="shared" si="9"/>
        <v>41</v>
      </c>
      <c r="K59" s="1528">
        <v>21</v>
      </c>
      <c r="L59" s="1528">
        <v>46</v>
      </c>
      <c r="M59" s="1528">
        <v>16</v>
      </c>
      <c r="N59" s="1529">
        <f t="shared" si="10"/>
        <v>83</v>
      </c>
      <c r="O59" s="1528">
        <v>23</v>
      </c>
      <c r="P59" s="1528">
        <v>17</v>
      </c>
      <c r="Q59" s="1528">
        <v>10</v>
      </c>
      <c r="R59" s="1529">
        <f t="shared" si="11"/>
        <v>50</v>
      </c>
      <c r="S59" s="1528">
        <v>56</v>
      </c>
      <c r="T59" s="1528">
        <v>31</v>
      </c>
      <c r="U59" s="1528">
        <v>13</v>
      </c>
      <c r="V59" s="1529">
        <f t="shared" si="12"/>
        <v>100</v>
      </c>
      <c r="W59" s="1528">
        <v>38</v>
      </c>
      <c r="X59" s="1528">
        <v>52</v>
      </c>
      <c r="Y59" s="1528">
        <v>8</v>
      </c>
      <c r="Z59" s="1529">
        <f t="shared" si="13"/>
        <v>98</v>
      </c>
      <c r="AA59" s="1528">
        <v>22</v>
      </c>
      <c r="AB59" s="1528">
        <v>26</v>
      </c>
      <c r="AC59" s="1528">
        <v>5</v>
      </c>
      <c r="AD59" s="1529">
        <f t="shared" si="14"/>
        <v>53</v>
      </c>
    </row>
    <row r="60" spans="1:30" ht="15">
      <c r="A60" s="1530" t="s">
        <v>202</v>
      </c>
      <c r="B60" s="1531" t="s">
        <v>201</v>
      </c>
      <c r="C60" s="1528">
        <v>42</v>
      </c>
      <c r="D60" s="1528">
        <v>44</v>
      </c>
      <c r="E60" s="1528">
        <v>13</v>
      </c>
      <c r="F60" s="1529">
        <f t="shared" si="8"/>
        <v>99</v>
      </c>
      <c r="G60" s="1528">
        <v>31</v>
      </c>
      <c r="H60" s="1528">
        <v>20</v>
      </c>
      <c r="I60" s="1528">
        <v>5</v>
      </c>
      <c r="J60" s="1529">
        <f t="shared" si="9"/>
        <v>56</v>
      </c>
      <c r="K60" s="1528">
        <v>28</v>
      </c>
      <c r="L60" s="1528">
        <v>40</v>
      </c>
      <c r="M60" s="1528">
        <v>23</v>
      </c>
      <c r="N60" s="1529">
        <f t="shared" si="10"/>
        <v>91</v>
      </c>
      <c r="O60" s="1528">
        <v>22</v>
      </c>
      <c r="P60" s="1528">
        <v>23</v>
      </c>
      <c r="Q60" s="1528">
        <v>12</v>
      </c>
      <c r="R60" s="1529">
        <f t="shared" si="11"/>
        <v>57</v>
      </c>
      <c r="S60" s="1528">
        <v>41</v>
      </c>
      <c r="T60" s="1528">
        <v>49</v>
      </c>
      <c r="U60" s="1528">
        <v>19</v>
      </c>
      <c r="V60" s="1529">
        <f t="shared" si="12"/>
        <v>109</v>
      </c>
      <c r="W60" s="1528">
        <v>28</v>
      </c>
      <c r="X60" s="1528">
        <v>47</v>
      </c>
      <c r="Y60" s="1528">
        <v>14</v>
      </c>
      <c r="Z60" s="1529">
        <f t="shared" si="13"/>
        <v>89</v>
      </c>
      <c r="AA60" s="1528">
        <v>22</v>
      </c>
      <c r="AB60" s="1528">
        <v>27</v>
      </c>
      <c r="AC60" s="1528">
        <v>14</v>
      </c>
      <c r="AD60" s="1529">
        <f t="shared" si="14"/>
        <v>63</v>
      </c>
    </row>
    <row r="61" spans="1:30" ht="15">
      <c r="A61" s="1530" t="s">
        <v>200</v>
      </c>
      <c r="B61" s="1531" t="s">
        <v>199</v>
      </c>
      <c r="C61" s="1528">
        <v>16</v>
      </c>
      <c r="D61" s="1528">
        <v>21</v>
      </c>
      <c r="E61" s="1528">
        <v>8</v>
      </c>
      <c r="F61" s="1529">
        <f t="shared" si="8"/>
        <v>45</v>
      </c>
      <c r="G61" s="1528">
        <v>13</v>
      </c>
      <c r="H61" s="1528">
        <v>18</v>
      </c>
      <c r="I61" s="1528">
        <v>8</v>
      </c>
      <c r="J61" s="1529">
        <f t="shared" si="9"/>
        <v>39</v>
      </c>
      <c r="K61" s="1528">
        <v>12</v>
      </c>
      <c r="L61" s="1528">
        <v>40</v>
      </c>
      <c r="M61" s="1528">
        <v>20</v>
      </c>
      <c r="N61" s="1529">
        <f t="shared" si="10"/>
        <v>72</v>
      </c>
      <c r="O61" s="1528">
        <v>5</v>
      </c>
      <c r="P61" s="1528">
        <v>17</v>
      </c>
      <c r="Q61" s="1528">
        <v>7</v>
      </c>
      <c r="R61" s="1529">
        <f t="shared" si="11"/>
        <v>29</v>
      </c>
      <c r="S61" s="1528">
        <v>15</v>
      </c>
      <c r="T61" s="1528">
        <v>26</v>
      </c>
      <c r="U61" s="1528">
        <v>7</v>
      </c>
      <c r="V61" s="1529">
        <f t="shared" si="12"/>
        <v>48</v>
      </c>
      <c r="W61" s="1528">
        <v>15</v>
      </c>
      <c r="X61" s="1528">
        <v>38</v>
      </c>
      <c r="Y61" s="1528">
        <v>11</v>
      </c>
      <c r="Z61" s="1529">
        <f t="shared" si="13"/>
        <v>64</v>
      </c>
      <c r="AA61" s="1528">
        <v>12</v>
      </c>
      <c r="AB61" s="1528">
        <v>13</v>
      </c>
      <c r="AC61" s="1528">
        <v>3</v>
      </c>
      <c r="AD61" s="1529">
        <f t="shared" si="14"/>
        <v>28</v>
      </c>
    </row>
    <row r="62" spans="1:30" ht="15">
      <c r="A62" s="1530" t="s">
        <v>198</v>
      </c>
      <c r="B62" s="1531" t="s">
        <v>197</v>
      </c>
      <c r="C62" s="1528">
        <v>3</v>
      </c>
      <c r="D62" s="1528">
        <v>7</v>
      </c>
      <c r="E62" s="1528">
        <v>8</v>
      </c>
      <c r="F62" s="1529">
        <f t="shared" si="8"/>
        <v>18</v>
      </c>
      <c r="G62" s="1528"/>
      <c r="H62" s="1528">
        <v>8</v>
      </c>
      <c r="I62" s="1528">
        <v>4</v>
      </c>
      <c r="J62" s="1529">
        <f t="shared" si="9"/>
        <v>12</v>
      </c>
      <c r="K62" s="1528"/>
      <c r="L62" s="1528">
        <v>19</v>
      </c>
      <c r="M62" s="1528">
        <v>7</v>
      </c>
      <c r="N62" s="1529">
        <f t="shared" si="10"/>
        <v>26</v>
      </c>
      <c r="O62" s="1528">
        <v>1</v>
      </c>
      <c r="P62" s="1528">
        <v>6</v>
      </c>
      <c r="Q62" s="1528">
        <v>3</v>
      </c>
      <c r="R62" s="1529">
        <f t="shared" si="11"/>
        <v>10</v>
      </c>
      <c r="S62" s="1528"/>
      <c r="T62" s="1528">
        <v>6</v>
      </c>
      <c r="U62" s="1528">
        <v>5</v>
      </c>
      <c r="V62" s="1529">
        <f t="shared" si="12"/>
        <v>11</v>
      </c>
      <c r="W62" s="1528">
        <v>2</v>
      </c>
      <c r="X62" s="1528">
        <v>11</v>
      </c>
      <c r="Y62" s="1528">
        <v>4</v>
      </c>
      <c r="Z62" s="1529">
        <f t="shared" si="13"/>
        <v>17</v>
      </c>
      <c r="AA62" s="1528">
        <v>3</v>
      </c>
      <c r="AB62" s="1528">
        <v>9</v>
      </c>
      <c r="AC62" s="1528">
        <v>3</v>
      </c>
      <c r="AD62" s="1529">
        <f t="shared" si="14"/>
        <v>15</v>
      </c>
    </row>
    <row r="63" spans="1:30" ht="15">
      <c r="A63" s="1530" t="s">
        <v>196</v>
      </c>
      <c r="B63" s="1531" t="s">
        <v>195</v>
      </c>
      <c r="C63" s="1528"/>
      <c r="D63" s="1528">
        <v>8</v>
      </c>
      <c r="E63" s="1528">
        <v>5</v>
      </c>
      <c r="F63" s="1529">
        <f t="shared" si="8"/>
        <v>13</v>
      </c>
      <c r="G63" s="1528"/>
      <c r="H63" s="1528"/>
      <c r="I63" s="1528"/>
      <c r="J63" s="1529">
        <f t="shared" si="9"/>
        <v>0</v>
      </c>
      <c r="K63" s="1528"/>
      <c r="L63" s="1528"/>
      <c r="M63" s="1528">
        <v>2</v>
      </c>
      <c r="N63" s="1529">
        <f t="shared" si="10"/>
        <v>2</v>
      </c>
      <c r="O63" s="1528"/>
      <c r="P63" s="1528">
        <v>2</v>
      </c>
      <c r="Q63" s="1528">
        <v>1</v>
      </c>
      <c r="R63" s="1529">
        <f t="shared" si="11"/>
        <v>3</v>
      </c>
      <c r="S63" s="1528"/>
      <c r="T63" s="1528">
        <v>1</v>
      </c>
      <c r="U63" s="1528">
        <v>1</v>
      </c>
      <c r="V63" s="1529">
        <f t="shared" si="12"/>
        <v>2</v>
      </c>
      <c r="W63" s="1528"/>
      <c r="X63" s="1528">
        <v>4</v>
      </c>
      <c r="Y63" s="1528">
        <v>14</v>
      </c>
      <c r="Z63" s="1529">
        <f t="shared" si="13"/>
        <v>18</v>
      </c>
      <c r="AA63" s="1528"/>
      <c r="AB63" s="1528">
        <v>3</v>
      </c>
      <c r="AC63" s="1528">
        <v>5</v>
      </c>
      <c r="AD63" s="1529">
        <f t="shared" si="14"/>
        <v>8</v>
      </c>
    </row>
    <row r="64" spans="1:30" ht="15">
      <c r="A64" s="1530" t="s">
        <v>194</v>
      </c>
      <c r="B64" s="1531" t="s">
        <v>193</v>
      </c>
      <c r="C64" s="1528">
        <v>8</v>
      </c>
      <c r="D64" s="1528"/>
      <c r="E64" s="1528">
        <v>5</v>
      </c>
      <c r="F64" s="1529">
        <f t="shared" si="8"/>
        <v>13</v>
      </c>
      <c r="G64" s="1528"/>
      <c r="H64" s="1528"/>
      <c r="I64" s="1528">
        <v>6</v>
      </c>
      <c r="J64" s="1529">
        <f t="shared" si="9"/>
        <v>6</v>
      </c>
      <c r="K64" s="1528">
        <v>4</v>
      </c>
      <c r="L64" s="1528"/>
      <c r="M64" s="1528">
        <v>8</v>
      </c>
      <c r="N64" s="1529">
        <f t="shared" si="10"/>
        <v>12</v>
      </c>
      <c r="O64" s="1528">
        <v>1</v>
      </c>
      <c r="P64" s="1528"/>
      <c r="Q64" s="1528">
        <v>2</v>
      </c>
      <c r="R64" s="1529">
        <f t="shared" si="11"/>
        <v>3</v>
      </c>
      <c r="S64" s="1528"/>
      <c r="T64" s="1528"/>
      <c r="U64" s="1528">
        <v>6</v>
      </c>
      <c r="V64" s="1529">
        <f t="shared" si="12"/>
        <v>6</v>
      </c>
      <c r="W64" s="1528">
        <v>1</v>
      </c>
      <c r="X64" s="1528"/>
      <c r="Y64" s="1528">
        <v>4</v>
      </c>
      <c r="Z64" s="1529">
        <f t="shared" si="13"/>
        <v>5</v>
      </c>
      <c r="AA64" s="1528">
        <v>2</v>
      </c>
      <c r="AB64" s="1528"/>
      <c r="AC64" s="1528">
        <v>2</v>
      </c>
      <c r="AD64" s="1529">
        <f t="shared" si="14"/>
        <v>4</v>
      </c>
    </row>
    <row r="65" spans="1:30" ht="15">
      <c r="A65" s="1530" t="s">
        <v>192</v>
      </c>
      <c r="B65" s="1531" t="s">
        <v>191</v>
      </c>
      <c r="C65" s="1528">
        <v>2</v>
      </c>
      <c r="D65" s="1528">
        <v>5</v>
      </c>
      <c r="E65" s="1528"/>
      <c r="F65" s="1529">
        <f t="shared" si="8"/>
        <v>7</v>
      </c>
      <c r="G65" s="1528"/>
      <c r="H65" s="1528">
        <v>2</v>
      </c>
      <c r="I65" s="1528"/>
      <c r="J65" s="1529">
        <f t="shared" si="9"/>
        <v>2</v>
      </c>
      <c r="K65" s="1528"/>
      <c r="L65" s="1528">
        <v>7</v>
      </c>
      <c r="M65" s="1528">
        <v>2</v>
      </c>
      <c r="N65" s="1529">
        <f t="shared" si="10"/>
        <v>9</v>
      </c>
      <c r="O65" s="1528"/>
      <c r="P65" s="1528">
        <v>1</v>
      </c>
      <c r="Q65" s="1528"/>
      <c r="R65" s="1529">
        <f t="shared" si="11"/>
        <v>1</v>
      </c>
      <c r="S65" s="1528"/>
      <c r="T65" s="1528"/>
      <c r="U65" s="1528">
        <v>2</v>
      </c>
      <c r="V65" s="1529">
        <f t="shared" si="12"/>
        <v>2</v>
      </c>
      <c r="W65" s="1528"/>
      <c r="X65" s="1528">
        <v>2</v>
      </c>
      <c r="Y65" s="1528">
        <v>3</v>
      </c>
      <c r="Z65" s="1529">
        <f t="shared" si="13"/>
        <v>5</v>
      </c>
      <c r="AA65" s="1528">
        <v>1</v>
      </c>
      <c r="AB65" s="1528">
        <v>2</v>
      </c>
      <c r="AC65" s="1528"/>
      <c r="AD65" s="1529">
        <f t="shared" si="14"/>
        <v>3</v>
      </c>
    </row>
    <row r="66" spans="1:30" ht="15">
      <c r="A66" s="1530" t="s">
        <v>190</v>
      </c>
      <c r="B66" s="1531" t="s">
        <v>189</v>
      </c>
      <c r="C66" s="1528">
        <v>9</v>
      </c>
      <c r="D66" s="1528">
        <v>10</v>
      </c>
      <c r="E66" s="1528">
        <v>7</v>
      </c>
      <c r="F66" s="1529">
        <f t="shared" si="8"/>
        <v>26</v>
      </c>
      <c r="G66" s="1528">
        <v>1</v>
      </c>
      <c r="H66" s="1528">
        <v>8</v>
      </c>
      <c r="I66" s="1528">
        <v>2</v>
      </c>
      <c r="J66" s="1529">
        <f t="shared" si="9"/>
        <v>11</v>
      </c>
      <c r="K66" s="1528">
        <v>4</v>
      </c>
      <c r="L66" s="1528">
        <v>16</v>
      </c>
      <c r="M66" s="1528">
        <v>12</v>
      </c>
      <c r="N66" s="1529">
        <f t="shared" si="10"/>
        <v>32</v>
      </c>
      <c r="O66" s="1528">
        <v>1</v>
      </c>
      <c r="P66" s="1528">
        <v>9</v>
      </c>
      <c r="Q66" s="1528">
        <v>1</v>
      </c>
      <c r="R66" s="1529">
        <f t="shared" si="11"/>
        <v>11</v>
      </c>
      <c r="S66" s="1528">
        <v>1</v>
      </c>
      <c r="T66" s="1528">
        <v>16</v>
      </c>
      <c r="U66" s="1528">
        <v>6</v>
      </c>
      <c r="V66" s="1529">
        <f t="shared" si="12"/>
        <v>23</v>
      </c>
      <c r="W66" s="1528">
        <v>5</v>
      </c>
      <c r="X66" s="1528">
        <v>11</v>
      </c>
      <c r="Y66" s="1528">
        <v>5</v>
      </c>
      <c r="Z66" s="1529">
        <f t="shared" si="13"/>
        <v>21</v>
      </c>
      <c r="AA66" s="1528">
        <v>4</v>
      </c>
      <c r="AB66" s="1528">
        <v>9</v>
      </c>
      <c r="AC66" s="1528">
        <v>2</v>
      </c>
      <c r="AD66" s="1529">
        <f t="shared" si="14"/>
        <v>15</v>
      </c>
    </row>
    <row r="67" spans="1:30" ht="15">
      <c r="A67" s="1530" t="s">
        <v>188</v>
      </c>
      <c r="B67" s="1531" t="s">
        <v>187</v>
      </c>
      <c r="C67" s="1528">
        <v>9</v>
      </c>
      <c r="D67" s="1528">
        <v>14</v>
      </c>
      <c r="E67" s="1528">
        <v>2</v>
      </c>
      <c r="F67" s="1529">
        <f t="shared" si="8"/>
        <v>25</v>
      </c>
      <c r="G67" s="1528"/>
      <c r="H67" s="1528">
        <v>4</v>
      </c>
      <c r="I67" s="1528">
        <v>1</v>
      </c>
      <c r="J67" s="1529">
        <f t="shared" si="9"/>
        <v>5</v>
      </c>
      <c r="K67" s="1528">
        <v>8</v>
      </c>
      <c r="L67" s="1528">
        <v>14</v>
      </c>
      <c r="M67" s="1528">
        <v>7</v>
      </c>
      <c r="N67" s="1529">
        <f t="shared" si="10"/>
        <v>29</v>
      </c>
      <c r="O67" s="1528">
        <v>3</v>
      </c>
      <c r="P67" s="1528">
        <v>8</v>
      </c>
      <c r="Q67" s="1528">
        <v>2</v>
      </c>
      <c r="R67" s="1529">
        <f t="shared" si="11"/>
        <v>13</v>
      </c>
      <c r="S67" s="1528">
        <v>7</v>
      </c>
      <c r="T67" s="1528">
        <v>19</v>
      </c>
      <c r="U67" s="1528">
        <v>8</v>
      </c>
      <c r="V67" s="1529">
        <f t="shared" si="12"/>
        <v>34</v>
      </c>
      <c r="W67" s="1528">
        <v>4</v>
      </c>
      <c r="X67" s="1528">
        <v>17</v>
      </c>
      <c r="Y67" s="1528">
        <v>1</v>
      </c>
      <c r="Z67" s="1529">
        <f t="shared" si="13"/>
        <v>22</v>
      </c>
      <c r="AA67" s="1528">
        <v>3</v>
      </c>
      <c r="AB67" s="1528">
        <v>10</v>
      </c>
      <c r="AC67" s="1528">
        <v>5</v>
      </c>
      <c r="AD67" s="1529">
        <f t="shared" si="14"/>
        <v>18</v>
      </c>
    </row>
    <row r="68" spans="1:30" ht="15">
      <c r="A68" s="1530" t="s">
        <v>186</v>
      </c>
      <c r="B68" s="1531" t="s">
        <v>185</v>
      </c>
      <c r="C68" s="1528">
        <v>63</v>
      </c>
      <c r="D68" s="1528">
        <v>35</v>
      </c>
      <c r="E68" s="1528">
        <v>13</v>
      </c>
      <c r="F68" s="1529">
        <f t="shared" si="8"/>
        <v>111</v>
      </c>
      <c r="G68" s="1528">
        <v>27</v>
      </c>
      <c r="H68" s="1528">
        <v>24</v>
      </c>
      <c r="I68" s="1528">
        <v>7</v>
      </c>
      <c r="J68" s="1529">
        <f t="shared" si="9"/>
        <v>58</v>
      </c>
      <c r="K68" s="1528">
        <v>41</v>
      </c>
      <c r="L68" s="1528">
        <v>64</v>
      </c>
      <c r="M68" s="1528">
        <v>17</v>
      </c>
      <c r="N68" s="1529">
        <f t="shared" si="10"/>
        <v>122</v>
      </c>
      <c r="O68" s="1528">
        <v>17</v>
      </c>
      <c r="P68" s="1528">
        <v>22</v>
      </c>
      <c r="Q68" s="1528">
        <v>9</v>
      </c>
      <c r="R68" s="1529">
        <f t="shared" si="11"/>
        <v>48</v>
      </c>
      <c r="S68" s="1528">
        <v>39</v>
      </c>
      <c r="T68" s="1528">
        <v>46</v>
      </c>
      <c r="U68" s="1528">
        <v>15</v>
      </c>
      <c r="V68" s="1529">
        <f t="shared" si="12"/>
        <v>100</v>
      </c>
      <c r="W68" s="1528">
        <v>27</v>
      </c>
      <c r="X68" s="1528">
        <v>45</v>
      </c>
      <c r="Y68" s="1528">
        <v>16</v>
      </c>
      <c r="Z68" s="1529">
        <f t="shared" si="13"/>
        <v>88</v>
      </c>
      <c r="AA68" s="1528">
        <v>23</v>
      </c>
      <c r="AB68" s="1528">
        <v>39</v>
      </c>
      <c r="AC68" s="1528">
        <v>11</v>
      </c>
      <c r="AD68" s="1529">
        <f t="shared" si="14"/>
        <v>73</v>
      </c>
    </row>
    <row r="69" spans="1:30" ht="15">
      <c r="A69" s="1530" t="s">
        <v>184</v>
      </c>
      <c r="B69" s="1531" t="s">
        <v>183</v>
      </c>
      <c r="C69" s="1528">
        <v>30</v>
      </c>
      <c r="D69" s="1528">
        <v>24</v>
      </c>
      <c r="E69" s="1528">
        <v>9</v>
      </c>
      <c r="F69" s="1529">
        <f t="shared" si="8"/>
        <v>63</v>
      </c>
      <c r="G69" s="1528">
        <v>1</v>
      </c>
      <c r="H69" s="1528">
        <v>6</v>
      </c>
      <c r="I69" s="1528">
        <v>1</v>
      </c>
      <c r="J69" s="1529">
        <f t="shared" si="9"/>
        <v>8</v>
      </c>
      <c r="K69" s="1528">
        <v>4</v>
      </c>
      <c r="L69" s="1528">
        <v>11</v>
      </c>
      <c r="M69" s="1528">
        <v>7</v>
      </c>
      <c r="N69" s="1529">
        <f t="shared" si="10"/>
        <v>22</v>
      </c>
      <c r="O69" s="1528">
        <v>1</v>
      </c>
      <c r="P69" s="1528">
        <v>4</v>
      </c>
      <c r="Q69" s="1528">
        <v>3</v>
      </c>
      <c r="R69" s="1529">
        <f t="shared" si="11"/>
        <v>8</v>
      </c>
      <c r="S69" s="1528">
        <v>2</v>
      </c>
      <c r="T69" s="1528">
        <v>12</v>
      </c>
      <c r="U69" s="1528">
        <v>6</v>
      </c>
      <c r="V69" s="1529">
        <f t="shared" si="12"/>
        <v>20</v>
      </c>
      <c r="W69" s="1528">
        <v>16</v>
      </c>
      <c r="X69" s="1528">
        <v>13</v>
      </c>
      <c r="Y69" s="1528">
        <v>4</v>
      </c>
      <c r="Z69" s="1529">
        <f t="shared" si="13"/>
        <v>33</v>
      </c>
      <c r="AA69" s="1528">
        <v>24</v>
      </c>
      <c r="AB69" s="1528">
        <v>16</v>
      </c>
      <c r="AC69" s="1528">
        <v>5</v>
      </c>
      <c r="AD69" s="1529">
        <f t="shared" si="14"/>
        <v>45</v>
      </c>
    </row>
    <row r="70" spans="1:30" ht="15">
      <c r="A70" s="1530" t="s">
        <v>182</v>
      </c>
      <c r="B70" s="1531" t="s">
        <v>181</v>
      </c>
      <c r="C70" s="1528"/>
      <c r="D70" s="1528">
        <v>8</v>
      </c>
      <c r="E70" s="1528">
        <v>1</v>
      </c>
      <c r="F70" s="1529">
        <f t="shared" si="8"/>
        <v>9</v>
      </c>
      <c r="G70" s="1528">
        <v>1</v>
      </c>
      <c r="H70" s="1528">
        <v>2</v>
      </c>
      <c r="I70" s="1528">
        <v>2</v>
      </c>
      <c r="J70" s="1529">
        <f t="shared" si="9"/>
        <v>5</v>
      </c>
      <c r="K70" s="1528"/>
      <c r="L70" s="1528">
        <v>11</v>
      </c>
      <c r="M70" s="1528">
        <v>4</v>
      </c>
      <c r="N70" s="1529">
        <f t="shared" si="10"/>
        <v>15</v>
      </c>
      <c r="O70" s="1528"/>
      <c r="P70" s="1528">
        <v>7</v>
      </c>
      <c r="Q70" s="1528">
        <v>1</v>
      </c>
      <c r="R70" s="1529">
        <f t="shared" si="11"/>
        <v>8</v>
      </c>
      <c r="S70" s="1528">
        <v>2</v>
      </c>
      <c r="T70" s="1528">
        <v>8</v>
      </c>
      <c r="U70" s="1528">
        <v>2</v>
      </c>
      <c r="V70" s="1529">
        <f t="shared" si="12"/>
        <v>12</v>
      </c>
      <c r="W70" s="1528">
        <v>1</v>
      </c>
      <c r="X70" s="1528">
        <v>10</v>
      </c>
      <c r="Y70" s="1528">
        <v>2</v>
      </c>
      <c r="Z70" s="1529">
        <f t="shared" si="13"/>
        <v>13</v>
      </c>
      <c r="AA70" s="1528">
        <v>1</v>
      </c>
      <c r="AB70" s="1528">
        <v>10</v>
      </c>
      <c r="AC70" s="1528">
        <v>3</v>
      </c>
      <c r="AD70" s="1529">
        <f t="shared" si="14"/>
        <v>14</v>
      </c>
    </row>
    <row r="71" spans="1:30" ht="15">
      <c r="A71" s="1530" t="s">
        <v>180</v>
      </c>
      <c r="B71" s="1531" t="s">
        <v>179</v>
      </c>
      <c r="C71" s="1528">
        <v>1</v>
      </c>
      <c r="D71" s="1528">
        <v>9</v>
      </c>
      <c r="E71" s="1528">
        <v>3</v>
      </c>
      <c r="F71" s="1529">
        <f t="shared" si="8"/>
        <v>13</v>
      </c>
      <c r="G71" s="1528">
        <v>2</v>
      </c>
      <c r="H71" s="1528">
        <v>6</v>
      </c>
      <c r="I71" s="1528">
        <v>1</v>
      </c>
      <c r="J71" s="1529">
        <f t="shared" si="9"/>
        <v>9</v>
      </c>
      <c r="K71" s="1528">
        <v>1</v>
      </c>
      <c r="L71" s="1528">
        <v>10</v>
      </c>
      <c r="M71" s="1528">
        <v>8</v>
      </c>
      <c r="N71" s="1529">
        <f t="shared" si="10"/>
        <v>19</v>
      </c>
      <c r="O71" s="1528"/>
      <c r="P71" s="1528">
        <v>7</v>
      </c>
      <c r="Q71" s="1528"/>
      <c r="R71" s="1529">
        <f t="shared" si="11"/>
        <v>7</v>
      </c>
      <c r="S71" s="1528">
        <v>4</v>
      </c>
      <c r="T71" s="1528">
        <v>14</v>
      </c>
      <c r="U71" s="1528"/>
      <c r="V71" s="1529">
        <f t="shared" si="12"/>
        <v>18</v>
      </c>
      <c r="W71" s="1528"/>
      <c r="X71" s="1528">
        <v>10</v>
      </c>
      <c r="Y71" s="1528"/>
      <c r="Z71" s="1529">
        <f t="shared" si="13"/>
        <v>10</v>
      </c>
      <c r="AA71" s="1528">
        <v>3</v>
      </c>
      <c r="AB71" s="1528">
        <v>7</v>
      </c>
      <c r="AC71" s="1528">
        <v>1</v>
      </c>
      <c r="AD71" s="1529">
        <f t="shared" si="14"/>
        <v>11</v>
      </c>
    </row>
    <row r="72" spans="1:30" ht="15">
      <c r="A72" s="1530" t="s">
        <v>178</v>
      </c>
      <c r="B72" s="1531" t="s">
        <v>177</v>
      </c>
      <c r="C72" s="1528"/>
      <c r="D72" s="1528">
        <v>9</v>
      </c>
      <c r="E72" s="1528">
        <v>3</v>
      </c>
      <c r="F72" s="1529">
        <f t="shared" si="8"/>
        <v>12</v>
      </c>
      <c r="G72" s="1528"/>
      <c r="H72" s="1528">
        <v>3</v>
      </c>
      <c r="I72" s="1528"/>
      <c r="J72" s="1529">
        <f t="shared" si="9"/>
        <v>3</v>
      </c>
      <c r="K72" s="1528"/>
      <c r="L72" s="1528">
        <v>10</v>
      </c>
      <c r="M72" s="1528">
        <v>2</v>
      </c>
      <c r="N72" s="1529">
        <f t="shared" si="10"/>
        <v>12</v>
      </c>
      <c r="O72" s="1528"/>
      <c r="P72" s="1528">
        <v>6</v>
      </c>
      <c r="Q72" s="1528">
        <v>1</v>
      </c>
      <c r="R72" s="1529">
        <f t="shared" si="11"/>
        <v>7</v>
      </c>
      <c r="S72" s="1528"/>
      <c r="T72" s="1528">
        <v>11</v>
      </c>
      <c r="U72" s="1528">
        <v>1</v>
      </c>
      <c r="V72" s="1529">
        <f t="shared" si="12"/>
        <v>12</v>
      </c>
      <c r="W72" s="1528">
        <v>1</v>
      </c>
      <c r="X72" s="1528">
        <v>5</v>
      </c>
      <c r="Y72" s="1528"/>
      <c r="Z72" s="1529">
        <f t="shared" si="13"/>
        <v>6</v>
      </c>
      <c r="AA72" s="1528">
        <v>1</v>
      </c>
      <c r="AB72" s="1528">
        <v>4</v>
      </c>
      <c r="AC72" s="1528"/>
      <c r="AD72" s="1529">
        <f t="shared" si="14"/>
        <v>5</v>
      </c>
    </row>
    <row r="73" spans="1:30" ht="15">
      <c r="A73" s="1530" t="s">
        <v>176</v>
      </c>
      <c r="B73" s="1531" t="s">
        <v>175</v>
      </c>
      <c r="C73" s="1528">
        <v>1</v>
      </c>
      <c r="D73" s="1528">
        <v>7</v>
      </c>
      <c r="E73" s="1528"/>
      <c r="F73" s="1529">
        <f t="shared" si="8"/>
        <v>8</v>
      </c>
      <c r="G73" s="1528"/>
      <c r="H73" s="1528">
        <v>2</v>
      </c>
      <c r="I73" s="1528"/>
      <c r="J73" s="1529">
        <f t="shared" si="9"/>
        <v>2</v>
      </c>
      <c r="K73" s="1528"/>
      <c r="L73" s="1528">
        <v>1</v>
      </c>
      <c r="M73" s="1528"/>
      <c r="N73" s="1529">
        <f t="shared" si="10"/>
        <v>1</v>
      </c>
      <c r="O73" s="1528"/>
      <c r="P73" s="1528"/>
      <c r="Q73" s="1528"/>
      <c r="R73" s="1529">
        <f t="shared" si="11"/>
        <v>0</v>
      </c>
      <c r="S73" s="1528">
        <v>1</v>
      </c>
      <c r="T73" s="1528">
        <v>3</v>
      </c>
      <c r="U73" s="1528"/>
      <c r="V73" s="1529">
        <f t="shared" si="12"/>
        <v>4</v>
      </c>
      <c r="W73" s="1528"/>
      <c r="X73" s="1528">
        <v>1</v>
      </c>
      <c r="Y73" s="1528"/>
      <c r="Z73" s="1529">
        <f t="shared" si="13"/>
        <v>1</v>
      </c>
      <c r="AA73" s="1528"/>
      <c r="AB73" s="1528">
        <v>3</v>
      </c>
      <c r="AC73" s="1528"/>
      <c r="AD73" s="1529">
        <f t="shared" si="14"/>
        <v>3</v>
      </c>
    </row>
    <row r="74" spans="1:30" ht="15">
      <c r="A74" s="1530" t="s">
        <v>174</v>
      </c>
      <c r="B74" s="1531" t="s">
        <v>173</v>
      </c>
      <c r="C74" s="1528"/>
      <c r="D74" s="1528">
        <v>1</v>
      </c>
      <c r="E74" s="1528">
        <v>1</v>
      </c>
      <c r="F74" s="1529">
        <f t="shared" si="8"/>
        <v>2</v>
      </c>
      <c r="G74" s="1528"/>
      <c r="H74" s="1528">
        <v>1</v>
      </c>
      <c r="I74" s="1528"/>
      <c r="J74" s="1529">
        <f t="shared" si="9"/>
        <v>1</v>
      </c>
      <c r="K74" s="1528"/>
      <c r="L74" s="1528">
        <v>4</v>
      </c>
      <c r="M74" s="1528">
        <v>1</v>
      </c>
      <c r="N74" s="1529">
        <f t="shared" si="10"/>
        <v>5</v>
      </c>
      <c r="O74" s="1528"/>
      <c r="P74" s="1528"/>
      <c r="Q74" s="1528"/>
      <c r="R74" s="1529">
        <f t="shared" si="11"/>
        <v>0</v>
      </c>
      <c r="S74" s="1528"/>
      <c r="T74" s="1528">
        <v>3</v>
      </c>
      <c r="U74" s="1528">
        <v>1</v>
      </c>
      <c r="V74" s="1529">
        <f t="shared" si="12"/>
        <v>4</v>
      </c>
      <c r="W74" s="1528"/>
      <c r="X74" s="1528"/>
      <c r="Y74" s="1528">
        <v>1</v>
      </c>
      <c r="Z74" s="1529">
        <f t="shared" si="13"/>
        <v>1</v>
      </c>
      <c r="AA74" s="1528"/>
      <c r="AB74" s="1528"/>
      <c r="AC74" s="1528"/>
      <c r="AD74" s="1529">
        <f t="shared" si="14"/>
        <v>0</v>
      </c>
    </row>
    <row r="75" spans="1:30" ht="15">
      <c r="A75" s="1530" t="s">
        <v>172</v>
      </c>
      <c r="B75" s="1531" t="s">
        <v>171</v>
      </c>
      <c r="C75" s="1528">
        <v>9</v>
      </c>
      <c r="D75" s="1528">
        <v>23</v>
      </c>
      <c r="E75" s="1528">
        <v>11</v>
      </c>
      <c r="F75" s="1529">
        <f t="shared" si="8"/>
        <v>43</v>
      </c>
      <c r="G75" s="1528">
        <v>2</v>
      </c>
      <c r="H75" s="1528">
        <v>15</v>
      </c>
      <c r="I75" s="1528">
        <v>2</v>
      </c>
      <c r="J75" s="1529">
        <f t="shared" si="9"/>
        <v>19</v>
      </c>
      <c r="K75" s="1528">
        <v>3</v>
      </c>
      <c r="L75" s="1528">
        <v>32</v>
      </c>
      <c r="M75" s="1528">
        <v>9</v>
      </c>
      <c r="N75" s="1529">
        <f t="shared" si="10"/>
        <v>44</v>
      </c>
      <c r="O75" s="1528">
        <v>7</v>
      </c>
      <c r="P75" s="1528">
        <v>15</v>
      </c>
      <c r="Q75" s="1528">
        <v>2</v>
      </c>
      <c r="R75" s="1529">
        <f t="shared" si="11"/>
        <v>24</v>
      </c>
      <c r="S75" s="1528">
        <v>7</v>
      </c>
      <c r="T75" s="1528">
        <v>19</v>
      </c>
      <c r="U75" s="1528">
        <v>7</v>
      </c>
      <c r="V75" s="1529">
        <f t="shared" si="12"/>
        <v>33</v>
      </c>
      <c r="W75" s="1528">
        <v>4</v>
      </c>
      <c r="X75" s="1528">
        <v>34</v>
      </c>
      <c r="Y75" s="1528">
        <v>4</v>
      </c>
      <c r="Z75" s="1529">
        <f t="shared" si="13"/>
        <v>42</v>
      </c>
      <c r="AA75" s="1528">
        <v>5</v>
      </c>
      <c r="AB75" s="1528">
        <v>22</v>
      </c>
      <c r="AC75" s="1528">
        <v>5</v>
      </c>
      <c r="AD75" s="1529">
        <f t="shared" si="14"/>
        <v>32</v>
      </c>
    </row>
    <row r="76" spans="1:30" ht="15">
      <c r="A76" s="1530" t="s">
        <v>170</v>
      </c>
      <c r="B76" s="1531" t="s">
        <v>169</v>
      </c>
      <c r="C76" s="1528"/>
      <c r="D76" s="1528">
        <v>30</v>
      </c>
      <c r="E76" s="1528">
        <v>13</v>
      </c>
      <c r="F76" s="1529">
        <f t="shared" si="8"/>
        <v>43</v>
      </c>
      <c r="G76" s="1528">
        <v>1</v>
      </c>
      <c r="H76" s="1528">
        <v>13</v>
      </c>
      <c r="I76" s="1528">
        <v>4</v>
      </c>
      <c r="J76" s="1529">
        <f t="shared" si="9"/>
        <v>18</v>
      </c>
      <c r="K76" s="1528"/>
      <c r="L76" s="1528">
        <v>51</v>
      </c>
      <c r="M76" s="1528">
        <v>12</v>
      </c>
      <c r="N76" s="1529">
        <f t="shared" si="10"/>
        <v>63</v>
      </c>
      <c r="O76" s="1528"/>
      <c r="P76" s="1528">
        <v>12</v>
      </c>
      <c r="Q76" s="1528">
        <v>2</v>
      </c>
      <c r="R76" s="1529">
        <f t="shared" si="11"/>
        <v>14</v>
      </c>
      <c r="S76" s="1528">
        <v>1</v>
      </c>
      <c r="T76" s="1528">
        <v>22</v>
      </c>
      <c r="U76" s="1528">
        <v>10</v>
      </c>
      <c r="V76" s="1529">
        <f t="shared" si="12"/>
        <v>33</v>
      </c>
      <c r="W76" s="1528">
        <v>1</v>
      </c>
      <c r="X76" s="1528">
        <v>24</v>
      </c>
      <c r="Y76" s="1528">
        <v>13</v>
      </c>
      <c r="Z76" s="1529">
        <f t="shared" si="13"/>
        <v>38</v>
      </c>
      <c r="AA76" s="1528"/>
      <c r="AB76" s="1528">
        <v>16</v>
      </c>
      <c r="AC76" s="1528">
        <v>8</v>
      </c>
      <c r="AD76" s="1529">
        <f t="shared" si="14"/>
        <v>24</v>
      </c>
    </row>
    <row r="77" spans="1:30" ht="15">
      <c r="A77" s="1530" t="s">
        <v>168</v>
      </c>
      <c r="B77" s="1531" t="s">
        <v>167</v>
      </c>
      <c r="C77" s="1528">
        <v>32</v>
      </c>
      <c r="D77" s="1528">
        <v>51</v>
      </c>
      <c r="E77" s="1528">
        <v>15</v>
      </c>
      <c r="F77" s="1529">
        <f t="shared" si="8"/>
        <v>98</v>
      </c>
      <c r="G77" s="1528">
        <v>9</v>
      </c>
      <c r="H77" s="1528">
        <v>22</v>
      </c>
      <c r="I77" s="1528">
        <v>11</v>
      </c>
      <c r="J77" s="1529">
        <f t="shared" si="9"/>
        <v>42</v>
      </c>
      <c r="K77" s="1528">
        <v>1</v>
      </c>
      <c r="L77" s="1528">
        <v>36</v>
      </c>
      <c r="M77" s="1528">
        <v>17</v>
      </c>
      <c r="N77" s="1529">
        <f t="shared" si="10"/>
        <v>54</v>
      </c>
      <c r="O77" s="1528">
        <v>3</v>
      </c>
      <c r="P77" s="1528">
        <v>13</v>
      </c>
      <c r="Q77" s="1528">
        <v>8</v>
      </c>
      <c r="R77" s="1529">
        <f t="shared" si="11"/>
        <v>24</v>
      </c>
      <c r="S77" s="1528">
        <v>9</v>
      </c>
      <c r="T77" s="1528">
        <v>40</v>
      </c>
      <c r="U77" s="1528">
        <v>16</v>
      </c>
      <c r="V77" s="1529">
        <f t="shared" si="12"/>
        <v>65</v>
      </c>
      <c r="W77" s="1528">
        <v>19</v>
      </c>
      <c r="X77" s="1528">
        <v>39</v>
      </c>
      <c r="Y77" s="1528">
        <v>11</v>
      </c>
      <c r="Z77" s="1529">
        <f t="shared" si="13"/>
        <v>69</v>
      </c>
      <c r="AA77" s="1528">
        <v>8</v>
      </c>
      <c r="AB77" s="1528">
        <v>34</v>
      </c>
      <c r="AC77" s="1528">
        <v>9</v>
      </c>
      <c r="AD77" s="1529">
        <f t="shared" si="14"/>
        <v>51</v>
      </c>
    </row>
    <row r="78" spans="1:30" ht="15">
      <c r="A78" s="1530" t="s">
        <v>166</v>
      </c>
      <c r="B78" s="1531" t="s">
        <v>165</v>
      </c>
      <c r="C78" s="1528">
        <v>4</v>
      </c>
      <c r="D78" s="1528">
        <v>8</v>
      </c>
      <c r="E78" s="1528">
        <v>3</v>
      </c>
      <c r="F78" s="1529">
        <f t="shared" si="8"/>
        <v>15</v>
      </c>
      <c r="G78" s="1528">
        <v>3</v>
      </c>
      <c r="H78" s="1528">
        <v>1</v>
      </c>
      <c r="I78" s="1528"/>
      <c r="J78" s="1529">
        <f t="shared" si="9"/>
        <v>4</v>
      </c>
      <c r="K78" s="1528">
        <v>3</v>
      </c>
      <c r="L78" s="1528">
        <v>6</v>
      </c>
      <c r="M78" s="1528">
        <v>3</v>
      </c>
      <c r="N78" s="1529">
        <f t="shared" si="10"/>
        <v>12</v>
      </c>
      <c r="O78" s="1528">
        <v>2</v>
      </c>
      <c r="P78" s="1528">
        <v>2</v>
      </c>
      <c r="Q78" s="1528">
        <v>1</v>
      </c>
      <c r="R78" s="1529">
        <f t="shared" si="11"/>
        <v>5</v>
      </c>
      <c r="S78" s="1528">
        <v>5</v>
      </c>
      <c r="T78" s="1528">
        <v>4</v>
      </c>
      <c r="U78" s="1528"/>
      <c r="V78" s="1529">
        <f t="shared" si="12"/>
        <v>9</v>
      </c>
      <c r="W78" s="1528">
        <v>1</v>
      </c>
      <c r="X78" s="1528">
        <v>1</v>
      </c>
      <c r="Y78" s="1528">
        <v>6</v>
      </c>
      <c r="Z78" s="1529">
        <f t="shared" si="13"/>
        <v>8</v>
      </c>
      <c r="AA78" s="1528">
        <v>1</v>
      </c>
      <c r="AB78" s="1528">
        <v>2</v>
      </c>
      <c r="AC78" s="1528">
        <v>2</v>
      </c>
      <c r="AD78" s="1529">
        <f t="shared" si="14"/>
        <v>5</v>
      </c>
    </row>
    <row r="79" spans="1:30" ht="15">
      <c r="A79" s="1530" t="s">
        <v>164</v>
      </c>
      <c r="B79" s="1531" t="s">
        <v>163</v>
      </c>
      <c r="C79" s="1528">
        <v>83</v>
      </c>
      <c r="D79" s="1528">
        <v>74</v>
      </c>
      <c r="E79" s="1528">
        <v>38</v>
      </c>
      <c r="F79" s="1529">
        <f t="shared" si="8"/>
        <v>195</v>
      </c>
      <c r="G79" s="1528">
        <v>44</v>
      </c>
      <c r="H79" s="1528">
        <v>25</v>
      </c>
      <c r="I79" s="1528">
        <v>8</v>
      </c>
      <c r="J79" s="1529">
        <f t="shared" si="9"/>
        <v>77</v>
      </c>
      <c r="K79" s="1528">
        <v>74</v>
      </c>
      <c r="L79" s="1528">
        <v>96</v>
      </c>
      <c r="M79" s="1528">
        <v>40</v>
      </c>
      <c r="N79" s="1529">
        <f t="shared" si="10"/>
        <v>210</v>
      </c>
      <c r="O79" s="1528">
        <v>36</v>
      </c>
      <c r="P79" s="1528">
        <v>33</v>
      </c>
      <c r="Q79" s="1528">
        <v>10</v>
      </c>
      <c r="R79" s="1529">
        <f t="shared" si="11"/>
        <v>79</v>
      </c>
      <c r="S79" s="1528">
        <v>68</v>
      </c>
      <c r="T79" s="1528">
        <v>70</v>
      </c>
      <c r="U79" s="1528">
        <v>16</v>
      </c>
      <c r="V79" s="1529">
        <f t="shared" si="12"/>
        <v>154</v>
      </c>
      <c r="W79" s="1528">
        <v>52</v>
      </c>
      <c r="X79" s="1528">
        <v>47</v>
      </c>
      <c r="Y79" s="1528">
        <v>13</v>
      </c>
      <c r="Z79" s="1529">
        <f t="shared" si="13"/>
        <v>112</v>
      </c>
      <c r="AA79" s="1528">
        <v>44</v>
      </c>
      <c r="AB79" s="1528">
        <v>61</v>
      </c>
      <c r="AC79" s="1528">
        <v>13</v>
      </c>
      <c r="AD79" s="1529">
        <f t="shared" si="14"/>
        <v>118</v>
      </c>
    </row>
    <row r="80" spans="1:30" ht="15">
      <c r="A80" s="1530" t="s">
        <v>162</v>
      </c>
      <c r="B80" s="1531" t="s">
        <v>161</v>
      </c>
      <c r="C80" s="1528">
        <v>9</v>
      </c>
      <c r="D80" s="1528">
        <v>12</v>
      </c>
      <c r="E80" s="1528">
        <v>4</v>
      </c>
      <c r="F80" s="1529">
        <f t="shared" si="8"/>
        <v>25</v>
      </c>
      <c r="G80" s="1528">
        <v>7</v>
      </c>
      <c r="H80" s="1528">
        <v>6</v>
      </c>
      <c r="I80" s="1528">
        <v>1</v>
      </c>
      <c r="J80" s="1529">
        <f t="shared" si="9"/>
        <v>14</v>
      </c>
      <c r="K80" s="1528"/>
      <c r="L80" s="1528">
        <v>18</v>
      </c>
      <c r="M80" s="1528">
        <v>7</v>
      </c>
      <c r="N80" s="1529">
        <f t="shared" si="10"/>
        <v>25</v>
      </c>
      <c r="O80" s="1528">
        <v>1</v>
      </c>
      <c r="P80" s="1528">
        <v>7</v>
      </c>
      <c r="Q80" s="1528">
        <v>2</v>
      </c>
      <c r="R80" s="1529">
        <f t="shared" si="11"/>
        <v>10</v>
      </c>
      <c r="S80" s="1528">
        <v>17</v>
      </c>
      <c r="T80" s="1528">
        <v>17</v>
      </c>
      <c r="U80" s="1528">
        <v>6</v>
      </c>
      <c r="V80" s="1529">
        <f t="shared" si="12"/>
        <v>40</v>
      </c>
      <c r="W80" s="1528">
        <v>5</v>
      </c>
      <c r="X80" s="1528">
        <v>14</v>
      </c>
      <c r="Y80" s="1528">
        <v>5</v>
      </c>
      <c r="Z80" s="1529">
        <f t="shared" si="13"/>
        <v>24</v>
      </c>
      <c r="AA80" s="1528">
        <v>10</v>
      </c>
      <c r="AB80" s="1528">
        <v>11</v>
      </c>
      <c r="AC80" s="1528">
        <v>3</v>
      </c>
      <c r="AD80" s="1529">
        <f t="shared" si="14"/>
        <v>24</v>
      </c>
    </row>
    <row r="81" spans="1:30" ht="15">
      <c r="A81" s="1530" t="s">
        <v>160</v>
      </c>
      <c r="B81" s="1531" t="s">
        <v>159</v>
      </c>
      <c r="C81" s="1528">
        <v>0</v>
      </c>
      <c r="D81" s="1528">
        <v>4</v>
      </c>
      <c r="E81" s="1528">
        <v>1</v>
      </c>
      <c r="F81" s="1529">
        <f t="shared" si="8"/>
        <v>5</v>
      </c>
      <c r="G81" s="1528">
        <v>0</v>
      </c>
      <c r="H81" s="1528">
        <v>2</v>
      </c>
      <c r="I81" s="1528">
        <v>1</v>
      </c>
      <c r="J81" s="1529">
        <f t="shared" si="9"/>
        <v>3</v>
      </c>
      <c r="K81" s="1528">
        <v>2</v>
      </c>
      <c r="L81" s="1528">
        <v>6</v>
      </c>
      <c r="M81" s="1528">
        <v>2</v>
      </c>
      <c r="N81" s="1529">
        <f t="shared" si="10"/>
        <v>10</v>
      </c>
      <c r="O81" s="1528"/>
      <c r="P81" s="1528">
        <v>2</v>
      </c>
      <c r="Q81" s="1528"/>
      <c r="R81" s="1529">
        <f t="shared" si="11"/>
        <v>2</v>
      </c>
      <c r="S81" s="1528"/>
      <c r="T81" s="1528">
        <v>2</v>
      </c>
      <c r="U81" s="1528"/>
      <c r="V81" s="1529">
        <f t="shared" si="12"/>
        <v>2</v>
      </c>
      <c r="W81" s="1528">
        <v>0</v>
      </c>
      <c r="X81" s="1528">
        <v>2</v>
      </c>
      <c r="Y81" s="1528">
        <v>1</v>
      </c>
      <c r="Z81" s="1529">
        <f t="shared" si="13"/>
        <v>3</v>
      </c>
      <c r="AA81" s="1528">
        <v>0</v>
      </c>
      <c r="AB81" s="1528">
        <v>2</v>
      </c>
      <c r="AC81" s="1528"/>
      <c r="AD81" s="1529">
        <f t="shared" si="14"/>
        <v>2</v>
      </c>
    </row>
    <row r="82" spans="1:30" ht="15">
      <c r="A82" s="1530" t="s">
        <v>158</v>
      </c>
      <c r="B82" s="1531" t="s">
        <v>157</v>
      </c>
      <c r="C82" s="1528">
        <v>42</v>
      </c>
      <c r="D82" s="1528">
        <v>4</v>
      </c>
      <c r="E82" s="1528">
        <v>3</v>
      </c>
      <c r="F82" s="1529">
        <f t="shared" si="8"/>
        <v>49</v>
      </c>
      <c r="G82" s="1528">
        <v>4</v>
      </c>
      <c r="H82" s="1528">
        <v>5</v>
      </c>
      <c r="I82" s="1528">
        <v>2</v>
      </c>
      <c r="J82" s="1529">
        <f t="shared" si="9"/>
        <v>11</v>
      </c>
      <c r="K82" s="1528">
        <v>19</v>
      </c>
      <c r="L82" s="1528">
        <v>12</v>
      </c>
      <c r="M82" s="1528">
        <v>3</v>
      </c>
      <c r="N82" s="1529">
        <f t="shared" si="10"/>
        <v>34</v>
      </c>
      <c r="O82" s="1528">
        <v>4</v>
      </c>
      <c r="P82" s="1528">
        <v>4</v>
      </c>
      <c r="Q82" s="1528"/>
      <c r="R82" s="1529">
        <f t="shared" si="11"/>
        <v>8</v>
      </c>
      <c r="S82" s="1528">
        <v>45</v>
      </c>
      <c r="T82" s="1528">
        <v>6</v>
      </c>
      <c r="U82" s="1528">
        <v>4</v>
      </c>
      <c r="V82" s="1529">
        <f t="shared" si="12"/>
        <v>55</v>
      </c>
      <c r="W82" s="1528">
        <v>20</v>
      </c>
      <c r="X82" s="1528">
        <v>4</v>
      </c>
      <c r="Y82" s="1528">
        <v>1</v>
      </c>
      <c r="Z82" s="1529">
        <f t="shared" si="13"/>
        <v>25</v>
      </c>
      <c r="AA82" s="1528">
        <v>1</v>
      </c>
      <c r="AB82" s="1528">
        <v>1</v>
      </c>
      <c r="AC82" s="1528"/>
      <c r="AD82" s="1529">
        <f t="shared" si="14"/>
        <v>2</v>
      </c>
    </row>
    <row r="83" spans="1:30" ht="15">
      <c r="A83" s="1530" t="s">
        <v>156</v>
      </c>
      <c r="B83" s="1531" t="s">
        <v>155</v>
      </c>
      <c r="C83" s="1528">
        <v>58</v>
      </c>
      <c r="D83" s="1528">
        <v>3</v>
      </c>
      <c r="E83" s="1528">
        <v>1</v>
      </c>
      <c r="F83" s="1529">
        <f t="shared" si="8"/>
        <v>62</v>
      </c>
      <c r="G83" s="1528">
        <v>41</v>
      </c>
      <c r="H83" s="1528">
        <v>9</v>
      </c>
      <c r="I83" s="1528"/>
      <c r="J83" s="1529">
        <f t="shared" si="9"/>
        <v>50</v>
      </c>
      <c r="K83" s="1528">
        <v>82</v>
      </c>
      <c r="L83" s="1528">
        <v>15</v>
      </c>
      <c r="M83" s="1528">
        <v>7</v>
      </c>
      <c r="N83" s="1529">
        <f t="shared" si="10"/>
        <v>104</v>
      </c>
      <c r="O83" s="1528">
        <v>36</v>
      </c>
      <c r="P83" s="1528">
        <v>2</v>
      </c>
      <c r="Q83" s="1528"/>
      <c r="R83" s="1529">
        <f t="shared" si="11"/>
        <v>38</v>
      </c>
      <c r="S83" s="1528">
        <v>89</v>
      </c>
      <c r="T83" s="1528">
        <v>10</v>
      </c>
      <c r="U83" s="1528">
        <v>1</v>
      </c>
      <c r="V83" s="1529">
        <f t="shared" si="12"/>
        <v>100</v>
      </c>
      <c r="W83" s="1528">
        <v>74</v>
      </c>
      <c r="X83" s="1528">
        <v>15</v>
      </c>
      <c r="Y83" s="1528"/>
      <c r="Z83" s="1529">
        <f t="shared" si="13"/>
        <v>89</v>
      </c>
      <c r="AA83" s="1528">
        <v>56</v>
      </c>
      <c r="AB83" s="1528">
        <v>3</v>
      </c>
      <c r="AC83" s="1528">
        <v>2</v>
      </c>
      <c r="AD83" s="1529">
        <f t="shared" si="14"/>
        <v>61</v>
      </c>
    </row>
    <row r="84" spans="1:30" ht="15">
      <c r="A84" s="1530" t="s">
        <v>154</v>
      </c>
      <c r="B84" s="1531" t="s">
        <v>153</v>
      </c>
      <c r="C84" s="1528">
        <v>60</v>
      </c>
      <c r="D84" s="1528">
        <v>9</v>
      </c>
      <c r="E84" s="1528">
        <v>6</v>
      </c>
      <c r="F84" s="1529">
        <f t="shared" si="8"/>
        <v>75</v>
      </c>
      <c r="G84" s="1528">
        <v>23</v>
      </c>
      <c r="H84" s="1528">
        <v>3</v>
      </c>
      <c r="I84" s="1528"/>
      <c r="J84" s="1529">
        <f t="shared" si="9"/>
        <v>26</v>
      </c>
      <c r="K84" s="1528">
        <v>49</v>
      </c>
      <c r="L84" s="1528">
        <v>25</v>
      </c>
      <c r="M84" s="1528">
        <v>8</v>
      </c>
      <c r="N84" s="1529">
        <f t="shared" si="10"/>
        <v>82</v>
      </c>
      <c r="O84" s="1528">
        <v>14</v>
      </c>
      <c r="P84" s="1528">
        <v>7</v>
      </c>
      <c r="Q84" s="1528">
        <v>2</v>
      </c>
      <c r="R84" s="1529">
        <f t="shared" si="11"/>
        <v>23</v>
      </c>
      <c r="S84" s="1528">
        <v>43</v>
      </c>
      <c r="T84" s="1528">
        <v>30</v>
      </c>
      <c r="U84" s="1528">
        <v>6</v>
      </c>
      <c r="V84" s="1529">
        <f t="shared" si="12"/>
        <v>79</v>
      </c>
      <c r="W84" s="1528">
        <v>24</v>
      </c>
      <c r="X84" s="1528">
        <v>4</v>
      </c>
      <c r="Y84" s="1528">
        <v>1</v>
      </c>
      <c r="Z84" s="1529">
        <f t="shared" si="13"/>
        <v>29</v>
      </c>
      <c r="AA84" s="1528">
        <v>19</v>
      </c>
      <c r="AB84" s="1528">
        <v>3</v>
      </c>
      <c r="AC84" s="1528">
        <v>1</v>
      </c>
      <c r="AD84" s="1529">
        <f t="shared" si="14"/>
        <v>23</v>
      </c>
    </row>
    <row r="85" spans="1:30" ht="15">
      <c r="A85" s="1530" t="s">
        <v>152</v>
      </c>
      <c r="B85" s="1531" t="s">
        <v>151</v>
      </c>
      <c r="C85" s="1528">
        <v>12</v>
      </c>
      <c r="D85" s="1528">
        <v>6</v>
      </c>
      <c r="E85" s="1528">
        <v>2</v>
      </c>
      <c r="F85" s="1529">
        <f t="shared" si="8"/>
        <v>20</v>
      </c>
      <c r="G85" s="1528">
        <v>9</v>
      </c>
      <c r="H85" s="1528">
        <v>5</v>
      </c>
      <c r="I85" s="1528">
        <v>2</v>
      </c>
      <c r="J85" s="1529">
        <f t="shared" si="9"/>
        <v>16</v>
      </c>
      <c r="K85" s="1528">
        <v>12</v>
      </c>
      <c r="L85" s="1528">
        <v>15</v>
      </c>
      <c r="M85" s="1528">
        <v>3</v>
      </c>
      <c r="N85" s="1529">
        <f t="shared" si="10"/>
        <v>30</v>
      </c>
      <c r="O85" s="1528">
        <v>2</v>
      </c>
      <c r="P85" s="1528">
        <v>4</v>
      </c>
      <c r="Q85" s="1528">
        <v>1</v>
      </c>
      <c r="R85" s="1529">
        <f t="shared" si="11"/>
        <v>7</v>
      </c>
      <c r="S85" s="1528">
        <v>7</v>
      </c>
      <c r="T85" s="1528">
        <v>11</v>
      </c>
      <c r="U85" s="1528">
        <v>2</v>
      </c>
      <c r="V85" s="1529">
        <f t="shared" si="12"/>
        <v>20</v>
      </c>
      <c r="W85" s="1528">
        <v>8</v>
      </c>
      <c r="X85" s="1528">
        <v>5</v>
      </c>
      <c r="Y85" s="1528">
        <v>4</v>
      </c>
      <c r="Z85" s="1529">
        <f t="shared" si="13"/>
        <v>17</v>
      </c>
      <c r="AA85" s="1528">
        <v>5</v>
      </c>
      <c r="AB85" s="1528">
        <v>3</v>
      </c>
      <c r="AC85" s="1528"/>
      <c r="AD85" s="1529">
        <f t="shared" si="14"/>
        <v>8</v>
      </c>
    </row>
    <row r="86" spans="1:30" ht="15">
      <c r="A86" s="1530" t="s">
        <v>150</v>
      </c>
      <c r="B86" s="1531" t="s">
        <v>149</v>
      </c>
      <c r="C86" s="1528">
        <v>6</v>
      </c>
      <c r="D86" s="1528">
        <v>5</v>
      </c>
      <c r="E86" s="1528">
        <v>5</v>
      </c>
      <c r="F86" s="1529">
        <f t="shared" si="8"/>
        <v>16</v>
      </c>
      <c r="G86" s="1528">
        <v>5</v>
      </c>
      <c r="H86" s="1528">
        <v>4</v>
      </c>
      <c r="I86" s="1528">
        <v>1</v>
      </c>
      <c r="J86" s="1529">
        <f t="shared" si="9"/>
        <v>10</v>
      </c>
      <c r="K86" s="1528">
        <v>4</v>
      </c>
      <c r="L86" s="1528">
        <v>8</v>
      </c>
      <c r="M86" s="1528">
        <v>5</v>
      </c>
      <c r="N86" s="1529">
        <f t="shared" si="10"/>
        <v>17</v>
      </c>
      <c r="O86" s="1528">
        <v>2</v>
      </c>
      <c r="P86" s="1528">
        <v>4</v>
      </c>
      <c r="Q86" s="1528">
        <v>5</v>
      </c>
      <c r="R86" s="1529">
        <f t="shared" si="11"/>
        <v>11</v>
      </c>
      <c r="S86" s="1528">
        <v>2</v>
      </c>
      <c r="T86" s="1528">
        <v>2</v>
      </c>
      <c r="U86" s="1528">
        <v>2</v>
      </c>
      <c r="V86" s="1529">
        <f t="shared" si="12"/>
        <v>6</v>
      </c>
      <c r="W86" s="1528">
        <v>3</v>
      </c>
      <c r="X86" s="1528">
        <v>7</v>
      </c>
      <c r="Y86" s="1528">
        <v>2</v>
      </c>
      <c r="Z86" s="1529">
        <f t="shared" si="13"/>
        <v>12</v>
      </c>
      <c r="AA86" s="1528">
        <v>3</v>
      </c>
      <c r="AB86" s="1528">
        <v>8</v>
      </c>
      <c r="AC86" s="1528">
        <v>3</v>
      </c>
      <c r="AD86" s="1529">
        <f t="shared" si="14"/>
        <v>14</v>
      </c>
    </row>
    <row r="87" spans="1:30" ht="15">
      <c r="A87" s="1530" t="s">
        <v>148</v>
      </c>
      <c r="B87" s="1531" t="s">
        <v>147</v>
      </c>
      <c r="C87" s="1528"/>
      <c r="D87" s="1528"/>
      <c r="E87" s="1528">
        <v>3</v>
      </c>
      <c r="F87" s="1529">
        <f t="shared" si="8"/>
        <v>3</v>
      </c>
      <c r="G87" s="1528"/>
      <c r="H87" s="1528"/>
      <c r="I87" s="1528">
        <v>1</v>
      </c>
      <c r="J87" s="1529">
        <f t="shared" si="9"/>
        <v>1</v>
      </c>
      <c r="K87" s="1528"/>
      <c r="L87" s="1528"/>
      <c r="M87" s="1528">
        <v>3</v>
      </c>
      <c r="N87" s="1529">
        <f t="shared" si="10"/>
        <v>3</v>
      </c>
      <c r="O87" s="1528"/>
      <c r="P87" s="1528"/>
      <c r="Q87" s="1528">
        <v>1</v>
      </c>
      <c r="R87" s="1529">
        <f t="shared" si="11"/>
        <v>1</v>
      </c>
      <c r="S87" s="1528">
        <v>1</v>
      </c>
      <c r="T87" s="1528"/>
      <c r="U87" s="1528">
        <v>1</v>
      </c>
      <c r="V87" s="1529">
        <f t="shared" si="12"/>
        <v>2</v>
      </c>
      <c r="W87" s="1528"/>
      <c r="X87" s="1528"/>
      <c r="Y87" s="1528">
        <v>2</v>
      </c>
      <c r="Z87" s="1529">
        <f t="shared" si="13"/>
        <v>2</v>
      </c>
      <c r="AA87" s="1528"/>
      <c r="AB87" s="1528"/>
      <c r="AC87" s="1528"/>
      <c r="AD87" s="1529">
        <f t="shared" si="14"/>
        <v>0</v>
      </c>
    </row>
    <row r="88" spans="1:30" ht="15">
      <c r="A88" s="1530" t="s">
        <v>146</v>
      </c>
      <c r="B88" s="1531" t="s">
        <v>145</v>
      </c>
      <c r="C88" s="1528"/>
      <c r="D88" s="1528">
        <v>2</v>
      </c>
      <c r="E88" s="1528">
        <v>1</v>
      </c>
      <c r="F88" s="1529">
        <f t="shared" si="8"/>
        <v>3</v>
      </c>
      <c r="G88" s="1528"/>
      <c r="H88" s="1528">
        <v>2</v>
      </c>
      <c r="I88" s="1528">
        <v>1</v>
      </c>
      <c r="J88" s="1529">
        <f t="shared" si="9"/>
        <v>3</v>
      </c>
      <c r="K88" s="1528"/>
      <c r="L88" s="1528"/>
      <c r="M88" s="1528">
        <v>1</v>
      </c>
      <c r="N88" s="1529">
        <f t="shared" si="10"/>
        <v>1</v>
      </c>
      <c r="O88" s="1528">
        <v>1</v>
      </c>
      <c r="P88" s="1528">
        <v>2</v>
      </c>
      <c r="Q88" s="1528">
        <v>1</v>
      </c>
      <c r="R88" s="1529">
        <f t="shared" si="11"/>
        <v>4</v>
      </c>
      <c r="S88" s="1528"/>
      <c r="T88" s="1528">
        <v>1</v>
      </c>
      <c r="U88" s="1528">
        <v>1</v>
      </c>
      <c r="V88" s="1529">
        <f t="shared" si="12"/>
        <v>2</v>
      </c>
      <c r="W88" s="1528"/>
      <c r="X88" s="1528">
        <v>11</v>
      </c>
      <c r="Y88" s="1528">
        <v>1</v>
      </c>
      <c r="Z88" s="1529">
        <f t="shared" si="13"/>
        <v>12</v>
      </c>
      <c r="AA88" s="1528"/>
      <c r="AB88" s="1528">
        <v>1</v>
      </c>
      <c r="AC88" s="1528"/>
      <c r="AD88" s="1529">
        <f t="shared" si="14"/>
        <v>1</v>
      </c>
    </row>
    <row r="89" spans="1:30" ht="15">
      <c r="A89" s="1530" t="s">
        <v>144</v>
      </c>
      <c r="B89" s="1531" t="s">
        <v>143</v>
      </c>
      <c r="C89" s="1528">
        <v>2</v>
      </c>
      <c r="D89" s="1528">
        <v>1</v>
      </c>
      <c r="E89" s="1528">
        <v>2</v>
      </c>
      <c r="F89" s="1529">
        <f t="shared" si="8"/>
        <v>5</v>
      </c>
      <c r="G89" s="1528">
        <v>3</v>
      </c>
      <c r="H89" s="1528">
        <v>6</v>
      </c>
      <c r="I89" s="1528">
        <v>1</v>
      </c>
      <c r="J89" s="1529">
        <f t="shared" si="9"/>
        <v>10</v>
      </c>
      <c r="K89" s="1528">
        <v>3</v>
      </c>
      <c r="L89" s="1528">
        <v>2</v>
      </c>
      <c r="M89" s="1528">
        <v>5</v>
      </c>
      <c r="N89" s="1529">
        <f t="shared" si="10"/>
        <v>10</v>
      </c>
      <c r="O89" s="1528">
        <v>3</v>
      </c>
      <c r="P89" s="1528">
        <v>1</v>
      </c>
      <c r="Q89" s="1528">
        <v>1</v>
      </c>
      <c r="R89" s="1529">
        <f t="shared" si="11"/>
        <v>5</v>
      </c>
      <c r="S89" s="1528">
        <v>1</v>
      </c>
      <c r="T89" s="1528">
        <v>2</v>
      </c>
      <c r="U89" s="1528">
        <v>3</v>
      </c>
      <c r="V89" s="1529">
        <f t="shared" si="12"/>
        <v>6</v>
      </c>
      <c r="W89" s="1528">
        <v>3</v>
      </c>
      <c r="X89" s="1528">
        <v>6</v>
      </c>
      <c r="Y89" s="1528">
        <v>2</v>
      </c>
      <c r="Z89" s="1529">
        <f t="shared" si="13"/>
        <v>11</v>
      </c>
      <c r="AA89" s="1528">
        <v>3</v>
      </c>
      <c r="AB89" s="1528"/>
      <c r="AC89" s="1528"/>
      <c r="AD89" s="1529">
        <f t="shared" si="14"/>
        <v>3</v>
      </c>
    </row>
    <row r="90" spans="1:30" ht="15">
      <c r="A90" s="1530" t="s">
        <v>142</v>
      </c>
      <c r="B90" s="1531" t="s">
        <v>141</v>
      </c>
      <c r="C90" s="1528"/>
      <c r="D90" s="1528">
        <v>2</v>
      </c>
      <c r="E90" s="1528">
        <v>1</v>
      </c>
      <c r="F90" s="1529">
        <f t="shared" si="8"/>
        <v>3</v>
      </c>
      <c r="G90" s="1528"/>
      <c r="H90" s="1528"/>
      <c r="I90" s="1528"/>
      <c r="J90" s="1529">
        <f t="shared" si="9"/>
        <v>0</v>
      </c>
      <c r="K90" s="1528"/>
      <c r="L90" s="1528">
        <v>3</v>
      </c>
      <c r="M90" s="1528">
        <v>1</v>
      </c>
      <c r="N90" s="1529">
        <f t="shared" si="10"/>
        <v>4</v>
      </c>
      <c r="O90" s="1528"/>
      <c r="P90" s="1528"/>
      <c r="Q90" s="1528"/>
      <c r="R90" s="1529">
        <f t="shared" si="11"/>
        <v>0</v>
      </c>
      <c r="S90" s="1528"/>
      <c r="T90" s="1528">
        <v>1</v>
      </c>
      <c r="U90" s="1528">
        <v>1</v>
      </c>
      <c r="V90" s="1529">
        <f t="shared" si="12"/>
        <v>2</v>
      </c>
      <c r="W90" s="1528">
        <v>3</v>
      </c>
      <c r="X90" s="1528">
        <v>5</v>
      </c>
      <c r="Y90" s="1528">
        <v>6</v>
      </c>
      <c r="Z90" s="1529">
        <f t="shared" si="13"/>
        <v>14</v>
      </c>
      <c r="AA90" s="1528"/>
      <c r="AB90" s="1528">
        <v>3</v>
      </c>
      <c r="AC90" s="1528"/>
      <c r="AD90" s="1529">
        <f t="shared" si="14"/>
        <v>3</v>
      </c>
    </row>
    <row r="91" spans="1:30" ht="15">
      <c r="A91" s="1530" t="s">
        <v>140</v>
      </c>
      <c r="B91" s="1531" t="s">
        <v>139</v>
      </c>
      <c r="C91" s="1528"/>
      <c r="D91" s="1528">
        <v>4</v>
      </c>
      <c r="E91" s="1528"/>
      <c r="F91" s="1529">
        <f t="shared" si="8"/>
        <v>4</v>
      </c>
      <c r="G91" s="1528"/>
      <c r="H91" s="1528">
        <v>2</v>
      </c>
      <c r="I91" s="1528"/>
      <c r="J91" s="1529">
        <f t="shared" si="9"/>
        <v>2</v>
      </c>
      <c r="K91" s="1528">
        <v>1</v>
      </c>
      <c r="L91" s="1528">
        <v>4</v>
      </c>
      <c r="M91" s="1528">
        <v>4</v>
      </c>
      <c r="N91" s="1529">
        <f t="shared" si="10"/>
        <v>9</v>
      </c>
      <c r="O91" s="1528"/>
      <c r="P91" s="1528">
        <v>1</v>
      </c>
      <c r="Q91" s="1528"/>
      <c r="R91" s="1529">
        <f t="shared" si="11"/>
        <v>1</v>
      </c>
      <c r="S91" s="1528"/>
      <c r="T91" s="1528">
        <v>2</v>
      </c>
      <c r="U91" s="1528">
        <v>3</v>
      </c>
      <c r="V91" s="1529">
        <f t="shared" si="12"/>
        <v>5</v>
      </c>
      <c r="W91" s="1528"/>
      <c r="X91" s="1528">
        <v>1</v>
      </c>
      <c r="Y91" s="1528">
        <v>2</v>
      </c>
      <c r="Z91" s="1529">
        <f t="shared" si="13"/>
        <v>3</v>
      </c>
      <c r="AA91" s="1528"/>
      <c r="AB91" s="1528">
        <v>2</v>
      </c>
      <c r="AC91" s="1528"/>
      <c r="AD91" s="1529">
        <f t="shared" si="14"/>
        <v>2</v>
      </c>
    </row>
    <row r="92" spans="1:30" ht="15">
      <c r="A92" s="1533" t="s">
        <v>138</v>
      </c>
      <c r="B92" s="1534" t="s">
        <v>137</v>
      </c>
      <c r="C92" s="1528">
        <v>180</v>
      </c>
      <c r="D92" s="1528">
        <v>10</v>
      </c>
      <c r="E92" s="1528">
        <v>3</v>
      </c>
      <c r="F92" s="1529">
        <f t="shared" si="8"/>
        <v>193</v>
      </c>
      <c r="G92" s="1528">
        <v>4</v>
      </c>
      <c r="H92" s="1528">
        <v>6</v>
      </c>
      <c r="I92" s="1528">
        <v>1</v>
      </c>
      <c r="J92" s="1529">
        <f t="shared" si="9"/>
        <v>11</v>
      </c>
      <c r="K92" s="1528">
        <v>135</v>
      </c>
      <c r="L92" s="1528">
        <v>4</v>
      </c>
      <c r="M92" s="1528"/>
      <c r="N92" s="1529">
        <f t="shared" si="10"/>
        <v>139</v>
      </c>
      <c r="O92" s="1528"/>
      <c r="P92" s="1528">
        <v>3</v>
      </c>
      <c r="Q92" s="1528"/>
      <c r="R92" s="1529">
        <f t="shared" si="11"/>
        <v>3</v>
      </c>
      <c r="S92" s="1528">
        <v>39</v>
      </c>
      <c r="T92" s="1528">
        <v>14</v>
      </c>
      <c r="U92" s="1528"/>
      <c r="V92" s="1529">
        <f t="shared" si="12"/>
        <v>53</v>
      </c>
      <c r="W92" s="1528">
        <v>10</v>
      </c>
      <c r="X92" s="1528">
        <v>1</v>
      </c>
      <c r="Y92" s="1528"/>
      <c r="Z92" s="1529">
        <f t="shared" si="13"/>
        <v>11</v>
      </c>
      <c r="AA92" s="1528">
        <v>1</v>
      </c>
      <c r="AB92" s="1528">
        <v>2</v>
      </c>
      <c r="AC92" s="1528">
        <v>1</v>
      </c>
      <c r="AD92" s="1529">
        <f t="shared" si="14"/>
        <v>4</v>
      </c>
    </row>
    <row r="93" spans="1:30" ht="15">
      <c r="A93" s="1535" t="s">
        <v>30</v>
      </c>
      <c r="B93" s="1538" t="s">
        <v>26</v>
      </c>
      <c r="C93" s="1537">
        <f>SUM(C57:C92)</f>
        <v>898</v>
      </c>
      <c r="D93" s="1537">
        <f t="shared" ref="D93:AD93" si="15">SUM(D57:D92)</f>
        <v>505</v>
      </c>
      <c r="E93" s="1537">
        <f t="shared" si="15"/>
        <v>217</v>
      </c>
      <c r="F93" s="1537">
        <f t="shared" si="15"/>
        <v>1620</v>
      </c>
      <c r="G93" s="1537">
        <f t="shared" si="15"/>
        <v>345</v>
      </c>
      <c r="H93" s="1537">
        <f t="shared" si="15"/>
        <v>263</v>
      </c>
      <c r="I93" s="1537">
        <f t="shared" si="15"/>
        <v>78</v>
      </c>
      <c r="J93" s="1537">
        <f t="shared" si="15"/>
        <v>686</v>
      </c>
      <c r="K93" s="1537">
        <f t="shared" si="15"/>
        <v>962</v>
      </c>
      <c r="L93" s="1537">
        <f t="shared" si="15"/>
        <v>671</v>
      </c>
      <c r="M93" s="1537">
        <f t="shared" si="15"/>
        <v>278</v>
      </c>
      <c r="N93" s="1537">
        <f t="shared" si="15"/>
        <v>1911</v>
      </c>
      <c r="O93" s="1537">
        <f t="shared" si="15"/>
        <v>310</v>
      </c>
      <c r="P93" s="1537">
        <f t="shared" si="15"/>
        <v>258</v>
      </c>
      <c r="Q93" s="1537">
        <f t="shared" si="15"/>
        <v>92</v>
      </c>
      <c r="R93" s="1537">
        <f t="shared" si="15"/>
        <v>660</v>
      </c>
      <c r="S93" s="1537">
        <f t="shared" si="15"/>
        <v>745</v>
      </c>
      <c r="T93" s="1537">
        <f t="shared" si="15"/>
        <v>518</v>
      </c>
      <c r="U93" s="1537">
        <f t="shared" si="15"/>
        <v>177</v>
      </c>
      <c r="V93" s="1537">
        <f t="shared" si="15"/>
        <v>1440</v>
      </c>
      <c r="W93" s="1537">
        <f t="shared" si="15"/>
        <v>611</v>
      </c>
      <c r="X93" s="1537">
        <f t="shared" si="15"/>
        <v>516</v>
      </c>
      <c r="Y93" s="1537">
        <f t="shared" si="15"/>
        <v>169</v>
      </c>
      <c r="Z93" s="1537">
        <f t="shared" si="15"/>
        <v>1296</v>
      </c>
      <c r="AA93" s="1537">
        <f t="shared" si="15"/>
        <v>497</v>
      </c>
      <c r="AB93" s="1537">
        <f t="shared" si="15"/>
        <v>379</v>
      </c>
      <c r="AC93" s="1537">
        <f t="shared" si="15"/>
        <v>109</v>
      </c>
      <c r="AD93" s="1537">
        <f t="shared" si="15"/>
        <v>985</v>
      </c>
    </row>
    <row r="94" spans="1:30">
      <c r="A94" s="1523"/>
      <c r="B94" s="1523"/>
      <c r="C94" s="1523"/>
      <c r="D94" s="1523"/>
      <c r="E94" s="1523"/>
      <c r="F94" s="1523"/>
      <c r="G94" s="1523"/>
      <c r="H94" s="1523"/>
      <c r="I94" s="1523"/>
      <c r="J94" s="1523"/>
      <c r="K94" s="1523"/>
      <c r="L94" s="1523"/>
      <c r="M94" s="1523"/>
      <c r="N94" s="1523"/>
      <c r="O94" s="1523"/>
      <c r="P94" s="1523"/>
      <c r="Q94" s="1523"/>
      <c r="R94" s="1523"/>
      <c r="S94" s="1523"/>
      <c r="T94" s="1523"/>
      <c r="U94" s="1523"/>
      <c r="V94" s="1523"/>
      <c r="W94" s="1523"/>
      <c r="X94" s="1523"/>
      <c r="Y94" s="1523"/>
      <c r="Z94" s="1523"/>
      <c r="AA94" s="1523"/>
      <c r="AB94" s="1523"/>
      <c r="AC94" s="1523"/>
      <c r="AD94" s="1523"/>
    </row>
    <row r="95" spans="1:30" ht="24.6">
      <c r="A95" s="1520" t="s">
        <v>490</v>
      </c>
      <c r="B95" s="1521"/>
      <c r="C95" s="1522"/>
      <c r="D95" s="1522"/>
      <c r="E95" s="1523"/>
      <c r="F95" s="1524"/>
      <c r="G95" s="1522"/>
      <c r="H95" s="1522"/>
      <c r="I95" s="1523"/>
      <c r="J95" s="1524"/>
      <c r="K95" s="1522"/>
      <c r="L95" s="1522"/>
      <c r="M95" s="1523"/>
      <c r="N95" s="1524"/>
      <c r="O95" s="1522"/>
      <c r="P95" s="1522"/>
      <c r="Q95" s="1523"/>
      <c r="R95" s="1524"/>
      <c r="S95" s="1522"/>
      <c r="T95" s="1522"/>
      <c r="U95" s="1523"/>
      <c r="V95" s="1524"/>
      <c r="W95" s="1522"/>
      <c r="X95" s="1522"/>
      <c r="Y95" s="1523"/>
      <c r="Z95" s="1524"/>
      <c r="AA95" s="1523"/>
      <c r="AB95" s="1523"/>
      <c r="AC95" s="1523"/>
      <c r="AD95" s="1524" t="s">
        <v>489</v>
      </c>
    </row>
    <row r="96" spans="1:30" ht="15">
      <c r="A96" s="1703" t="s">
        <v>488</v>
      </c>
      <c r="B96" s="1704"/>
      <c r="C96" s="1701" t="s">
        <v>75</v>
      </c>
      <c r="D96" s="1702"/>
      <c r="E96" s="1699" t="s">
        <v>74</v>
      </c>
      <c r="F96" s="1700"/>
      <c r="G96" s="1701" t="s">
        <v>73</v>
      </c>
      <c r="H96" s="1702"/>
      <c r="I96" s="1699" t="s">
        <v>72</v>
      </c>
      <c r="J96" s="1700"/>
      <c r="K96" s="1701" t="s">
        <v>71</v>
      </c>
      <c r="L96" s="1702"/>
      <c r="M96" s="1699" t="s">
        <v>70</v>
      </c>
      <c r="N96" s="1700"/>
      <c r="O96" s="1701" t="s">
        <v>69</v>
      </c>
      <c r="P96" s="1702"/>
      <c r="Q96" s="1699" t="s">
        <v>68</v>
      </c>
      <c r="R96" s="1700"/>
      <c r="S96" s="1701" t="s">
        <v>67</v>
      </c>
      <c r="T96" s="1702"/>
      <c r="U96" s="1699" t="s">
        <v>66</v>
      </c>
      <c r="V96" s="1700"/>
      <c r="W96" s="1701" t="s">
        <v>65</v>
      </c>
      <c r="X96" s="1702"/>
      <c r="Y96" s="1699" t="s">
        <v>64</v>
      </c>
      <c r="Z96" s="1700"/>
      <c r="AA96" s="1701" t="s">
        <v>63</v>
      </c>
      <c r="AB96" s="1702"/>
      <c r="AC96" s="1699" t="s">
        <v>26</v>
      </c>
      <c r="AD96" s="1700"/>
    </row>
    <row r="97" spans="1:30" ht="39.6">
      <c r="A97" s="1705"/>
      <c r="B97" s="1706"/>
      <c r="C97" s="1525" t="s">
        <v>214</v>
      </c>
      <c r="D97" s="1525" t="s">
        <v>213</v>
      </c>
      <c r="E97" s="1525" t="s">
        <v>212</v>
      </c>
      <c r="F97" s="1525" t="s">
        <v>30</v>
      </c>
      <c r="G97" s="1525" t="s">
        <v>214</v>
      </c>
      <c r="H97" s="1525" t="s">
        <v>213</v>
      </c>
      <c r="I97" s="1525" t="s">
        <v>212</v>
      </c>
      <c r="J97" s="1525" t="s">
        <v>30</v>
      </c>
      <c r="K97" s="1525" t="s">
        <v>214</v>
      </c>
      <c r="L97" s="1525" t="s">
        <v>213</v>
      </c>
      <c r="M97" s="1525" t="s">
        <v>212</v>
      </c>
      <c r="N97" s="1525" t="s">
        <v>30</v>
      </c>
      <c r="O97" s="1525" t="s">
        <v>214</v>
      </c>
      <c r="P97" s="1525" t="s">
        <v>213</v>
      </c>
      <c r="Q97" s="1525" t="s">
        <v>212</v>
      </c>
      <c r="R97" s="1525" t="s">
        <v>30</v>
      </c>
      <c r="S97" s="1525" t="s">
        <v>214</v>
      </c>
      <c r="T97" s="1525" t="s">
        <v>213</v>
      </c>
      <c r="U97" s="1525" t="s">
        <v>212</v>
      </c>
      <c r="V97" s="1525" t="s">
        <v>30</v>
      </c>
      <c r="W97" s="1525" t="s">
        <v>214</v>
      </c>
      <c r="X97" s="1525" t="s">
        <v>213</v>
      </c>
      <c r="Y97" s="1525" t="s">
        <v>212</v>
      </c>
      <c r="Z97" s="1525" t="s">
        <v>30</v>
      </c>
      <c r="AA97" s="1525" t="s">
        <v>214</v>
      </c>
      <c r="AB97" s="1525" t="s">
        <v>213</v>
      </c>
      <c r="AC97" s="1525" t="s">
        <v>212</v>
      </c>
      <c r="AD97" s="1525" t="s">
        <v>30</v>
      </c>
    </row>
    <row r="98" spans="1:30" ht="57">
      <c r="A98" s="1707"/>
      <c r="B98" s="1708"/>
      <c r="C98" s="1525" t="s">
        <v>211</v>
      </c>
      <c r="D98" s="1525" t="s">
        <v>210</v>
      </c>
      <c r="E98" s="1525" t="s">
        <v>209</v>
      </c>
      <c r="F98" s="1525" t="s">
        <v>26</v>
      </c>
      <c r="G98" s="1525" t="s">
        <v>211</v>
      </c>
      <c r="H98" s="1525" t="s">
        <v>210</v>
      </c>
      <c r="I98" s="1525" t="s">
        <v>209</v>
      </c>
      <c r="J98" s="1525" t="s">
        <v>26</v>
      </c>
      <c r="K98" s="1525" t="s">
        <v>211</v>
      </c>
      <c r="L98" s="1525" t="s">
        <v>210</v>
      </c>
      <c r="M98" s="1525" t="s">
        <v>209</v>
      </c>
      <c r="N98" s="1525" t="s">
        <v>26</v>
      </c>
      <c r="O98" s="1525" t="s">
        <v>211</v>
      </c>
      <c r="P98" s="1525" t="s">
        <v>210</v>
      </c>
      <c r="Q98" s="1525" t="s">
        <v>209</v>
      </c>
      <c r="R98" s="1525" t="s">
        <v>26</v>
      </c>
      <c r="S98" s="1525" t="s">
        <v>211</v>
      </c>
      <c r="T98" s="1525" t="s">
        <v>210</v>
      </c>
      <c r="U98" s="1525" t="s">
        <v>209</v>
      </c>
      <c r="V98" s="1525" t="s">
        <v>26</v>
      </c>
      <c r="W98" s="1525" t="s">
        <v>211</v>
      </c>
      <c r="X98" s="1525" t="s">
        <v>210</v>
      </c>
      <c r="Y98" s="1525" t="s">
        <v>209</v>
      </c>
      <c r="Z98" s="1525" t="s">
        <v>26</v>
      </c>
      <c r="AA98" s="1525" t="s">
        <v>211</v>
      </c>
      <c r="AB98" s="1525" t="s">
        <v>210</v>
      </c>
      <c r="AC98" s="1525" t="s">
        <v>209</v>
      </c>
      <c r="AD98" s="1525" t="s">
        <v>26</v>
      </c>
    </row>
    <row r="99" spans="1:30" ht="15">
      <c r="A99" s="1530" t="s">
        <v>208</v>
      </c>
      <c r="B99" s="1531" t="s">
        <v>207</v>
      </c>
      <c r="C99" s="1528">
        <v>294</v>
      </c>
      <c r="D99" s="1528">
        <v>0</v>
      </c>
      <c r="E99" s="1528">
        <v>0</v>
      </c>
      <c r="F99" s="1529">
        <f>SUM(C99:E99)</f>
        <v>294</v>
      </c>
      <c r="G99" s="1528">
        <v>15</v>
      </c>
      <c r="H99" s="1528">
        <v>0</v>
      </c>
      <c r="I99" s="1528">
        <v>0</v>
      </c>
      <c r="J99" s="1529">
        <f>SUM(G99:I99)</f>
        <v>15</v>
      </c>
      <c r="K99" s="1528">
        <v>114</v>
      </c>
      <c r="L99" s="1528">
        <v>0</v>
      </c>
      <c r="M99" s="1528">
        <v>0</v>
      </c>
      <c r="N99" s="1529">
        <f>SUM(K99:M99)</f>
        <v>114</v>
      </c>
      <c r="O99" s="1528">
        <v>82</v>
      </c>
      <c r="P99" s="1528">
        <v>0</v>
      </c>
      <c r="Q99" s="1528">
        <v>0</v>
      </c>
      <c r="R99" s="1529">
        <f>SUM(O99:Q99)</f>
        <v>82</v>
      </c>
      <c r="S99" s="1528">
        <v>38</v>
      </c>
      <c r="T99" s="1528">
        <v>0</v>
      </c>
      <c r="U99" s="1528">
        <v>0</v>
      </c>
      <c r="V99" s="1529">
        <f>SUM(S99:U99)</f>
        <v>38</v>
      </c>
      <c r="W99" s="1528">
        <v>66</v>
      </c>
      <c r="X99" s="1528">
        <v>0</v>
      </c>
      <c r="Y99" s="1528">
        <v>0</v>
      </c>
      <c r="Z99" s="1529">
        <f>SUM(W99:Y99)</f>
        <v>66</v>
      </c>
      <c r="AA99" s="1528">
        <f t="shared" ref="AA99:AC114" si="16">C15+G15+K15+O15+S15+W15+AA15+C57+G57+K57+O57+S57+W57+AA57+C99+G99+K99+O99+S99+W99</f>
        <v>3334</v>
      </c>
      <c r="AB99" s="1528">
        <f t="shared" si="16"/>
        <v>0</v>
      </c>
      <c r="AC99" s="1528">
        <f t="shared" si="16"/>
        <v>0</v>
      </c>
      <c r="AD99" s="1529">
        <f t="shared" ref="AD99:AD134" si="17">SUM(AA99:AC99)</f>
        <v>3334</v>
      </c>
    </row>
    <row r="100" spans="1:30" ht="15">
      <c r="A100" s="1530" t="s">
        <v>206</v>
      </c>
      <c r="B100" s="1531" t="s">
        <v>205</v>
      </c>
      <c r="C100" s="1528">
        <v>66</v>
      </c>
      <c r="D100" s="1528">
        <v>20</v>
      </c>
      <c r="E100" s="1528">
        <v>9</v>
      </c>
      <c r="F100" s="1529">
        <f t="shared" ref="F100:F134" si="18">SUM(C100:E100)</f>
        <v>95</v>
      </c>
      <c r="G100" s="1528">
        <v>70</v>
      </c>
      <c r="H100" s="1528">
        <v>34</v>
      </c>
      <c r="I100" s="1528">
        <v>6</v>
      </c>
      <c r="J100" s="1529">
        <f t="shared" ref="J100:J134" si="19">SUM(G100:I100)</f>
        <v>110</v>
      </c>
      <c r="K100" s="1528">
        <v>42</v>
      </c>
      <c r="L100" s="1528">
        <v>22</v>
      </c>
      <c r="M100" s="1528">
        <v>5</v>
      </c>
      <c r="N100" s="1529">
        <f t="shared" ref="N100:N134" si="20">SUM(K100:M100)</f>
        <v>69</v>
      </c>
      <c r="O100" s="1528">
        <v>32</v>
      </c>
      <c r="P100" s="1528">
        <v>24</v>
      </c>
      <c r="Q100" s="1528">
        <v>5</v>
      </c>
      <c r="R100" s="1529">
        <f t="shared" ref="R100:R134" si="21">SUM(O100:Q100)</f>
        <v>61</v>
      </c>
      <c r="S100" s="1528">
        <v>26</v>
      </c>
      <c r="T100" s="1528">
        <v>12</v>
      </c>
      <c r="U100" s="1528">
        <v>3</v>
      </c>
      <c r="V100" s="1529">
        <f t="shared" ref="V100:V134" si="22">SUM(S100:U100)</f>
        <v>41</v>
      </c>
      <c r="W100" s="1528">
        <v>27</v>
      </c>
      <c r="X100" s="1528">
        <v>12</v>
      </c>
      <c r="Y100" s="1528">
        <v>0</v>
      </c>
      <c r="Z100" s="1529">
        <f t="shared" ref="Z100:Z134" si="23">SUM(W100:Y100)</f>
        <v>39</v>
      </c>
      <c r="AA100" s="1528">
        <f t="shared" si="16"/>
        <v>1538</v>
      </c>
      <c r="AB100" s="1528">
        <f t="shared" si="16"/>
        <v>716</v>
      </c>
      <c r="AC100" s="1528">
        <f t="shared" si="16"/>
        <v>360</v>
      </c>
      <c r="AD100" s="1529">
        <f t="shared" si="17"/>
        <v>2614</v>
      </c>
    </row>
    <row r="101" spans="1:30" ht="15">
      <c r="A101" s="1530" t="s">
        <v>204</v>
      </c>
      <c r="B101" s="1531" t="s">
        <v>203</v>
      </c>
      <c r="C101" s="1528">
        <v>64</v>
      </c>
      <c r="D101" s="1528">
        <v>71</v>
      </c>
      <c r="E101" s="1528">
        <v>23</v>
      </c>
      <c r="F101" s="1529">
        <f t="shared" si="18"/>
        <v>158</v>
      </c>
      <c r="G101" s="1528">
        <v>52</v>
      </c>
      <c r="H101" s="1528">
        <v>37</v>
      </c>
      <c r="I101" s="1528">
        <v>8</v>
      </c>
      <c r="J101" s="1529">
        <f t="shared" si="19"/>
        <v>97</v>
      </c>
      <c r="K101" s="1528">
        <v>31</v>
      </c>
      <c r="L101" s="1528">
        <v>29</v>
      </c>
      <c r="M101" s="1528">
        <v>6</v>
      </c>
      <c r="N101" s="1529">
        <f t="shared" si="20"/>
        <v>66</v>
      </c>
      <c r="O101" s="1528">
        <v>32</v>
      </c>
      <c r="P101" s="1528">
        <v>25</v>
      </c>
      <c r="Q101" s="1528">
        <v>9</v>
      </c>
      <c r="R101" s="1529">
        <f t="shared" si="21"/>
        <v>66</v>
      </c>
      <c r="S101" s="1528">
        <v>17</v>
      </c>
      <c r="T101" s="1528">
        <v>8</v>
      </c>
      <c r="U101" s="1528">
        <v>1</v>
      </c>
      <c r="V101" s="1529">
        <f t="shared" si="22"/>
        <v>26</v>
      </c>
      <c r="W101" s="1528">
        <v>16</v>
      </c>
      <c r="X101" s="1528">
        <v>21</v>
      </c>
      <c r="Y101" s="1528">
        <v>4</v>
      </c>
      <c r="Z101" s="1529">
        <f t="shared" si="23"/>
        <v>41</v>
      </c>
      <c r="AA101" s="1528">
        <f t="shared" si="16"/>
        <v>1366</v>
      </c>
      <c r="AB101" s="1528">
        <f t="shared" si="16"/>
        <v>1066</v>
      </c>
      <c r="AC101" s="1528">
        <f t="shared" si="16"/>
        <v>369</v>
      </c>
      <c r="AD101" s="1529">
        <f t="shared" si="17"/>
        <v>2801</v>
      </c>
    </row>
    <row r="102" spans="1:30" ht="15">
      <c r="A102" s="1530" t="s">
        <v>202</v>
      </c>
      <c r="B102" s="1531" t="s">
        <v>201</v>
      </c>
      <c r="C102" s="1528">
        <v>78</v>
      </c>
      <c r="D102" s="1528">
        <v>73</v>
      </c>
      <c r="E102" s="1528">
        <v>25</v>
      </c>
      <c r="F102" s="1529">
        <f t="shared" si="18"/>
        <v>176</v>
      </c>
      <c r="G102" s="1528">
        <v>70</v>
      </c>
      <c r="H102" s="1528">
        <v>30</v>
      </c>
      <c r="I102" s="1528">
        <v>19</v>
      </c>
      <c r="J102" s="1529">
        <f t="shared" si="19"/>
        <v>119</v>
      </c>
      <c r="K102" s="1528">
        <v>18</v>
      </c>
      <c r="L102" s="1528">
        <v>42</v>
      </c>
      <c r="M102" s="1528">
        <v>8</v>
      </c>
      <c r="N102" s="1529">
        <f t="shared" si="20"/>
        <v>68</v>
      </c>
      <c r="O102" s="1528">
        <v>27</v>
      </c>
      <c r="P102" s="1528">
        <v>25</v>
      </c>
      <c r="Q102" s="1528">
        <v>13</v>
      </c>
      <c r="R102" s="1529">
        <f t="shared" si="21"/>
        <v>65</v>
      </c>
      <c r="S102" s="1528">
        <v>8</v>
      </c>
      <c r="T102" s="1528">
        <v>8</v>
      </c>
      <c r="U102" s="1528">
        <v>5</v>
      </c>
      <c r="V102" s="1529">
        <f t="shared" si="22"/>
        <v>21</v>
      </c>
      <c r="W102" s="1528">
        <v>13</v>
      </c>
      <c r="X102" s="1528">
        <v>25</v>
      </c>
      <c r="Y102" s="1528">
        <v>4</v>
      </c>
      <c r="Z102" s="1529">
        <f t="shared" si="23"/>
        <v>42</v>
      </c>
      <c r="AA102" s="1528">
        <f t="shared" si="16"/>
        <v>1400</v>
      </c>
      <c r="AB102" s="1528">
        <f t="shared" si="16"/>
        <v>1015</v>
      </c>
      <c r="AC102" s="1528">
        <f t="shared" si="16"/>
        <v>424</v>
      </c>
      <c r="AD102" s="1529">
        <f t="shared" si="17"/>
        <v>2839</v>
      </c>
    </row>
    <row r="103" spans="1:30" ht="15">
      <c r="A103" s="1530" t="s">
        <v>200</v>
      </c>
      <c r="B103" s="1531" t="s">
        <v>199</v>
      </c>
      <c r="C103" s="1528">
        <v>13</v>
      </c>
      <c r="D103" s="1528">
        <v>48</v>
      </c>
      <c r="E103" s="1528">
        <v>7</v>
      </c>
      <c r="F103" s="1529">
        <f t="shared" si="18"/>
        <v>68</v>
      </c>
      <c r="G103" s="1528">
        <v>12</v>
      </c>
      <c r="H103" s="1528">
        <v>29</v>
      </c>
      <c r="I103" s="1528">
        <v>10</v>
      </c>
      <c r="J103" s="1529">
        <f t="shared" si="19"/>
        <v>51</v>
      </c>
      <c r="K103" s="1528">
        <v>14</v>
      </c>
      <c r="L103" s="1528">
        <v>17</v>
      </c>
      <c r="M103" s="1528">
        <v>6</v>
      </c>
      <c r="N103" s="1529">
        <f t="shared" si="20"/>
        <v>37</v>
      </c>
      <c r="O103" s="1528">
        <v>9</v>
      </c>
      <c r="P103" s="1528">
        <v>16</v>
      </c>
      <c r="Q103" s="1528">
        <v>8</v>
      </c>
      <c r="R103" s="1529">
        <f t="shared" si="21"/>
        <v>33</v>
      </c>
      <c r="S103" s="1528">
        <v>3</v>
      </c>
      <c r="T103" s="1528">
        <v>4</v>
      </c>
      <c r="U103" s="1528">
        <v>4</v>
      </c>
      <c r="V103" s="1529">
        <f t="shared" si="22"/>
        <v>11</v>
      </c>
      <c r="W103" s="1528">
        <v>4</v>
      </c>
      <c r="X103" s="1528">
        <v>14</v>
      </c>
      <c r="Y103" s="1528"/>
      <c r="Z103" s="1529">
        <f t="shared" si="23"/>
        <v>18</v>
      </c>
      <c r="AA103" s="1528">
        <f t="shared" si="16"/>
        <v>346</v>
      </c>
      <c r="AB103" s="1528">
        <f t="shared" si="16"/>
        <v>666</v>
      </c>
      <c r="AC103" s="1528">
        <f t="shared" si="16"/>
        <v>220</v>
      </c>
      <c r="AD103" s="1529">
        <f t="shared" si="17"/>
        <v>1232</v>
      </c>
    </row>
    <row r="104" spans="1:30" ht="15">
      <c r="A104" s="1530" t="s">
        <v>198</v>
      </c>
      <c r="B104" s="1531" t="s">
        <v>197</v>
      </c>
      <c r="C104" s="1528">
        <v>5</v>
      </c>
      <c r="D104" s="1528">
        <v>17</v>
      </c>
      <c r="E104" s="1528">
        <v>5</v>
      </c>
      <c r="F104" s="1529">
        <f t="shared" si="18"/>
        <v>27</v>
      </c>
      <c r="G104" s="1528">
        <v>4</v>
      </c>
      <c r="H104" s="1528">
        <v>18</v>
      </c>
      <c r="I104" s="1528">
        <v>3</v>
      </c>
      <c r="J104" s="1529">
        <f t="shared" si="19"/>
        <v>25</v>
      </c>
      <c r="K104" s="1528">
        <v>6</v>
      </c>
      <c r="L104" s="1528">
        <v>11</v>
      </c>
      <c r="M104" s="1528">
        <v>4</v>
      </c>
      <c r="N104" s="1529">
        <f t="shared" si="20"/>
        <v>21</v>
      </c>
      <c r="O104" s="1528">
        <v>4</v>
      </c>
      <c r="P104" s="1528">
        <v>11</v>
      </c>
      <c r="Q104" s="1528">
        <v>4</v>
      </c>
      <c r="R104" s="1529">
        <f t="shared" si="21"/>
        <v>19</v>
      </c>
      <c r="S104" s="1528">
        <v>1</v>
      </c>
      <c r="T104" s="1528">
        <v>3</v>
      </c>
      <c r="U104" s="1528"/>
      <c r="V104" s="1529">
        <f t="shared" si="22"/>
        <v>4</v>
      </c>
      <c r="W104" s="1528"/>
      <c r="X104" s="1528">
        <v>7</v>
      </c>
      <c r="Y104" s="1528">
        <v>1</v>
      </c>
      <c r="Z104" s="1529">
        <f t="shared" si="23"/>
        <v>8</v>
      </c>
      <c r="AA104" s="1528">
        <f t="shared" si="16"/>
        <v>87</v>
      </c>
      <c r="AB104" s="1528">
        <f t="shared" si="16"/>
        <v>275</v>
      </c>
      <c r="AC104" s="1528">
        <f t="shared" si="16"/>
        <v>115</v>
      </c>
      <c r="AD104" s="1529">
        <f t="shared" si="17"/>
        <v>477</v>
      </c>
    </row>
    <row r="105" spans="1:30" ht="15">
      <c r="A105" s="1530" t="s">
        <v>196</v>
      </c>
      <c r="B105" s="1531" t="s">
        <v>195</v>
      </c>
      <c r="C105" s="1528"/>
      <c r="D105" s="1528">
        <v>5</v>
      </c>
      <c r="E105" s="1528">
        <v>4</v>
      </c>
      <c r="F105" s="1529">
        <f t="shared" si="18"/>
        <v>9</v>
      </c>
      <c r="G105" s="1528"/>
      <c r="H105" s="1528">
        <v>6</v>
      </c>
      <c r="I105" s="1528">
        <v>7</v>
      </c>
      <c r="J105" s="1529">
        <f t="shared" si="19"/>
        <v>13</v>
      </c>
      <c r="K105" s="1528"/>
      <c r="L105" s="1528">
        <v>2</v>
      </c>
      <c r="M105" s="1528">
        <v>2</v>
      </c>
      <c r="N105" s="1529">
        <f t="shared" si="20"/>
        <v>4</v>
      </c>
      <c r="O105" s="1528"/>
      <c r="P105" s="1528">
        <v>3</v>
      </c>
      <c r="Q105" s="1528">
        <v>3</v>
      </c>
      <c r="R105" s="1529">
        <f t="shared" si="21"/>
        <v>6</v>
      </c>
      <c r="S105" s="1528"/>
      <c r="T105" s="1528">
        <v>1</v>
      </c>
      <c r="U105" s="1528"/>
      <c r="V105" s="1529">
        <f t="shared" si="22"/>
        <v>1</v>
      </c>
      <c r="W105" s="1528"/>
      <c r="X105" s="1528"/>
      <c r="Y105" s="1528"/>
      <c r="Z105" s="1529">
        <f t="shared" si="23"/>
        <v>0</v>
      </c>
      <c r="AA105" s="1528">
        <f t="shared" si="16"/>
        <v>0</v>
      </c>
      <c r="AB105" s="1528">
        <f t="shared" si="16"/>
        <v>80</v>
      </c>
      <c r="AC105" s="1528">
        <f t="shared" si="16"/>
        <v>94</v>
      </c>
      <c r="AD105" s="1529">
        <f t="shared" si="17"/>
        <v>174</v>
      </c>
    </row>
    <row r="106" spans="1:30" ht="15">
      <c r="A106" s="1530" t="s">
        <v>194</v>
      </c>
      <c r="B106" s="1531" t="s">
        <v>193</v>
      </c>
      <c r="C106" s="1528">
        <v>5</v>
      </c>
      <c r="D106" s="1528"/>
      <c r="E106" s="1528">
        <v>1</v>
      </c>
      <c r="F106" s="1529">
        <f t="shared" si="18"/>
        <v>6</v>
      </c>
      <c r="G106" s="1528">
        <v>3</v>
      </c>
      <c r="H106" s="1528"/>
      <c r="I106" s="1528">
        <v>7</v>
      </c>
      <c r="J106" s="1529">
        <f t="shared" si="19"/>
        <v>10</v>
      </c>
      <c r="K106" s="1528">
        <v>3</v>
      </c>
      <c r="L106" s="1528"/>
      <c r="M106" s="1528">
        <v>2</v>
      </c>
      <c r="N106" s="1529">
        <f t="shared" si="20"/>
        <v>5</v>
      </c>
      <c r="O106" s="1528">
        <v>1</v>
      </c>
      <c r="P106" s="1528"/>
      <c r="Q106" s="1528">
        <v>3</v>
      </c>
      <c r="R106" s="1529">
        <f t="shared" si="21"/>
        <v>4</v>
      </c>
      <c r="S106" s="1528"/>
      <c r="T106" s="1528"/>
      <c r="U106" s="1528">
        <v>2</v>
      </c>
      <c r="V106" s="1529">
        <f t="shared" si="22"/>
        <v>2</v>
      </c>
      <c r="W106" s="1528"/>
      <c r="X106" s="1528"/>
      <c r="Y106" s="1528"/>
      <c r="Z106" s="1529">
        <f t="shared" si="23"/>
        <v>0</v>
      </c>
      <c r="AA106" s="1528">
        <f t="shared" si="16"/>
        <v>88</v>
      </c>
      <c r="AB106" s="1528">
        <f t="shared" si="16"/>
        <v>0</v>
      </c>
      <c r="AC106" s="1528">
        <f t="shared" si="16"/>
        <v>115</v>
      </c>
      <c r="AD106" s="1529">
        <f t="shared" si="17"/>
        <v>203</v>
      </c>
    </row>
    <row r="107" spans="1:30" ht="15">
      <c r="A107" s="1530" t="s">
        <v>192</v>
      </c>
      <c r="B107" s="1531" t="s">
        <v>191</v>
      </c>
      <c r="C107" s="1528">
        <v>2</v>
      </c>
      <c r="D107" s="1528">
        <v>2</v>
      </c>
      <c r="E107" s="1528">
        <v>3</v>
      </c>
      <c r="F107" s="1529">
        <f t="shared" si="18"/>
        <v>7</v>
      </c>
      <c r="G107" s="1528">
        <v>2</v>
      </c>
      <c r="H107" s="1528">
        <v>3</v>
      </c>
      <c r="I107" s="1528">
        <v>1</v>
      </c>
      <c r="J107" s="1529">
        <f t="shared" si="19"/>
        <v>6</v>
      </c>
      <c r="K107" s="1528">
        <v>1</v>
      </c>
      <c r="L107" s="1528">
        <v>4</v>
      </c>
      <c r="M107" s="1528"/>
      <c r="N107" s="1529">
        <f t="shared" si="20"/>
        <v>5</v>
      </c>
      <c r="O107" s="1528"/>
      <c r="P107" s="1528">
        <v>1</v>
      </c>
      <c r="Q107" s="1528">
        <v>2</v>
      </c>
      <c r="R107" s="1529">
        <f t="shared" si="21"/>
        <v>3</v>
      </c>
      <c r="S107" s="1528"/>
      <c r="T107" s="1528"/>
      <c r="U107" s="1528"/>
      <c r="V107" s="1529">
        <f t="shared" si="22"/>
        <v>0</v>
      </c>
      <c r="W107" s="1528"/>
      <c r="X107" s="1528"/>
      <c r="Y107" s="1528"/>
      <c r="Z107" s="1529">
        <f t="shared" si="23"/>
        <v>0</v>
      </c>
      <c r="AA107" s="1528">
        <f t="shared" si="16"/>
        <v>45</v>
      </c>
      <c r="AB107" s="1528">
        <f t="shared" si="16"/>
        <v>83</v>
      </c>
      <c r="AC107" s="1528">
        <f t="shared" si="16"/>
        <v>34</v>
      </c>
      <c r="AD107" s="1529">
        <f t="shared" si="17"/>
        <v>162</v>
      </c>
    </row>
    <row r="108" spans="1:30" ht="15">
      <c r="A108" s="1530" t="s">
        <v>190</v>
      </c>
      <c r="B108" s="1531" t="s">
        <v>189</v>
      </c>
      <c r="C108" s="1528">
        <v>3</v>
      </c>
      <c r="D108" s="1528">
        <v>26</v>
      </c>
      <c r="E108" s="1528">
        <v>5</v>
      </c>
      <c r="F108" s="1529">
        <f t="shared" si="18"/>
        <v>34</v>
      </c>
      <c r="G108" s="1528">
        <v>1</v>
      </c>
      <c r="H108" s="1528">
        <v>14</v>
      </c>
      <c r="I108" s="1528">
        <v>5</v>
      </c>
      <c r="J108" s="1529">
        <f t="shared" si="19"/>
        <v>20</v>
      </c>
      <c r="K108" s="1528">
        <v>5</v>
      </c>
      <c r="L108" s="1528">
        <v>8</v>
      </c>
      <c r="M108" s="1528">
        <v>2</v>
      </c>
      <c r="N108" s="1529">
        <f t="shared" si="20"/>
        <v>15</v>
      </c>
      <c r="O108" s="1528">
        <v>6</v>
      </c>
      <c r="P108" s="1528">
        <v>8</v>
      </c>
      <c r="Q108" s="1528">
        <v>2</v>
      </c>
      <c r="R108" s="1529">
        <f t="shared" si="21"/>
        <v>16</v>
      </c>
      <c r="S108" s="1528"/>
      <c r="T108" s="1528">
        <v>2</v>
      </c>
      <c r="U108" s="1528">
        <v>3</v>
      </c>
      <c r="V108" s="1529">
        <f t="shared" si="22"/>
        <v>5</v>
      </c>
      <c r="W108" s="1528"/>
      <c r="X108" s="1528">
        <v>7</v>
      </c>
      <c r="Y108" s="1528">
        <v>2</v>
      </c>
      <c r="Z108" s="1529">
        <f t="shared" si="23"/>
        <v>9</v>
      </c>
      <c r="AA108" s="1528">
        <f t="shared" si="16"/>
        <v>117</v>
      </c>
      <c r="AB108" s="1528">
        <f t="shared" si="16"/>
        <v>323</v>
      </c>
      <c r="AC108" s="1528">
        <f t="shared" si="16"/>
        <v>134</v>
      </c>
      <c r="AD108" s="1529">
        <f t="shared" si="17"/>
        <v>574</v>
      </c>
    </row>
    <row r="109" spans="1:30" ht="15">
      <c r="A109" s="1530" t="s">
        <v>188</v>
      </c>
      <c r="B109" s="1531" t="s">
        <v>187</v>
      </c>
      <c r="C109" s="1528">
        <v>3</v>
      </c>
      <c r="D109" s="1528">
        <v>31</v>
      </c>
      <c r="E109" s="1528">
        <v>8</v>
      </c>
      <c r="F109" s="1529">
        <f t="shared" si="18"/>
        <v>42</v>
      </c>
      <c r="G109" s="1528">
        <v>2</v>
      </c>
      <c r="H109" s="1528">
        <v>24</v>
      </c>
      <c r="I109" s="1528">
        <v>5</v>
      </c>
      <c r="J109" s="1529">
        <f t="shared" si="19"/>
        <v>31</v>
      </c>
      <c r="K109" s="1528">
        <v>7</v>
      </c>
      <c r="L109" s="1528">
        <v>12</v>
      </c>
      <c r="M109" s="1528">
        <v>5</v>
      </c>
      <c r="N109" s="1529">
        <f t="shared" si="20"/>
        <v>24</v>
      </c>
      <c r="O109" s="1528">
        <v>3</v>
      </c>
      <c r="P109" s="1528">
        <v>10</v>
      </c>
      <c r="Q109" s="1528">
        <v>5</v>
      </c>
      <c r="R109" s="1529">
        <f t="shared" si="21"/>
        <v>18</v>
      </c>
      <c r="S109" s="1528"/>
      <c r="T109" s="1528">
        <v>3</v>
      </c>
      <c r="U109" s="1528"/>
      <c r="V109" s="1529">
        <f t="shared" si="22"/>
        <v>3</v>
      </c>
      <c r="W109" s="1528"/>
      <c r="X109" s="1528">
        <v>5</v>
      </c>
      <c r="Y109" s="1528">
        <v>1</v>
      </c>
      <c r="Z109" s="1529">
        <f t="shared" si="23"/>
        <v>6</v>
      </c>
      <c r="AA109" s="1528">
        <f t="shared" si="16"/>
        <v>159</v>
      </c>
      <c r="AB109" s="1528">
        <f t="shared" si="16"/>
        <v>361</v>
      </c>
      <c r="AC109" s="1528">
        <f t="shared" si="16"/>
        <v>142</v>
      </c>
      <c r="AD109" s="1529">
        <f t="shared" si="17"/>
        <v>662</v>
      </c>
    </row>
    <row r="110" spans="1:30" ht="15">
      <c r="A110" s="1530" t="s">
        <v>186</v>
      </c>
      <c r="B110" s="1531" t="s">
        <v>185</v>
      </c>
      <c r="C110" s="1528">
        <v>55</v>
      </c>
      <c r="D110" s="1528">
        <v>47</v>
      </c>
      <c r="E110" s="1528">
        <v>13</v>
      </c>
      <c r="F110" s="1529">
        <f t="shared" si="18"/>
        <v>115</v>
      </c>
      <c r="G110" s="1528">
        <v>50</v>
      </c>
      <c r="H110" s="1528">
        <v>37</v>
      </c>
      <c r="I110" s="1528">
        <v>12</v>
      </c>
      <c r="J110" s="1529">
        <f t="shared" si="19"/>
        <v>99</v>
      </c>
      <c r="K110" s="1528">
        <v>26</v>
      </c>
      <c r="L110" s="1528">
        <v>32</v>
      </c>
      <c r="M110" s="1528">
        <v>9</v>
      </c>
      <c r="N110" s="1529">
        <f t="shared" si="20"/>
        <v>67</v>
      </c>
      <c r="O110" s="1528">
        <v>31</v>
      </c>
      <c r="P110" s="1528">
        <v>31</v>
      </c>
      <c r="Q110" s="1528">
        <v>15</v>
      </c>
      <c r="R110" s="1529">
        <f t="shared" si="21"/>
        <v>77</v>
      </c>
      <c r="S110" s="1528">
        <v>14</v>
      </c>
      <c r="T110" s="1528">
        <v>13</v>
      </c>
      <c r="U110" s="1528">
        <v>6</v>
      </c>
      <c r="V110" s="1529">
        <f t="shared" si="22"/>
        <v>33</v>
      </c>
      <c r="W110" s="1528">
        <v>12</v>
      </c>
      <c r="X110" s="1528">
        <v>22</v>
      </c>
      <c r="Y110" s="1528">
        <v>10</v>
      </c>
      <c r="Z110" s="1529">
        <f t="shared" si="23"/>
        <v>44</v>
      </c>
      <c r="AA110" s="1528">
        <f t="shared" si="16"/>
        <v>924</v>
      </c>
      <c r="AB110" s="1528">
        <f t="shared" si="16"/>
        <v>1016</v>
      </c>
      <c r="AC110" s="1528">
        <f t="shared" si="16"/>
        <v>394</v>
      </c>
      <c r="AD110" s="1529">
        <f t="shared" si="17"/>
        <v>2334</v>
      </c>
    </row>
    <row r="111" spans="1:30" ht="15">
      <c r="A111" s="1530" t="s">
        <v>184</v>
      </c>
      <c r="B111" s="1531" t="s">
        <v>183</v>
      </c>
      <c r="C111" s="1528">
        <v>5</v>
      </c>
      <c r="D111" s="1528">
        <v>11</v>
      </c>
      <c r="E111" s="1528">
        <v>7</v>
      </c>
      <c r="F111" s="1529">
        <f t="shared" si="18"/>
        <v>23</v>
      </c>
      <c r="G111" s="1528">
        <v>10</v>
      </c>
      <c r="H111" s="1528">
        <v>15</v>
      </c>
      <c r="I111" s="1528">
        <v>7</v>
      </c>
      <c r="J111" s="1529">
        <f t="shared" si="19"/>
        <v>32</v>
      </c>
      <c r="K111" s="1528">
        <v>2</v>
      </c>
      <c r="L111" s="1528">
        <v>9</v>
      </c>
      <c r="M111" s="1528">
        <v>3</v>
      </c>
      <c r="N111" s="1529">
        <f t="shared" si="20"/>
        <v>14</v>
      </c>
      <c r="O111" s="1528">
        <v>5</v>
      </c>
      <c r="P111" s="1528">
        <v>8</v>
      </c>
      <c r="Q111" s="1528">
        <v>9</v>
      </c>
      <c r="R111" s="1529">
        <f t="shared" si="21"/>
        <v>22</v>
      </c>
      <c r="S111" s="1528">
        <v>2</v>
      </c>
      <c r="T111" s="1528">
        <v>2</v>
      </c>
      <c r="U111" s="1528">
        <v>4</v>
      </c>
      <c r="V111" s="1529">
        <f t="shared" si="22"/>
        <v>8</v>
      </c>
      <c r="W111" s="1528"/>
      <c r="X111" s="1528">
        <v>5</v>
      </c>
      <c r="Y111" s="1528">
        <v>1</v>
      </c>
      <c r="Z111" s="1529">
        <f t="shared" si="23"/>
        <v>6</v>
      </c>
      <c r="AA111" s="1528">
        <f t="shared" si="16"/>
        <v>192</v>
      </c>
      <c r="AB111" s="1528">
        <f t="shared" si="16"/>
        <v>319</v>
      </c>
      <c r="AC111" s="1528">
        <f t="shared" si="16"/>
        <v>157</v>
      </c>
      <c r="AD111" s="1529">
        <f t="shared" si="17"/>
        <v>668</v>
      </c>
    </row>
    <row r="112" spans="1:30" ht="15">
      <c r="A112" s="1530" t="s">
        <v>182</v>
      </c>
      <c r="B112" s="1531" t="s">
        <v>181</v>
      </c>
      <c r="C112" s="1528">
        <v>4</v>
      </c>
      <c r="D112" s="1528">
        <v>7</v>
      </c>
      <c r="E112" s="1528">
        <v>2</v>
      </c>
      <c r="F112" s="1529">
        <f t="shared" si="18"/>
        <v>13</v>
      </c>
      <c r="G112" s="1528">
        <v>3</v>
      </c>
      <c r="H112" s="1528">
        <v>4</v>
      </c>
      <c r="I112" s="1528">
        <v>1</v>
      </c>
      <c r="J112" s="1529">
        <f t="shared" si="19"/>
        <v>8</v>
      </c>
      <c r="K112" s="1528"/>
      <c r="L112" s="1528">
        <v>3</v>
      </c>
      <c r="M112" s="1528">
        <v>1</v>
      </c>
      <c r="N112" s="1529">
        <f t="shared" si="20"/>
        <v>4</v>
      </c>
      <c r="O112" s="1528">
        <v>2</v>
      </c>
      <c r="P112" s="1528">
        <v>8</v>
      </c>
      <c r="Q112" s="1528">
        <v>2</v>
      </c>
      <c r="R112" s="1529">
        <f t="shared" si="21"/>
        <v>12</v>
      </c>
      <c r="S112" s="1528"/>
      <c r="T112" s="1528">
        <v>2</v>
      </c>
      <c r="U112" s="1528">
        <v>1</v>
      </c>
      <c r="V112" s="1529">
        <f t="shared" si="22"/>
        <v>3</v>
      </c>
      <c r="W112" s="1528"/>
      <c r="X112" s="1528">
        <v>3</v>
      </c>
      <c r="Y112" s="1528"/>
      <c r="Z112" s="1529">
        <f t="shared" si="23"/>
        <v>3</v>
      </c>
      <c r="AA112" s="1528">
        <f t="shared" si="16"/>
        <v>42</v>
      </c>
      <c r="AB112" s="1528">
        <f t="shared" si="16"/>
        <v>183</v>
      </c>
      <c r="AC112" s="1528">
        <f t="shared" si="16"/>
        <v>54</v>
      </c>
      <c r="AD112" s="1529">
        <f t="shared" si="17"/>
        <v>279</v>
      </c>
    </row>
    <row r="113" spans="1:30" ht="15">
      <c r="A113" s="1530" t="s">
        <v>180</v>
      </c>
      <c r="B113" s="1531" t="s">
        <v>179</v>
      </c>
      <c r="C113" s="1528">
        <v>6</v>
      </c>
      <c r="D113" s="1528">
        <v>14</v>
      </c>
      <c r="E113" s="1528">
        <v>8</v>
      </c>
      <c r="F113" s="1529">
        <f t="shared" si="18"/>
        <v>28</v>
      </c>
      <c r="G113" s="1528"/>
      <c r="H113" s="1528">
        <v>10</v>
      </c>
      <c r="I113" s="1528">
        <v>2</v>
      </c>
      <c r="J113" s="1529">
        <f t="shared" si="19"/>
        <v>12</v>
      </c>
      <c r="K113" s="1528"/>
      <c r="L113" s="1528">
        <v>10</v>
      </c>
      <c r="M113" s="1528">
        <v>3</v>
      </c>
      <c r="N113" s="1529">
        <f t="shared" si="20"/>
        <v>13</v>
      </c>
      <c r="O113" s="1528"/>
      <c r="P113" s="1528">
        <v>7</v>
      </c>
      <c r="Q113" s="1528">
        <v>2</v>
      </c>
      <c r="R113" s="1529">
        <f t="shared" si="21"/>
        <v>9</v>
      </c>
      <c r="S113" s="1528">
        <v>1</v>
      </c>
      <c r="T113" s="1528">
        <v>3</v>
      </c>
      <c r="U113" s="1528">
        <v>1</v>
      </c>
      <c r="V113" s="1529">
        <f t="shared" si="22"/>
        <v>5</v>
      </c>
      <c r="W113" s="1528">
        <v>2</v>
      </c>
      <c r="X113" s="1528">
        <v>5</v>
      </c>
      <c r="Y113" s="1528"/>
      <c r="Z113" s="1529">
        <f t="shared" si="23"/>
        <v>7</v>
      </c>
      <c r="AA113" s="1528">
        <f t="shared" si="16"/>
        <v>44</v>
      </c>
      <c r="AB113" s="1528">
        <f t="shared" si="16"/>
        <v>223</v>
      </c>
      <c r="AC113" s="1528">
        <f t="shared" si="16"/>
        <v>101</v>
      </c>
      <c r="AD113" s="1529">
        <f t="shared" si="17"/>
        <v>368</v>
      </c>
    </row>
    <row r="114" spans="1:30" ht="15">
      <c r="A114" s="1530" t="s">
        <v>178</v>
      </c>
      <c r="B114" s="1531" t="s">
        <v>177</v>
      </c>
      <c r="C114" s="1528"/>
      <c r="D114" s="1528">
        <v>10</v>
      </c>
      <c r="E114" s="1528">
        <v>2</v>
      </c>
      <c r="F114" s="1529">
        <f t="shared" si="18"/>
        <v>12</v>
      </c>
      <c r="G114" s="1528"/>
      <c r="H114" s="1528">
        <v>7</v>
      </c>
      <c r="I114" s="1528">
        <v>1</v>
      </c>
      <c r="J114" s="1529">
        <f t="shared" si="19"/>
        <v>8</v>
      </c>
      <c r="K114" s="1528">
        <v>1</v>
      </c>
      <c r="L114" s="1528">
        <v>6</v>
      </c>
      <c r="M114" s="1528">
        <v>2</v>
      </c>
      <c r="N114" s="1529">
        <f t="shared" si="20"/>
        <v>9</v>
      </c>
      <c r="O114" s="1528"/>
      <c r="P114" s="1528">
        <v>4</v>
      </c>
      <c r="Q114" s="1528"/>
      <c r="R114" s="1529">
        <f t="shared" si="21"/>
        <v>4</v>
      </c>
      <c r="S114" s="1528"/>
      <c r="T114" s="1528">
        <v>1</v>
      </c>
      <c r="U114" s="1528"/>
      <c r="V114" s="1529">
        <f t="shared" si="22"/>
        <v>1</v>
      </c>
      <c r="W114" s="1528"/>
      <c r="X114" s="1528">
        <v>3</v>
      </c>
      <c r="Y114" s="1528"/>
      <c r="Z114" s="1529">
        <f t="shared" si="23"/>
        <v>3</v>
      </c>
      <c r="AA114" s="1528">
        <f t="shared" si="16"/>
        <v>14</v>
      </c>
      <c r="AB114" s="1528">
        <f t="shared" si="16"/>
        <v>201</v>
      </c>
      <c r="AC114" s="1528">
        <f t="shared" si="16"/>
        <v>50</v>
      </c>
      <c r="AD114" s="1529">
        <f t="shared" si="17"/>
        <v>265</v>
      </c>
    </row>
    <row r="115" spans="1:30" ht="15">
      <c r="A115" s="1530" t="s">
        <v>176</v>
      </c>
      <c r="B115" s="1531" t="s">
        <v>175</v>
      </c>
      <c r="C115" s="1528">
        <v>1</v>
      </c>
      <c r="D115" s="1528">
        <v>2</v>
      </c>
      <c r="E115" s="1528"/>
      <c r="F115" s="1529">
        <f t="shared" si="18"/>
        <v>3</v>
      </c>
      <c r="G115" s="1528">
        <v>2</v>
      </c>
      <c r="H115" s="1528">
        <v>6</v>
      </c>
      <c r="I115" s="1528"/>
      <c r="J115" s="1529">
        <f t="shared" si="19"/>
        <v>8</v>
      </c>
      <c r="K115" s="1528"/>
      <c r="L115" s="1528">
        <v>1</v>
      </c>
      <c r="M115" s="1528"/>
      <c r="N115" s="1529">
        <f t="shared" si="20"/>
        <v>1</v>
      </c>
      <c r="O115" s="1528"/>
      <c r="P115" s="1528">
        <v>1</v>
      </c>
      <c r="Q115" s="1528"/>
      <c r="R115" s="1529">
        <f t="shared" si="21"/>
        <v>1</v>
      </c>
      <c r="S115" s="1528"/>
      <c r="T115" s="1528">
        <v>2</v>
      </c>
      <c r="U115" s="1528"/>
      <c r="V115" s="1529">
        <f t="shared" si="22"/>
        <v>2</v>
      </c>
      <c r="W115" s="1528"/>
      <c r="X115" s="1528"/>
      <c r="Y115" s="1528"/>
      <c r="Z115" s="1529">
        <f t="shared" si="23"/>
        <v>0</v>
      </c>
      <c r="AA115" s="1528">
        <f t="shared" ref="AA115:AC130" si="24">C31+G31+K31+O31+S31+W31+AA31+C73+G73+K73+O73+S73+W73+AA73+C115+G115+K115+O115+S115+W115</f>
        <v>8</v>
      </c>
      <c r="AB115" s="1528">
        <f t="shared" si="24"/>
        <v>55</v>
      </c>
      <c r="AC115" s="1528">
        <f t="shared" si="24"/>
        <v>2</v>
      </c>
      <c r="AD115" s="1529">
        <f t="shared" si="17"/>
        <v>65</v>
      </c>
    </row>
    <row r="116" spans="1:30" ht="15">
      <c r="A116" s="1530" t="s">
        <v>174</v>
      </c>
      <c r="B116" s="1531" t="s">
        <v>173</v>
      </c>
      <c r="C116" s="1528"/>
      <c r="D116" s="1528"/>
      <c r="E116" s="1528"/>
      <c r="F116" s="1529">
        <f t="shared" si="18"/>
        <v>0</v>
      </c>
      <c r="G116" s="1528"/>
      <c r="H116" s="1528"/>
      <c r="I116" s="1528">
        <v>1</v>
      </c>
      <c r="J116" s="1529">
        <f t="shared" si="19"/>
        <v>1</v>
      </c>
      <c r="K116" s="1528"/>
      <c r="L116" s="1528">
        <v>4</v>
      </c>
      <c r="M116" s="1528">
        <v>1</v>
      </c>
      <c r="N116" s="1529">
        <f t="shared" si="20"/>
        <v>5</v>
      </c>
      <c r="O116" s="1528"/>
      <c r="P116" s="1528"/>
      <c r="Q116" s="1528"/>
      <c r="R116" s="1529">
        <f t="shared" si="21"/>
        <v>0</v>
      </c>
      <c r="S116" s="1528"/>
      <c r="T116" s="1528">
        <v>1</v>
      </c>
      <c r="U116" s="1528"/>
      <c r="V116" s="1529">
        <f t="shared" si="22"/>
        <v>1</v>
      </c>
      <c r="W116" s="1528"/>
      <c r="X116" s="1528"/>
      <c r="Y116" s="1528">
        <v>1</v>
      </c>
      <c r="Z116" s="1529">
        <f t="shared" si="23"/>
        <v>1</v>
      </c>
      <c r="AA116" s="1528">
        <f t="shared" si="24"/>
        <v>1</v>
      </c>
      <c r="AB116" s="1528">
        <f t="shared" si="24"/>
        <v>39</v>
      </c>
      <c r="AC116" s="1528">
        <f t="shared" si="24"/>
        <v>24</v>
      </c>
      <c r="AD116" s="1529">
        <f t="shared" si="17"/>
        <v>64</v>
      </c>
    </row>
    <row r="117" spans="1:30" ht="15">
      <c r="A117" s="1530" t="s">
        <v>172</v>
      </c>
      <c r="B117" s="1531" t="s">
        <v>171</v>
      </c>
      <c r="C117" s="1528">
        <v>11</v>
      </c>
      <c r="D117" s="1528">
        <v>45</v>
      </c>
      <c r="E117" s="1528">
        <v>15</v>
      </c>
      <c r="F117" s="1529">
        <f t="shared" si="18"/>
        <v>71</v>
      </c>
      <c r="G117" s="1528">
        <v>7</v>
      </c>
      <c r="H117" s="1528">
        <v>29</v>
      </c>
      <c r="I117" s="1528">
        <v>13</v>
      </c>
      <c r="J117" s="1529">
        <f t="shared" si="19"/>
        <v>49</v>
      </c>
      <c r="K117" s="1528">
        <v>9</v>
      </c>
      <c r="L117" s="1528">
        <v>20</v>
      </c>
      <c r="M117" s="1528">
        <v>3</v>
      </c>
      <c r="N117" s="1529">
        <f t="shared" si="20"/>
        <v>32</v>
      </c>
      <c r="O117" s="1528">
        <v>7</v>
      </c>
      <c r="P117" s="1528">
        <v>17</v>
      </c>
      <c r="Q117" s="1528">
        <v>6</v>
      </c>
      <c r="R117" s="1529">
        <f t="shared" si="21"/>
        <v>30</v>
      </c>
      <c r="S117" s="1528">
        <v>1</v>
      </c>
      <c r="T117" s="1528">
        <v>5</v>
      </c>
      <c r="U117" s="1528">
        <v>4</v>
      </c>
      <c r="V117" s="1529">
        <f t="shared" si="22"/>
        <v>10</v>
      </c>
      <c r="W117" s="1528">
        <v>3</v>
      </c>
      <c r="X117" s="1528">
        <v>11</v>
      </c>
      <c r="Y117" s="1528">
        <v>4</v>
      </c>
      <c r="Z117" s="1529">
        <f t="shared" si="23"/>
        <v>18</v>
      </c>
      <c r="AA117" s="1528">
        <f t="shared" si="24"/>
        <v>191</v>
      </c>
      <c r="AB117" s="1528">
        <f t="shared" si="24"/>
        <v>668</v>
      </c>
      <c r="AC117" s="1528">
        <f t="shared" si="24"/>
        <v>249</v>
      </c>
      <c r="AD117" s="1529">
        <f t="shared" si="17"/>
        <v>1108</v>
      </c>
    </row>
    <row r="118" spans="1:30" ht="15">
      <c r="A118" s="1530" t="s">
        <v>170</v>
      </c>
      <c r="B118" s="1531" t="s">
        <v>169</v>
      </c>
      <c r="C118" s="1528"/>
      <c r="D118" s="1528">
        <v>33</v>
      </c>
      <c r="E118" s="1528">
        <v>12</v>
      </c>
      <c r="F118" s="1529">
        <f t="shared" si="18"/>
        <v>45</v>
      </c>
      <c r="G118" s="1528">
        <v>1</v>
      </c>
      <c r="H118" s="1528">
        <v>27</v>
      </c>
      <c r="I118" s="1528">
        <v>6</v>
      </c>
      <c r="J118" s="1529">
        <f t="shared" si="19"/>
        <v>34</v>
      </c>
      <c r="K118" s="1528"/>
      <c r="L118" s="1528">
        <v>31</v>
      </c>
      <c r="M118" s="1528">
        <v>10</v>
      </c>
      <c r="N118" s="1529">
        <f t="shared" si="20"/>
        <v>41</v>
      </c>
      <c r="O118" s="1528">
        <v>2</v>
      </c>
      <c r="P118" s="1528">
        <v>30</v>
      </c>
      <c r="Q118" s="1528">
        <v>11</v>
      </c>
      <c r="R118" s="1529">
        <f t="shared" si="21"/>
        <v>43</v>
      </c>
      <c r="S118" s="1528"/>
      <c r="T118" s="1528">
        <v>3</v>
      </c>
      <c r="U118" s="1528">
        <v>2</v>
      </c>
      <c r="V118" s="1529">
        <f t="shared" si="22"/>
        <v>5</v>
      </c>
      <c r="W118" s="1528"/>
      <c r="X118" s="1528">
        <v>14</v>
      </c>
      <c r="Y118" s="1528">
        <v>2</v>
      </c>
      <c r="Z118" s="1529">
        <f t="shared" si="23"/>
        <v>16</v>
      </c>
      <c r="AA118" s="1528">
        <f t="shared" si="24"/>
        <v>25</v>
      </c>
      <c r="AB118" s="1528">
        <f t="shared" si="24"/>
        <v>658</v>
      </c>
      <c r="AC118" s="1528">
        <f t="shared" si="24"/>
        <v>260</v>
      </c>
      <c r="AD118" s="1529">
        <f t="shared" si="17"/>
        <v>943</v>
      </c>
    </row>
    <row r="119" spans="1:30" ht="15">
      <c r="A119" s="1530" t="s">
        <v>168</v>
      </c>
      <c r="B119" s="1531" t="s">
        <v>167</v>
      </c>
      <c r="C119" s="1528">
        <v>11</v>
      </c>
      <c r="D119" s="1528">
        <v>45</v>
      </c>
      <c r="E119" s="1528">
        <v>21</v>
      </c>
      <c r="F119" s="1529">
        <f t="shared" si="18"/>
        <v>77</v>
      </c>
      <c r="G119" s="1528">
        <v>15</v>
      </c>
      <c r="H119" s="1528">
        <v>31</v>
      </c>
      <c r="I119" s="1528">
        <v>14</v>
      </c>
      <c r="J119" s="1529">
        <f t="shared" si="19"/>
        <v>60</v>
      </c>
      <c r="K119" s="1528">
        <v>9</v>
      </c>
      <c r="L119" s="1528">
        <v>26</v>
      </c>
      <c r="M119" s="1528">
        <v>4</v>
      </c>
      <c r="N119" s="1529">
        <f t="shared" si="20"/>
        <v>39</v>
      </c>
      <c r="O119" s="1528">
        <v>17</v>
      </c>
      <c r="P119" s="1528">
        <v>17</v>
      </c>
      <c r="Q119" s="1528">
        <v>9</v>
      </c>
      <c r="R119" s="1529">
        <f t="shared" si="21"/>
        <v>43</v>
      </c>
      <c r="S119" s="1528">
        <v>2</v>
      </c>
      <c r="T119" s="1528">
        <v>4</v>
      </c>
      <c r="U119" s="1528">
        <v>7</v>
      </c>
      <c r="V119" s="1529">
        <f t="shared" si="22"/>
        <v>13</v>
      </c>
      <c r="W119" s="1528"/>
      <c r="X119" s="1528">
        <v>18</v>
      </c>
      <c r="Y119" s="1528">
        <v>4</v>
      </c>
      <c r="Z119" s="1529">
        <f t="shared" si="23"/>
        <v>22</v>
      </c>
      <c r="AA119" s="1528">
        <f t="shared" si="24"/>
        <v>281</v>
      </c>
      <c r="AB119" s="1528">
        <f t="shared" si="24"/>
        <v>901</v>
      </c>
      <c r="AC119" s="1528">
        <f t="shared" si="24"/>
        <v>319</v>
      </c>
      <c r="AD119" s="1529">
        <f t="shared" si="17"/>
        <v>1501</v>
      </c>
    </row>
    <row r="120" spans="1:30" ht="15">
      <c r="A120" s="1530" t="s">
        <v>166</v>
      </c>
      <c r="B120" s="1531" t="s">
        <v>165</v>
      </c>
      <c r="C120" s="1528">
        <v>4</v>
      </c>
      <c r="D120" s="1528">
        <v>5</v>
      </c>
      <c r="E120" s="1528">
        <v>1</v>
      </c>
      <c r="F120" s="1529">
        <f t="shared" si="18"/>
        <v>10</v>
      </c>
      <c r="G120" s="1528">
        <v>1</v>
      </c>
      <c r="H120" s="1528">
        <v>7</v>
      </c>
      <c r="I120" s="1528">
        <v>1</v>
      </c>
      <c r="J120" s="1529">
        <f t="shared" si="19"/>
        <v>9</v>
      </c>
      <c r="K120" s="1528">
        <v>2</v>
      </c>
      <c r="L120" s="1528">
        <v>9</v>
      </c>
      <c r="M120" s="1528"/>
      <c r="N120" s="1529">
        <f t="shared" si="20"/>
        <v>11</v>
      </c>
      <c r="O120" s="1528"/>
      <c r="P120" s="1528">
        <v>5</v>
      </c>
      <c r="Q120" s="1528">
        <v>2</v>
      </c>
      <c r="R120" s="1529">
        <f t="shared" si="21"/>
        <v>7</v>
      </c>
      <c r="S120" s="1528">
        <v>1</v>
      </c>
      <c r="T120" s="1528"/>
      <c r="U120" s="1528"/>
      <c r="V120" s="1529">
        <f t="shared" si="22"/>
        <v>1</v>
      </c>
      <c r="W120" s="1528">
        <v>5</v>
      </c>
      <c r="X120" s="1528">
        <v>2</v>
      </c>
      <c r="Y120" s="1528"/>
      <c r="Z120" s="1529">
        <f t="shared" si="23"/>
        <v>7</v>
      </c>
      <c r="AA120" s="1528">
        <f t="shared" si="24"/>
        <v>63</v>
      </c>
      <c r="AB120" s="1528">
        <f t="shared" si="24"/>
        <v>107</v>
      </c>
      <c r="AC120" s="1528">
        <f t="shared" si="24"/>
        <v>36</v>
      </c>
      <c r="AD120" s="1529">
        <f t="shared" si="17"/>
        <v>206</v>
      </c>
    </row>
    <row r="121" spans="1:30" ht="15">
      <c r="A121" s="1530" t="s">
        <v>164</v>
      </c>
      <c r="B121" s="1531" t="s">
        <v>163</v>
      </c>
      <c r="C121" s="1528">
        <v>70</v>
      </c>
      <c r="D121" s="1528">
        <v>79</v>
      </c>
      <c r="E121" s="1528">
        <v>40</v>
      </c>
      <c r="F121" s="1529">
        <f t="shared" si="18"/>
        <v>189</v>
      </c>
      <c r="G121" s="1528">
        <v>64</v>
      </c>
      <c r="H121" s="1528">
        <v>43</v>
      </c>
      <c r="I121" s="1528">
        <v>11</v>
      </c>
      <c r="J121" s="1529">
        <f t="shared" si="19"/>
        <v>118</v>
      </c>
      <c r="K121" s="1528">
        <v>52</v>
      </c>
      <c r="L121" s="1528">
        <v>48</v>
      </c>
      <c r="M121" s="1528">
        <v>19</v>
      </c>
      <c r="N121" s="1529">
        <f t="shared" si="20"/>
        <v>119</v>
      </c>
      <c r="O121" s="1528">
        <v>56</v>
      </c>
      <c r="P121" s="1528">
        <v>30</v>
      </c>
      <c r="Q121" s="1528">
        <v>8</v>
      </c>
      <c r="R121" s="1529">
        <f t="shared" si="21"/>
        <v>94</v>
      </c>
      <c r="S121" s="1528">
        <v>18</v>
      </c>
      <c r="T121" s="1528">
        <v>12</v>
      </c>
      <c r="U121" s="1528">
        <v>13</v>
      </c>
      <c r="V121" s="1529">
        <f t="shared" si="22"/>
        <v>43</v>
      </c>
      <c r="W121" s="1528">
        <v>23</v>
      </c>
      <c r="X121" s="1528">
        <v>29</v>
      </c>
      <c r="Y121" s="1528">
        <v>10</v>
      </c>
      <c r="Z121" s="1529">
        <f t="shared" si="23"/>
        <v>62</v>
      </c>
      <c r="AA121" s="1528">
        <f t="shared" si="24"/>
        <v>1546</v>
      </c>
      <c r="AB121" s="1528">
        <f t="shared" si="24"/>
        <v>1468</v>
      </c>
      <c r="AC121" s="1528">
        <f t="shared" si="24"/>
        <v>763</v>
      </c>
      <c r="AD121" s="1529">
        <f t="shared" si="17"/>
        <v>3777</v>
      </c>
    </row>
    <row r="122" spans="1:30" ht="15">
      <c r="A122" s="1530" t="s">
        <v>162</v>
      </c>
      <c r="B122" s="1531" t="s">
        <v>161</v>
      </c>
      <c r="C122" s="1528">
        <v>12</v>
      </c>
      <c r="D122" s="1528">
        <v>19</v>
      </c>
      <c r="E122" s="1528">
        <v>11</v>
      </c>
      <c r="F122" s="1529">
        <f t="shared" si="18"/>
        <v>42</v>
      </c>
      <c r="G122" s="1528">
        <v>16</v>
      </c>
      <c r="H122" s="1528">
        <v>12</v>
      </c>
      <c r="I122" s="1528">
        <v>7</v>
      </c>
      <c r="J122" s="1529">
        <f t="shared" si="19"/>
        <v>35</v>
      </c>
      <c r="K122" s="1528">
        <v>2</v>
      </c>
      <c r="L122" s="1528">
        <v>8</v>
      </c>
      <c r="M122" s="1528">
        <v>4</v>
      </c>
      <c r="N122" s="1529">
        <f t="shared" si="20"/>
        <v>14</v>
      </c>
      <c r="O122" s="1528">
        <v>5</v>
      </c>
      <c r="P122" s="1528">
        <v>6</v>
      </c>
      <c r="Q122" s="1528">
        <v>4</v>
      </c>
      <c r="R122" s="1529">
        <f t="shared" si="21"/>
        <v>15</v>
      </c>
      <c r="S122" s="1528">
        <v>10</v>
      </c>
      <c r="T122" s="1528">
        <v>1</v>
      </c>
      <c r="U122" s="1528">
        <v>1</v>
      </c>
      <c r="V122" s="1529">
        <f t="shared" si="22"/>
        <v>12</v>
      </c>
      <c r="W122" s="1528"/>
      <c r="X122" s="1528">
        <v>2</v>
      </c>
      <c r="Y122" s="1528"/>
      <c r="Z122" s="1529">
        <f t="shared" si="23"/>
        <v>2</v>
      </c>
      <c r="AA122" s="1528">
        <f t="shared" si="24"/>
        <v>288</v>
      </c>
      <c r="AB122" s="1528">
        <f t="shared" si="24"/>
        <v>350</v>
      </c>
      <c r="AC122" s="1528">
        <f t="shared" si="24"/>
        <v>154</v>
      </c>
      <c r="AD122" s="1529">
        <f t="shared" si="17"/>
        <v>792</v>
      </c>
    </row>
    <row r="123" spans="1:30" ht="15">
      <c r="A123" s="1530" t="s">
        <v>160</v>
      </c>
      <c r="B123" s="1531" t="s">
        <v>159</v>
      </c>
      <c r="C123" s="1528"/>
      <c r="D123" s="1528">
        <v>3</v>
      </c>
      <c r="E123" s="1528">
        <v>2</v>
      </c>
      <c r="F123" s="1529">
        <f t="shared" si="18"/>
        <v>5</v>
      </c>
      <c r="G123" s="1528">
        <v>2</v>
      </c>
      <c r="H123" s="1528">
        <v>2</v>
      </c>
      <c r="I123" s="1528"/>
      <c r="J123" s="1529">
        <f t="shared" si="19"/>
        <v>4</v>
      </c>
      <c r="K123" s="1528">
        <v>2</v>
      </c>
      <c r="L123" s="1528">
        <v>3</v>
      </c>
      <c r="M123" s="1528">
        <v>1</v>
      </c>
      <c r="N123" s="1529">
        <f t="shared" si="20"/>
        <v>6</v>
      </c>
      <c r="O123" s="1528"/>
      <c r="P123" s="1528">
        <v>1</v>
      </c>
      <c r="Q123" s="1528">
        <v>1</v>
      </c>
      <c r="R123" s="1529">
        <f t="shared" si="21"/>
        <v>2</v>
      </c>
      <c r="S123" s="1528"/>
      <c r="T123" s="1528">
        <v>1</v>
      </c>
      <c r="U123" s="1528"/>
      <c r="V123" s="1529">
        <f t="shared" si="22"/>
        <v>1</v>
      </c>
      <c r="W123" s="1528"/>
      <c r="X123" s="1528">
        <v>1</v>
      </c>
      <c r="Y123" s="1528"/>
      <c r="Z123" s="1529">
        <f t="shared" si="23"/>
        <v>1</v>
      </c>
      <c r="AA123" s="1528">
        <f t="shared" si="24"/>
        <v>18</v>
      </c>
      <c r="AB123" s="1528">
        <f t="shared" si="24"/>
        <v>81</v>
      </c>
      <c r="AC123" s="1528">
        <f t="shared" si="24"/>
        <v>34</v>
      </c>
      <c r="AD123" s="1529">
        <f t="shared" si="17"/>
        <v>133</v>
      </c>
    </row>
    <row r="124" spans="1:30" ht="15">
      <c r="A124" s="1530" t="s">
        <v>158</v>
      </c>
      <c r="B124" s="1531" t="s">
        <v>157</v>
      </c>
      <c r="C124" s="1528">
        <v>36</v>
      </c>
      <c r="D124" s="1528">
        <v>3</v>
      </c>
      <c r="E124" s="1528">
        <v>5</v>
      </c>
      <c r="F124" s="1529">
        <f t="shared" si="18"/>
        <v>44</v>
      </c>
      <c r="G124" s="1528">
        <v>43</v>
      </c>
      <c r="H124" s="1528">
        <v>6</v>
      </c>
      <c r="I124" s="1528">
        <v>1</v>
      </c>
      <c r="J124" s="1529">
        <f t="shared" si="19"/>
        <v>50</v>
      </c>
      <c r="K124" s="1528">
        <v>5</v>
      </c>
      <c r="L124" s="1528">
        <v>5</v>
      </c>
      <c r="M124" s="1528">
        <v>1</v>
      </c>
      <c r="N124" s="1529">
        <f t="shared" si="20"/>
        <v>11</v>
      </c>
      <c r="O124" s="1528">
        <v>6</v>
      </c>
      <c r="P124" s="1528">
        <v>7</v>
      </c>
      <c r="Q124" s="1528">
        <v>3</v>
      </c>
      <c r="R124" s="1529">
        <f t="shared" si="21"/>
        <v>16</v>
      </c>
      <c r="S124" s="1528">
        <v>7</v>
      </c>
      <c r="T124" s="1528">
        <v>3</v>
      </c>
      <c r="U124" s="1528">
        <v>5</v>
      </c>
      <c r="V124" s="1529">
        <f t="shared" si="22"/>
        <v>15</v>
      </c>
      <c r="W124" s="1528">
        <v>6</v>
      </c>
      <c r="X124" s="1528">
        <v>2</v>
      </c>
      <c r="Y124" s="1528"/>
      <c r="Z124" s="1529">
        <f t="shared" si="23"/>
        <v>8</v>
      </c>
      <c r="AA124" s="1528">
        <f t="shared" si="24"/>
        <v>979</v>
      </c>
      <c r="AB124" s="1528">
        <f t="shared" si="24"/>
        <v>243</v>
      </c>
      <c r="AC124" s="1528">
        <f t="shared" si="24"/>
        <v>101</v>
      </c>
      <c r="AD124" s="1529">
        <f t="shared" si="17"/>
        <v>1323</v>
      </c>
    </row>
    <row r="125" spans="1:30" ht="15">
      <c r="A125" s="1530" t="s">
        <v>156</v>
      </c>
      <c r="B125" s="1531" t="s">
        <v>155</v>
      </c>
      <c r="C125" s="1528">
        <v>118</v>
      </c>
      <c r="D125" s="1528">
        <v>6</v>
      </c>
      <c r="E125" s="1528">
        <v>1</v>
      </c>
      <c r="F125" s="1529">
        <f t="shared" si="18"/>
        <v>125</v>
      </c>
      <c r="G125" s="1528">
        <v>75</v>
      </c>
      <c r="H125" s="1528">
        <v>6</v>
      </c>
      <c r="I125" s="1528">
        <v>2</v>
      </c>
      <c r="J125" s="1529">
        <f t="shared" si="19"/>
        <v>83</v>
      </c>
      <c r="K125" s="1528">
        <v>39</v>
      </c>
      <c r="L125" s="1528">
        <v>11</v>
      </c>
      <c r="M125" s="1528">
        <v>2</v>
      </c>
      <c r="N125" s="1529">
        <f t="shared" si="20"/>
        <v>52</v>
      </c>
      <c r="O125" s="1528">
        <v>81</v>
      </c>
      <c r="P125" s="1528">
        <v>4</v>
      </c>
      <c r="Q125" s="1528"/>
      <c r="R125" s="1529">
        <f t="shared" si="21"/>
        <v>85</v>
      </c>
      <c r="S125" s="1528">
        <v>26</v>
      </c>
      <c r="T125" s="1528">
        <v>1</v>
      </c>
      <c r="U125" s="1528">
        <v>2</v>
      </c>
      <c r="V125" s="1529">
        <f t="shared" si="22"/>
        <v>29</v>
      </c>
      <c r="W125" s="1528">
        <v>40</v>
      </c>
      <c r="X125" s="1528">
        <v>2</v>
      </c>
      <c r="Y125" s="1528"/>
      <c r="Z125" s="1529">
        <f t="shared" si="23"/>
        <v>42</v>
      </c>
      <c r="AA125" s="1528">
        <f t="shared" si="24"/>
        <v>1935</v>
      </c>
      <c r="AB125" s="1528">
        <f t="shared" si="24"/>
        <v>249</v>
      </c>
      <c r="AC125" s="1528">
        <f t="shared" si="24"/>
        <v>63</v>
      </c>
      <c r="AD125" s="1529">
        <f t="shared" si="17"/>
        <v>2247</v>
      </c>
    </row>
    <row r="126" spans="1:30" ht="15">
      <c r="A126" s="1530" t="s">
        <v>154</v>
      </c>
      <c r="B126" s="1531" t="s">
        <v>153</v>
      </c>
      <c r="C126" s="1528">
        <v>61</v>
      </c>
      <c r="D126" s="1528">
        <v>8</v>
      </c>
      <c r="E126" s="1528">
        <v>5</v>
      </c>
      <c r="F126" s="1529">
        <f t="shared" si="18"/>
        <v>74</v>
      </c>
      <c r="G126" s="1528">
        <v>46</v>
      </c>
      <c r="H126" s="1528">
        <v>9</v>
      </c>
      <c r="I126" s="1528">
        <v>7</v>
      </c>
      <c r="J126" s="1529">
        <f t="shared" si="19"/>
        <v>62</v>
      </c>
      <c r="K126" s="1528">
        <v>25</v>
      </c>
      <c r="L126" s="1528">
        <v>12</v>
      </c>
      <c r="M126" s="1528">
        <v>2</v>
      </c>
      <c r="N126" s="1529">
        <f t="shared" si="20"/>
        <v>39</v>
      </c>
      <c r="O126" s="1528">
        <v>29</v>
      </c>
      <c r="P126" s="1528">
        <v>8</v>
      </c>
      <c r="Q126" s="1528">
        <v>3</v>
      </c>
      <c r="R126" s="1529">
        <f t="shared" si="21"/>
        <v>40</v>
      </c>
      <c r="S126" s="1528">
        <v>7</v>
      </c>
      <c r="T126" s="1528">
        <v>2</v>
      </c>
      <c r="U126" s="1528">
        <v>2</v>
      </c>
      <c r="V126" s="1529">
        <f t="shared" si="22"/>
        <v>11</v>
      </c>
      <c r="W126" s="1528">
        <v>12</v>
      </c>
      <c r="X126" s="1528">
        <v>2</v>
      </c>
      <c r="Y126" s="1528"/>
      <c r="Z126" s="1529">
        <f t="shared" si="23"/>
        <v>14</v>
      </c>
      <c r="AA126" s="1528">
        <f t="shared" si="24"/>
        <v>987</v>
      </c>
      <c r="AB126" s="1528">
        <f t="shared" si="24"/>
        <v>336</v>
      </c>
      <c r="AC126" s="1528">
        <f t="shared" si="24"/>
        <v>114</v>
      </c>
      <c r="AD126" s="1529">
        <f t="shared" si="17"/>
        <v>1437</v>
      </c>
    </row>
    <row r="127" spans="1:30" ht="15">
      <c r="A127" s="1530" t="s">
        <v>152</v>
      </c>
      <c r="B127" s="1531" t="s">
        <v>151</v>
      </c>
      <c r="C127" s="1528">
        <v>18</v>
      </c>
      <c r="D127" s="1528">
        <v>18</v>
      </c>
      <c r="E127" s="1528">
        <v>3</v>
      </c>
      <c r="F127" s="1529">
        <f t="shared" si="18"/>
        <v>39</v>
      </c>
      <c r="G127" s="1528">
        <v>11</v>
      </c>
      <c r="H127" s="1528">
        <v>7</v>
      </c>
      <c r="I127" s="1528">
        <v>1</v>
      </c>
      <c r="J127" s="1529">
        <f t="shared" si="19"/>
        <v>19</v>
      </c>
      <c r="K127" s="1528">
        <v>11</v>
      </c>
      <c r="L127" s="1528">
        <v>6</v>
      </c>
      <c r="M127" s="1528">
        <v>2</v>
      </c>
      <c r="N127" s="1529">
        <f t="shared" si="20"/>
        <v>19</v>
      </c>
      <c r="O127" s="1528">
        <v>10</v>
      </c>
      <c r="P127" s="1528">
        <v>6</v>
      </c>
      <c r="Q127" s="1528">
        <v>1</v>
      </c>
      <c r="R127" s="1529">
        <f t="shared" si="21"/>
        <v>17</v>
      </c>
      <c r="S127" s="1528">
        <v>4</v>
      </c>
      <c r="T127" s="1528">
        <v>1</v>
      </c>
      <c r="U127" s="1528">
        <v>1</v>
      </c>
      <c r="V127" s="1529">
        <f t="shared" si="22"/>
        <v>6</v>
      </c>
      <c r="W127" s="1528">
        <v>5</v>
      </c>
      <c r="X127" s="1528">
        <v>5</v>
      </c>
      <c r="Y127" s="1528">
        <v>1</v>
      </c>
      <c r="Z127" s="1529">
        <f t="shared" si="23"/>
        <v>11</v>
      </c>
      <c r="AA127" s="1528">
        <f t="shared" si="24"/>
        <v>277</v>
      </c>
      <c r="AB127" s="1528">
        <f t="shared" si="24"/>
        <v>251</v>
      </c>
      <c r="AC127" s="1528">
        <f t="shared" si="24"/>
        <v>81</v>
      </c>
      <c r="AD127" s="1529">
        <f t="shared" si="17"/>
        <v>609</v>
      </c>
    </row>
    <row r="128" spans="1:30" ht="15">
      <c r="A128" s="1530" t="s">
        <v>150</v>
      </c>
      <c r="B128" s="1531" t="s">
        <v>149</v>
      </c>
      <c r="C128" s="1528"/>
      <c r="D128" s="1528">
        <v>3</v>
      </c>
      <c r="E128" s="1528">
        <v>2</v>
      </c>
      <c r="F128" s="1529">
        <f t="shared" si="18"/>
        <v>5</v>
      </c>
      <c r="G128" s="1528">
        <v>2</v>
      </c>
      <c r="H128" s="1528">
        <v>3</v>
      </c>
      <c r="I128" s="1528">
        <v>4</v>
      </c>
      <c r="J128" s="1529">
        <f t="shared" si="19"/>
        <v>9</v>
      </c>
      <c r="K128" s="1528">
        <v>1</v>
      </c>
      <c r="L128" s="1528">
        <v>5</v>
      </c>
      <c r="M128" s="1528">
        <v>1</v>
      </c>
      <c r="N128" s="1529">
        <f t="shared" si="20"/>
        <v>7</v>
      </c>
      <c r="O128" s="1528">
        <v>4</v>
      </c>
      <c r="P128" s="1528">
        <v>4</v>
      </c>
      <c r="Q128" s="1528">
        <v>2</v>
      </c>
      <c r="R128" s="1529">
        <f t="shared" si="21"/>
        <v>10</v>
      </c>
      <c r="S128" s="1528"/>
      <c r="T128" s="1528">
        <v>1</v>
      </c>
      <c r="U128" s="1528"/>
      <c r="V128" s="1529">
        <f t="shared" si="22"/>
        <v>1</v>
      </c>
      <c r="W128" s="1528"/>
      <c r="X128" s="1528"/>
      <c r="Y128" s="1528"/>
      <c r="Z128" s="1529">
        <f t="shared" si="23"/>
        <v>0</v>
      </c>
      <c r="AA128" s="1528">
        <f t="shared" si="24"/>
        <v>78</v>
      </c>
      <c r="AB128" s="1528">
        <f t="shared" si="24"/>
        <v>121</v>
      </c>
      <c r="AC128" s="1528">
        <f t="shared" si="24"/>
        <v>79</v>
      </c>
      <c r="AD128" s="1529">
        <f t="shared" si="17"/>
        <v>278</v>
      </c>
    </row>
    <row r="129" spans="1:30" ht="15">
      <c r="A129" s="1530" t="s">
        <v>148</v>
      </c>
      <c r="B129" s="1531" t="s">
        <v>147</v>
      </c>
      <c r="C129" s="1528"/>
      <c r="D129" s="1528">
        <v>1</v>
      </c>
      <c r="E129" s="1528">
        <v>2</v>
      </c>
      <c r="F129" s="1529">
        <f t="shared" si="18"/>
        <v>3</v>
      </c>
      <c r="G129" s="1528"/>
      <c r="H129" s="1528">
        <v>1</v>
      </c>
      <c r="I129" s="1528">
        <v>1</v>
      </c>
      <c r="J129" s="1529">
        <f t="shared" si="19"/>
        <v>2</v>
      </c>
      <c r="K129" s="1528"/>
      <c r="L129" s="1528"/>
      <c r="M129" s="1528">
        <v>1</v>
      </c>
      <c r="N129" s="1529">
        <f t="shared" si="20"/>
        <v>1</v>
      </c>
      <c r="O129" s="1528"/>
      <c r="P129" s="1528"/>
      <c r="Q129" s="1528"/>
      <c r="R129" s="1529">
        <f t="shared" si="21"/>
        <v>0</v>
      </c>
      <c r="S129" s="1528"/>
      <c r="T129" s="1528"/>
      <c r="U129" s="1528"/>
      <c r="V129" s="1529">
        <f t="shared" si="22"/>
        <v>0</v>
      </c>
      <c r="W129" s="1528"/>
      <c r="X129" s="1528"/>
      <c r="Y129" s="1528"/>
      <c r="Z129" s="1529">
        <f t="shared" si="23"/>
        <v>0</v>
      </c>
      <c r="AA129" s="1528">
        <f t="shared" si="24"/>
        <v>11</v>
      </c>
      <c r="AB129" s="1528">
        <f t="shared" si="24"/>
        <v>3</v>
      </c>
      <c r="AC129" s="1528">
        <f t="shared" si="24"/>
        <v>51</v>
      </c>
      <c r="AD129" s="1529">
        <f t="shared" si="17"/>
        <v>65</v>
      </c>
    </row>
    <row r="130" spans="1:30" ht="15">
      <c r="A130" s="1530" t="s">
        <v>146</v>
      </c>
      <c r="B130" s="1531" t="s">
        <v>145</v>
      </c>
      <c r="C130" s="1528">
        <v>1</v>
      </c>
      <c r="D130" s="1528">
        <v>3</v>
      </c>
      <c r="E130" s="1528"/>
      <c r="F130" s="1529">
        <f t="shared" si="18"/>
        <v>4</v>
      </c>
      <c r="G130" s="1528"/>
      <c r="H130" s="1528">
        <v>3</v>
      </c>
      <c r="I130" s="1528">
        <v>4</v>
      </c>
      <c r="J130" s="1529">
        <f t="shared" si="19"/>
        <v>7</v>
      </c>
      <c r="K130" s="1528"/>
      <c r="L130" s="1528">
        <v>5</v>
      </c>
      <c r="M130" s="1528">
        <v>1</v>
      </c>
      <c r="N130" s="1529">
        <f t="shared" si="20"/>
        <v>6</v>
      </c>
      <c r="O130" s="1528"/>
      <c r="P130" s="1528">
        <v>6</v>
      </c>
      <c r="Q130" s="1528">
        <v>2</v>
      </c>
      <c r="R130" s="1529">
        <f t="shared" si="21"/>
        <v>8</v>
      </c>
      <c r="S130" s="1528"/>
      <c r="T130" s="1528">
        <v>1</v>
      </c>
      <c r="U130" s="1528"/>
      <c r="V130" s="1529">
        <f t="shared" si="22"/>
        <v>1</v>
      </c>
      <c r="W130" s="1528"/>
      <c r="X130" s="1528">
        <v>2</v>
      </c>
      <c r="Y130" s="1528">
        <v>2</v>
      </c>
      <c r="Z130" s="1529">
        <f t="shared" si="23"/>
        <v>4</v>
      </c>
      <c r="AA130" s="1528">
        <f t="shared" si="24"/>
        <v>18</v>
      </c>
      <c r="AB130" s="1528">
        <f t="shared" si="24"/>
        <v>87</v>
      </c>
      <c r="AC130" s="1528">
        <f t="shared" si="24"/>
        <v>48</v>
      </c>
      <c r="AD130" s="1529">
        <f t="shared" si="17"/>
        <v>153</v>
      </c>
    </row>
    <row r="131" spans="1:30" ht="15">
      <c r="A131" s="1530" t="s">
        <v>144</v>
      </c>
      <c r="B131" s="1531" t="s">
        <v>143</v>
      </c>
      <c r="C131" s="1528">
        <v>5</v>
      </c>
      <c r="D131" s="1528">
        <v>4</v>
      </c>
      <c r="E131" s="1528"/>
      <c r="F131" s="1529">
        <f t="shared" si="18"/>
        <v>9</v>
      </c>
      <c r="G131" s="1528">
        <v>1</v>
      </c>
      <c r="H131" s="1528">
        <v>1</v>
      </c>
      <c r="I131" s="1528">
        <v>1</v>
      </c>
      <c r="J131" s="1529">
        <f t="shared" si="19"/>
        <v>3</v>
      </c>
      <c r="K131" s="1528">
        <v>1</v>
      </c>
      <c r="L131" s="1528">
        <v>3</v>
      </c>
      <c r="M131" s="1528"/>
      <c r="N131" s="1529">
        <f t="shared" si="20"/>
        <v>4</v>
      </c>
      <c r="O131" s="1528">
        <v>3</v>
      </c>
      <c r="P131" s="1528">
        <v>3</v>
      </c>
      <c r="Q131" s="1528">
        <v>2</v>
      </c>
      <c r="R131" s="1529">
        <f t="shared" si="21"/>
        <v>8</v>
      </c>
      <c r="S131" s="1528">
        <v>3</v>
      </c>
      <c r="T131" s="1528">
        <v>2</v>
      </c>
      <c r="U131" s="1528"/>
      <c r="V131" s="1529">
        <f t="shared" si="22"/>
        <v>5</v>
      </c>
      <c r="W131" s="1528">
        <v>4</v>
      </c>
      <c r="X131" s="1528">
        <v>1</v>
      </c>
      <c r="Y131" s="1528">
        <v>1</v>
      </c>
      <c r="Z131" s="1529">
        <f t="shared" si="23"/>
        <v>6</v>
      </c>
      <c r="AA131" s="1528">
        <f t="shared" ref="AA131:AC134" si="25">C47+G47+K47+O47+S47+W47+AA47+C89+G89+K89+O89+S89+W89+AA89+C131+G131+K131+O131+S131+W131</f>
        <v>61</v>
      </c>
      <c r="AB131" s="1528">
        <f t="shared" si="25"/>
        <v>73</v>
      </c>
      <c r="AC131" s="1528">
        <f t="shared" si="25"/>
        <v>64</v>
      </c>
      <c r="AD131" s="1529">
        <f t="shared" si="17"/>
        <v>198</v>
      </c>
    </row>
    <row r="132" spans="1:30" ht="15">
      <c r="A132" s="1530" t="s">
        <v>142</v>
      </c>
      <c r="B132" s="1531" t="s">
        <v>141</v>
      </c>
      <c r="C132" s="1528"/>
      <c r="D132" s="1528">
        <v>5</v>
      </c>
      <c r="E132" s="1528"/>
      <c r="F132" s="1529">
        <f t="shared" si="18"/>
        <v>5</v>
      </c>
      <c r="G132" s="1528"/>
      <c r="H132" s="1528">
        <v>6</v>
      </c>
      <c r="I132" s="1528">
        <v>3</v>
      </c>
      <c r="J132" s="1529">
        <f t="shared" si="19"/>
        <v>9</v>
      </c>
      <c r="K132" s="1528"/>
      <c r="L132" s="1528">
        <v>1</v>
      </c>
      <c r="M132" s="1528">
        <v>3</v>
      </c>
      <c r="N132" s="1529">
        <f t="shared" si="20"/>
        <v>4</v>
      </c>
      <c r="O132" s="1528"/>
      <c r="P132" s="1528">
        <v>2</v>
      </c>
      <c r="Q132" s="1528"/>
      <c r="R132" s="1529">
        <f t="shared" si="21"/>
        <v>2</v>
      </c>
      <c r="S132" s="1528"/>
      <c r="T132" s="1528"/>
      <c r="U132" s="1528"/>
      <c r="V132" s="1529">
        <f t="shared" si="22"/>
        <v>0</v>
      </c>
      <c r="W132" s="1528"/>
      <c r="X132" s="1528"/>
      <c r="Y132" s="1528"/>
      <c r="Z132" s="1529">
        <f t="shared" si="23"/>
        <v>0</v>
      </c>
      <c r="AA132" s="1528">
        <f t="shared" si="25"/>
        <v>27</v>
      </c>
      <c r="AB132" s="1528">
        <f t="shared" si="25"/>
        <v>59</v>
      </c>
      <c r="AC132" s="1528">
        <f t="shared" si="25"/>
        <v>36</v>
      </c>
      <c r="AD132" s="1529">
        <f t="shared" si="17"/>
        <v>122</v>
      </c>
    </row>
    <row r="133" spans="1:30" ht="15">
      <c r="A133" s="1530" t="s">
        <v>140</v>
      </c>
      <c r="B133" s="1531" t="s">
        <v>139</v>
      </c>
      <c r="C133" s="1528"/>
      <c r="D133" s="1528">
        <v>5</v>
      </c>
      <c r="E133" s="1528">
        <v>2</v>
      </c>
      <c r="F133" s="1529">
        <f t="shared" si="18"/>
        <v>7</v>
      </c>
      <c r="G133" s="1528"/>
      <c r="H133" s="1528">
        <v>4</v>
      </c>
      <c r="I133" s="1528">
        <v>3</v>
      </c>
      <c r="J133" s="1529">
        <f t="shared" si="19"/>
        <v>7</v>
      </c>
      <c r="K133" s="1528"/>
      <c r="L133" s="1528">
        <v>3</v>
      </c>
      <c r="M133" s="1528"/>
      <c r="N133" s="1529">
        <f t="shared" si="20"/>
        <v>3</v>
      </c>
      <c r="O133" s="1528"/>
      <c r="P133" s="1528">
        <v>6</v>
      </c>
      <c r="Q133" s="1528"/>
      <c r="R133" s="1529">
        <f t="shared" si="21"/>
        <v>6</v>
      </c>
      <c r="S133" s="1528"/>
      <c r="T133" s="1528"/>
      <c r="U133" s="1528">
        <v>1</v>
      </c>
      <c r="V133" s="1529">
        <f t="shared" si="22"/>
        <v>1</v>
      </c>
      <c r="W133" s="1528"/>
      <c r="X133" s="1528"/>
      <c r="Y133" s="1528"/>
      <c r="Z133" s="1529">
        <f t="shared" si="23"/>
        <v>0</v>
      </c>
      <c r="AA133" s="1528">
        <f t="shared" si="25"/>
        <v>16</v>
      </c>
      <c r="AB133" s="1528">
        <f t="shared" si="25"/>
        <v>73</v>
      </c>
      <c r="AC133" s="1528">
        <f t="shared" si="25"/>
        <v>37</v>
      </c>
      <c r="AD133" s="1529">
        <f t="shared" si="17"/>
        <v>126</v>
      </c>
    </row>
    <row r="134" spans="1:30" ht="15">
      <c r="A134" s="1533" t="s">
        <v>138</v>
      </c>
      <c r="B134" s="1534" t="s">
        <v>137</v>
      </c>
      <c r="C134" s="1528">
        <v>56</v>
      </c>
      <c r="D134" s="1528">
        <v>10</v>
      </c>
      <c r="E134" s="1528"/>
      <c r="F134" s="1529">
        <f t="shared" si="18"/>
        <v>66</v>
      </c>
      <c r="G134" s="1528">
        <v>29</v>
      </c>
      <c r="H134" s="1528">
        <v>9</v>
      </c>
      <c r="I134" s="1528"/>
      <c r="J134" s="1529">
        <f t="shared" si="19"/>
        <v>38</v>
      </c>
      <c r="K134" s="1528">
        <v>26</v>
      </c>
      <c r="L134" s="1528">
        <v>16</v>
      </c>
      <c r="M134" s="1528">
        <v>1</v>
      </c>
      <c r="N134" s="1529">
        <f t="shared" si="20"/>
        <v>43</v>
      </c>
      <c r="O134" s="1528">
        <v>7</v>
      </c>
      <c r="P134" s="1528">
        <v>2</v>
      </c>
      <c r="Q134" s="1528">
        <v>1</v>
      </c>
      <c r="R134" s="1529">
        <f t="shared" si="21"/>
        <v>10</v>
      </c>
      <c r="S134" s="1528"/>
      <c r="T134" s="1528">
        <v>4</v>
      </c>
      <c r="U134" s="1528">
        <v>1</v>
      </c>
      <c r="V134" s="1529">
        <f t="shared" si="22"/>
        <v>5</v>
      </c>
      <c r="W134" s="1528">
        <v>3</v>
      </c>
      <c r="X134" s="1528">
        <v>1</v>
      </c>
      <c r="Y134" s="1528"/>
      <c r="Z134" s="1529">
        <f t="shared" si="23"/>
        <v>4</v>
      </c>
      <c r="AA134" s="1539">
        <f t="shared" si="25"/>
        <v>3714</v>
      </c>
      <c r="AB134" s="1539">
        <f t="shared" si="25"/>
        <v>258</v>
      </c>
      <c r="AC134" s="1539">
        <f t="shared" si="25"/>
        <v>64</v>
      </c>
      <c r="AD134" s="1529">
        <f t="shared" si="17"/>
        <v>4036</v>
      </c>
    </row>
    <row r="135" spans="1:30" ht="15">
      <c r="A135" s="1535" t="s">
        <v>30</v>
      </c>
      <c r="B135" s="1538" t="s">
        <v>26</v>
      </c>
      <c r="C135" s="1537">
        <f>SUM(C99:C134)</f>
        <v>1007</v>
      </c>
      <c r="D135" s="1537">
        <f t="shared" ref="D135:Z135" si="26">SUM(D99:D134)</f>
        <v>679</v>
      </c>
      <c r="E135" s="1537">
        <f t="shared" si="26"/>
        <v>244</v>
      </c>
      <c r="F135" s="1537">
        <f t="shared" si="26"/>
        <v>1930</v>
      </c>
      <c r="G135" s="1537">
        <f t="shared" si="26"/>
        <v>609</v>
      </c>
      <c r="H135" s="1537">
        <f t="shared" si="26"/>
        <v>480</v>
      </c>
      <c r="I135" s="1537">
        <f t="shared" si="26"/>
        <v>174</v>
      </c>
      <c r="J135" s="1537">
        <f t="shared" si="26"/>
        <v>1263</v>
      </c>
      <c r="K135" s="1537">
        <f t="shared" si="26"/>
        <v>454</v>
      </c>
      <c r="L135" s="1537">
        <f t="shared" si="26"/>
        <v>424</v>
      </c>
      <c r="M135" s="1537">
        <f t="shared" si="26"/>
        <v>114</v>
      </c>
      <c r="N135" s="1537">
        <f t="shared" si="26"/>
        <v>992</v>
      </c>
      <c r="O135" s="1537">
        <f t="shared" si="26"/>
        <v>461</v>
      </c>
      <c r="P135" s="1537">
        <f t="shared" si="26"/>
        <v>336</v>
      </c>
      <c r="Q135" s="1537">
        <f t="shared" si="26"/>
        <v>137</v>
      </c>
      <c r="R135" s="1537">
        <f t="shared" si="26"/>
        <v>934</v>
      </c>
      <c r="S135" s="1537">
        <f t="shared" si="26"/>
        <v>189</v>
      </c>
      <c r="T135" s="1537">
        <f t="shared" si="26"/>
        <v>106</v>
      </c>
      <c r="U135" s="1537">
        <f t="shared" si="26"/>
        <v>69</v>
      </c>
      <c r="V135" s="1537">
        <f t="shared" si="26"/>
        <v>364</v>
      </c>
      <c r="W135" s="1537">
        <f t="shared" si="26"/>
        <v>241</v>
      </c>
      <c r="X135" s="1537">
        <f t="shared" si="26"/>
        <v>221</v>
      </c>
      <c r="Y135" s="1537">
        <f t="shared" si="26"/>
        <v>48</v>
      </c>
      <c r="Z135" s="1537">
        <f t="shared" si="26"/>
        <v>510</v>
      </c>
      <c r="AA135" s="1540">
        <f>SUM(AA99:AA134)</f>
        <v>20220</v>
      </c>
      <c r="AB135" s="1540">
        <f>SUM(AB99:AB134)</f>
        <v>12607</v>
      </c>
      <c r="AC135" s="1537">
        <f>SUM(AC99:AC134)</f>
        <v>5342</v>
      </c>
      <c r="AD135" s="1540">
        <f>SUM(AD99:AD134)</f>
        <v>38169</v>
      </c>
    </row>
  </sheetData>
  <mergeCells count="45">
    <mergeCell ref="U12:V12"/>
    <mergeCell ref="W12:X12"/>
    <mergeCell ref="Y12:Z12"/>
    <mergeCell ref="AA12:AB12"/>
    <mergeCell ref="AC12:AD12"/>
    <mergeCell ref="K12:L12"/>
    <mergeCell ref="M12:N12"/>
    <mergeCell ref="O12:P12"/>
    <mergeCell ref="Q12:R12"/>
    <mergeCell ref="S12:T12"/>
    <mergeCell ref="A12:B14"/>
    <mergeCell ref="C12:D12"/>
    <mergeCell ref="E12:F12"/>
    <mergeCell ref="G12:H12"/>
    <mergeCell ref="I12:J12"/>
    <mergeCell ref="A54:B56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96:B98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</mergeCells>
  <pageMargins left="0.7" right="0.7" top="0.75" bottom="0.75" header="0.3" footer="0.3"/>
  <pageSetup paperSize="9" scale="64" fitToHeight="0" orientation="landscape" r:id="rId1"/>
  <colBreaks count="1" manualBreakCount="1">
    <brk id="29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1"/>
  <sheetViews>
    <sheetView showGridLines="0" rightToLeft="1" showRuler="0" zoomScaleNormal="100" workbookViewId="0">
      <selection activeCell="G1" sqref="G1:S1048576"/>
    </sheetView>
  </sheetViews>
  <sheetFormatPr defaultColWidth="7.69921875" defaultRowHeight="54.9" customHeight="1"/>
  <cols>
    <col min="1" max="1" width="11.69921875" style="886" customWidth="1"/>
    <col min="2" max="5" width="11.69921875" style="652" customWidth="1"/>
    <col min="6" max="6" width="18.69921875" style="652" customWidth="1"/>
    <col min="7" max="7" width="16.09765625" style="652" customWidth="1"/>
    <col min="8" max="256" width="7.69921875" style="652"/>
    <col min="257" max="261" width="9.3984375" style="652" customWidth="1"/>
    <col min="262" max="262" width="11.59765625" style="652" customWidth="1"/>
    <col min="263" max="263" width="17.19921875" style="652" customWidth="1"/>
    <col min="264" max="512" width="7.69921875" style="652"/>
    <col min="513" max="517" width="9.3984375" style="652" customWidth="1"/>
    <col min="518" max="518" width="11.59765625" style="652" customWidth="1"/>
    <col min="519" max="519" width="17.19921875" style="652" customWidth="1"/>
    <col min="520" max="768" width="7.69921875" style="652"/>
    <col min="769" max="773" width="9.3984375" style="652" customWidth="1"/>
    <col min="774" max="774" width="11.59765625" style="652" customWidth="1"/>
    <col min="775" max="775" width="17.19921875" style="652" customWidth="1"/>
    <col min="776" max="1024" width="7.69921875" style="652"/>
    <col min="1025" max="1029" width="9.3984375" style="652" customWidth="1"/>
    <col min="1030" max="1030" width="11.59765625" style="652" customWidth="1"/>
    <col min="1031" max="1031" width="17.19921875" style="652" customWidth="1"/>
    <col min="1032" max="1280" width="7.69921875" style="652"/>
    <col min="1281" max="1285" width="9.3984375" style="652" customWidth="1"/>
    <col min="1286" max="1286" width="11.59765625" style="652" customWidth="1"/>
    <col min="1287" max="1287" width="17.19921875" style="652" customWidth="1"/>
    <col min="1288" max="1536" width="7.69921875" style="652"/>
    <col min="1537" max="1541" width="9.3984375" style="652" customWidth="1"/>
    <col min="1542" max="1542" width="11.59765625" style="652" customWidth="1"/>
    <col min="1543" max="1543" width="17.19921875" style="652" customWidth="1"/>
    <col min="1544" max="1792" width="7.69921875" style="652"/>
    <col min="1793" max="1797" width="9.3984375" style="652" customWidth="1"/>
    <col min="1798" max="1798" width="11.59765625" style="652" customWidth="1"/>
    <col min="1799" max="1799" width="17.19921875" style="652" customWidth="1"/>
    <col min="1800" max="2048" width="7.69921875" style="652"/>
    <col min="2049" max="2053" width="9.3984375" style="652" customWidth="1"/>
    <col min="2054" max="2054" width="11.59765625" style="652" customWidth="1"/>
    <col min="2055" max="2055" width="17.19921875" style="652" customWidth="1"/>
    <col min="2056" max="2304" width="7.69921875" style="652"/>
    <col min="2305" max="2309" width="9.3984375" style="652" customWidth="1"/>
    <col min="2310" max="2310" width="11.59765625" style="652" customWidth="1"/>
    <col min="2311" max="2311" width="17.19921875" style="652" customWidth="1"/>
    <col min="2312" max="2560" width="7.69921875" style="652"/>
    <col min="2561" max="2565" width="9.3984375" style="652" customWidth="1"/>
    <col min="2566" max="2566" width="11.59765625" style="652" customWidth="1"/>
    <col min="2567" max="2567" width="17.19921875" style="652" customWidth="1"/>
    <col min="2568" max="2816" width="7.69921875" style="652"/>
    <col min="2817" max="2821" width="9.3984375" style="652" customWidth="1"/>
    <col min="2822" max="2822" width="11.59765625" style="652" customWidth="1"/>
    <col min="2823" max="2823" width="17.19921875" style="652" customWidth="1"/>
    <col min="2824" max="3072" width="7.69921875" style="652"/>
    <col min="3073" max="3077" width="9.3984375" style="652" customWidth="1"/>
    <col min="3078" max="3078" width="11.59765625" style="652" customWidth="1"/>
    <col min="3079" max="3079" width="17.19921875" style="652" customWidth="1"/>
    <col min="3080" max="3328" width="7.69921875" style="652"/>
    <col min="3329" max="3333" width="9.3984375" style="652" customWidth="1"/>
    <col min="3334" max="3334" width="11.59765625" style="652" customWidth="1"/>
    <col min="3335" max="3335" width="17.19921875" style="652" customWidth="1"/>
    <col min="3336" max="3584" width="7.69921875" style="652"/>
    <col min="3585" max="3589" width="9.3984375" style="652" customWidth="1"/>
    <col min="3590" max="3590" width="11.59765625" style="652" customWidth="1"/>
    <col min="3591" max="3591" width="17.19921875" style="652" customWidth="1"/>
    <col min="3592" max="3840" width="7.69921875" style="652"/>
    <col min="3841" max="3845" width="9.3984375" style="652" customWidth="1"/>
    <col min="3846" max="3846" width="11.59765625" style="652" customWidth="1"/>
    <col min="3847" max="3847" width="17.19921875" style="652" customWidth="1"/>
    <col min="3848" max="4096" width="7.69921875" style="652"/>
    <col min="4097" max="4101" width="9.3984375" style="652" customWidth="1"/>
    <col min="4102" max="4102" width="11.59765625" style="652" customWidth="1"/>
    <col min="4103" max="4103" width="17.19921875" style="652" customWidth="1"/>
    <col min="4104" max="4352" width="7.69921875" style="652"/>
    <col min="4353" max="4357" width="9.3984375" style="652" customWidth="1"/>
    <col min="4358" max="4358" width="11.59765625" style="652" customWidth="1"/>
    <col min="4359" max="4359" width="17.19921875" style="652" customWidth="1"/>
    <col min="4360" max="4608" width="7.69921875" style="652"/>
    <col min="4609" max="4613" width="9.3984375" style="652" customWidth="1"/>
    <col min="4614" max="4614" width="11.59765625" style="652" customWidth="1"/>
    <col min="4615" max="4615" width="17.19921875" style="652" customWidth="1"/>
    <col min="4616" max="4864" width="7.69921875" style="652"/>
    <col min="4865" max="4869" width="9.3984375" style="652" customWidth="1"/>
    <col min="4870" max="4870" width="11.59765625" style="652" customWidth="1"/>
    <col min="4871" max="4871" width="17.19921875" style="652" customWidth="1"/>
    <col min="4872" max="5120" width="7.69921875" style="652"/>
    <col min="5121" max="5125" width="9.3984375" style="652" customWidth="1"/>
    <col min="5126" max="5126" width="11.59765625" style="652" customWidth="1"/>
    <col min="5127" max="5127" width="17.19921875" style="652" customWidth="1"/>
    <col min="5128" max="5376" width="7.69921875" style="652"/>
    <col min="5377" max="5381" width="9.3984375" style="652" customWidth="1"/>
    <col min="5382" max="5382" width="11.59765625" style="652" customWidth="1"/>
    <col min="5383" max="5383" width="17.19921875" style="652" customWidth="1"/>
    <col min="5384" max="5632" width="7.69921875" style="652"/>
    <col min="5633" max="5637" width="9.3984375" style="652" customWidth="1"/>
    <col min="5638" max="5638" width="11.59765625" style="652" customWidth="1"/>
    <col min="5639" max="5639" width="17.19921875" style="652" customWidth="1"/>
    <col min="5640" max="5888" width="7.69921875" style="652"/>
    <col min="5889" max="5893" width="9.3984375" style="652" customWidth="1"/>
    <col min="5894" max="5894" width="11.59765625" style="652" customWidth="1"/>
    <col min="5895" max="5895" width="17.19921875" style="652" customWidth="1"/>
    <col min="5896" max="6144" width="7.69921875" style="652"/>
    <col min="6145" max="6149" width="9.3984375" style="652" customWidth="1"/>
    <col min="6150" max="6150" width="11.59765625" style="652" customWidth="1"/>
    <col min="6151" max="6151" width="17.19921875" style="652" customWidth="1"/>
    <col min="6152" max="6400" width="7.69921875" style="652"/>
    <col min="6401" max="6405" width="9.3984375" style="652" customWidth="1"/>
    <col min="6406" max="6406" width="11.59765625" style="652" customWidth="1"/>
    <col min="6407" max="6407" width="17.19921875" style="652" customWidth="1"/>
    <col min="6408" max="6656" width="7.69921875" style="652"/>
    <col min="6657" max="6661" width="9.3984375" style="652" customWidth="1"/>
    <col min="6662" max="6662" width="11.59765625" style="652" customWidth="1"/>
    <col min="6663" max="6663" width="17.19921875" style="652" customWidth="1"/>
    <col min="6664" max="6912" width="7.69921875" style="652"/>
    <col min="6913" max="6917" width="9.3984375" style="652" customWidth="1"/>
    <col min="6918" max="6918" width="11.59765625" style="652" customWidth="1"/>
    <col min="6919" max="6919" width="17.19921875" style="652" customWidth="1"/>
    <col min="6920" max="7168" width="7.69921875" style="652"/>
    <col min="7169" max="7173" width="9.3984375" style="652" customWidth="1"/>
    <col min="7174" max="7174" width="11.59765625" style="652" customWidth="1"/>
    <col min="7175" max="7175" width="17.19921875" style="652" customWidth="1"/>
    <col min="7176" max="7424" width="7.69921875" style="652"/>
    <col min="7425" max="7429" width="9.3984375" style="652" customWidth="1"/>
    <col min="7430" max="7430" width="11.59765625" style="652" customWidth="1"/>
    <col min="7431" max="7431" width="17.19921875" style="652" customWidth="1"/>
    <col min="7432" max="7680" width="7.69921875" style="652"/>
    <col min="7681" max="7685" width="9.3984375" style="652" customWidth="1"/>
    <col min="7686" max="7686" width="11.59765625" style="652" customWidth="1"/>
    <col min="7687" max="7687" width="17.19921875" style="652" customWidth="1"/>
    <col min="7688" max="7936" width="7.69921875" style="652"/>
    <col min="7937" max="7941" width="9.3984375" style="652" customWidth="1"/>
    <col min="7942" max="7942" width="11.59765625" style="652" customWidth="1"/>
    <col min="7943" max="7943" width="17.19921875" style="652" customWidth="1"/>
    <col min="7944" max="8192" width="7.69921875" style="652"/>
    <col min="8193" max="8197" width="9.3984375" style="652" customWidth="1"/>
    <col min="8198" max="8198" width="11.59765625" style="652" customWidth="1"/>
    <col min="8199" max="8199" width="17.19921875" style="652" customWidth="1"/>
    <col min="8200" max="8448" width="7.69921875" style="652"/>
    <col min="8449" max="8453" width="9.3984375" style="652" customWidth="1"/>
    <col min="8454" max="8454" width="11.59765625" style="652" customWidth="1"/>
    <col min="8455" max="8455" width="17.19921875" style="652" customWidth="1"/>
    <col min="8456" max="8704" width="7.69921875" style="652"/>
    <col min="8705" max="8709" width="9.3984375" style="652" customWidth="1"/>
    <col min="8710" max="8710" width="11.59765625" style="652" customWidth="1"/>
    <col min="8711" max="8711" width="17.19921875" style="652" customWidth="1"/>
    <col min="8712" max="8960" width="7.69921875" style="652"/>
    <col min="8961" max="8965" width="9.3984375" style="652" customWidth="1"/>
    <col min="8966" max="8966" width="11.59765625" style="652" customWidth="1"/>
    <col min="8967" max="8967" width="17.19921875" style="652" customWidth="1"/>
    <col min="8968" max="9216" width="7.69921875" style="652"/>
    <col min="9217" max="9221" width="9.3984375" style="652" customWidth="1"/>
    <col min="9222" max="9222" width="11.59765625" style="652" customWidth="1"/>
    <col min="9223" max="9223" width="17.19921875" style="652" customWidth="1"/>
    <col min="9224" max="9472" width="7.69921875" style="652"/>
    <col min="9473" max="9477" width="9.3984375" style="652" customWidth="1"/>
    <col min="9478" max="9478" width="11.59765625" style="652" customWidth="1"/>
    <col min="9479" max="9479" width="17.19921875" style="652" customWidth="1"/>
    <col min="9480" max="9728" width="7.69921875" style="652"/>
    <col min="9729" max="9733" width="9.3984375" style="652" customWidth="1"/>
    <col min="9734" max="9734" width="11.59765625" style="652" customWidth="1"/>
    <col min="9735" max="9735" width="17.19921875" style="652" customWidth="1"/>
    <col min="9736" max="9984" width="7.69921875" style="652"/>
    <col min="9985" max="9989" width="9.3984375" style="652" customWidth="1"/>
    <col min="9990" max="9990" width="11.59765625" style="652" customWidth="1"/>
    <col min="9991" max="9991" width="17.19921875" style="652" customWidth="1"/>
    <col min="9992" max="10240" width="7.69921875" style="652"/>
    <col min="10241" max="10245" width="9.3984375" style="652" customWidth="1"/>
    <col min="10246" max="10246" width="11.59765625" style="652" customWidth="1"/>
    <col min="10247" max="10247" width="17.19921875" style="652" customWidth="1"/>
    <col min="10248" max="10496" width="7.69921875" style="652"/>
    <col min="10497" max="10501" width="9.3984375" style="652" customWidth="1"/>
    <col min="10502" max="10502" width="11.59765625" style="652" customWidth="1"/>
    <col min="10503" max="10503" width="17.19921875" style="652" customWidth="1"/>
    <col min="10504" max="10752" width="7.69921875" style="652"/>
    <col min="10753" max="10757" width="9.3984375" style="652" customWidth="1"/>
    <col min="10758" max="10758" width="11.59765625" style="652" customWidth="1"/>
    <col min="10759" max="10759" width="17.19921875" style="652" customWidth="1"/>
    <col min="10760" max="11008" width="7.69921875" style="652"/>
    <col min="11009" max="11013" width="9.3984375" style="652" customWidth="1"/>
    <col min="11014" max="11014" width="11.59765625" style="652" customWidth="1"/>
    <col min="11015" max="11015" width="17.19921875" style="652" customWidth="1"/>
    <col min="11016" max="11264" width="7.69921875" style="652"/>
    <col min="11265" max="11269" width="9.3984375" style="652" customWidth="1"/>
    <col min="11270" max="11270" width="11.59765625" style="652" customWidth="1"/>
    <col min="11271" max="11271" width="17.19921875" style="652" customWidth="1"/>
    <col min="11272" max="11520" width="7.69921875" style="652"/>
    <col min="11521" max="11525" width="9.3984375" style="652" customWidth="1"/>
    <col min="11526" max="11526" width="11.59765625" style="652" customWidth="1"/>
    <col min="11527" max="11527" width="17.19921875" style="652" customWidth="1"/>
    <col min="11528" max="11776" width="7.69921875" style="652"/>
    <col min="11777" max="11781" width="9.3984375" style="652" customWidth="1"/>
    <col min="11782" max="11782" width="11.59765625" style="652" customWidth="1"/>
    <col min="11783" max="11783" width="17.19921875" style="652" customWidth="1"/>
    <col min="11784" max="12032" width="7.69921875" style="652"/>
    <col min="12033" max="12037" width="9.3984375" style="652" customWidth="1"/>
    <col min="12038" max="12038" width="11.59765625" style="652" customWidth="1"/>
    <col min="12039" max="12039" width="17.19921875" style="652" customWidth="1"/>
    <col min="12040" max="12288" width="7.69921875" style="652"/>
    <col min="12289" max="12293" width="9.3984375" style="652" customWidth="1"/>
    <col min="12294" max="12294" width="11.59765625" style="652" customWidth="1"/>
    <col min="12295" max="12295" width="17.19921875" style="652" customWidth="1"/>
    <col min="12296" max="12544" width="7.69921875" style="652"/>
    <col min="12545" max="12549" width="9.3984375" style="652" customWidth="1"/>
    <col min="12550" max="12550" width="11.59765625" style="652" customWidth="1"/>
    <col min="12551" max="12551" width="17.19921875" style="652" customWidth="1"/>
    <col min="12552" max="12800" width="7.69921875" style="652"/>
    <col min="12801" max="12805" width="9.3984375" style="652" customWidth="1"/>
    <col min="12806" max="12806" width="11.59765625" style="652" customWidth="1"/>
    <col min="12807" max="12807" width="17.19921875" style="652" customWidth="1"/>
    <col min="12808" max="13056" width="7.69921875" style="652"/>
    <col min="13057" max="13061" width="9.3984375" style="652" customWidth="1"/>
    <col min="13062" max="13062" width="11.59765625" style="652" customWidth="1"/>
    <col min="13063" max="13063" width="17.19921875" style="652" customWidth="1"/>
    <col min="13064" max="13312" width="7.69921875" style="652"/>
    <col min="13313" max="13317" width="9.3984375" style="652" customWidth="1"/>
    <col min="13318" max="13318" width="11.59765625" style="652" customWidth="1"/>
    <col min="13319" max="13319" width="17.19921875" style="652" customWidth="1"/>
    <col min="13320" max="13568" width="7.69921875" style="652"/>
    <col min="13569" max="13573" width="9.3984375" style="652" customWidth="1"/>
    <col min="13574" max="13574" width="11.59765625" style="652" customWidth="1"/>
    <col min="13575" max="13575" width="17.19921875" style="652" customWidth="1"/>
    <col min="13576" max="13824" width="7.69921875" style="652"/>
    <col min="13825" max="13829" width="9.3984375" style="652" customWidth="1"/>
    <col min="13830" max="13830" width="11.59765625" style="652" customWidth="1"/>
    <col min="13831" max="13831" width="17.19921875" style="652" customWidth="1"/>
    <col min="13832" max="14080" width="7.69921875" style="652"/>
    <col min="14081" max="14085" width="9.3984375" style="652" customWidth="1"/>
    <col min="14086" max="14086" width="11.59765625" style="652" customWidth="1"/>
    <col min="14087" max="14087" width="17.19921875" style="652" customWidth="1"/>
    <col min="14088" max="14336" width="7.69921875" style="652"/>
    <col min="14337" max="14341" width="9.3984375" style="652" customWidth="1"/>
    <col min="14342" max="14342" width="11.59765625" style="652" customWidth="1"/>
    <col min="14343" max="14343" width="17.19921875" style="652" customWidth="1"/>
    <col min="14344" max="14592" width="7.69921875" style="652"/>
    <col min="14593" max="14597" width="9.3984375" style="652" customWidth="1"/>
    <col min="14598" max="14598" width="11.59765625" style="652" customWidth="1"/>
    <col min="14599" max="14599" width="17.19921875" style="652" customWidth="1"/>
    <col min="14600" max="14848" width="7.69921875" style="652"/>
    <col min="14849" max="14853" width="9.3984375" style="652" customWidth="1"/>
    <col min="14854" max="14854" width="11.59765625" style="652" customWidth="1"/>
    <col min="14855" max="14855" width="17.19921875" style="652" customWidth="1"/>
    <col min="14856" max="15104" width="7.69921875" style="652"/>
    <col min="15105" max="15109" width="9.3984375" style="652" customWidth="1"/>
    <col min="15110" max="15110" width="11.59765625" style="652" customWidth="1"/>
    <col min="15111" max="15111" width="17.19921875" style="652" customWidth="1"/>
    <col min="15112" max="15360" width="7.69921875" style="652"/>
    <col min="15361" max="15365" width="9.3984375" style="652" customWidth="1"/>
    <col min="15366" max="15366" width="11.59765625" style="652" customWidth="1"/>
    <col min="15367" max="15367" width="17.19921875" style="652" customWidth="1"/>
    <col min="15368" max="15616" width="7.69921875" style="652"/>
    <col min="15617" max="15621" width="9.3984375" style="652" customWidth="1"/>
    <col min="15622" max="15622" width="11.59765625" style="652" customWidth="1"/>
    <col min="15623" max="15623" width="17.19921875" style="652" customWidth="1"/>
    <col min="15624" max="15872" width="7.69921875" style="652"/>
    <col min="15873" max="15877" width="9.3984375" style="652" customWidth="1"/>
    <col min="15878" max="15878" width="11.59765625" style="652" customWidth="1"/>
    <col min="15879" max="15879" width="17.19921875" style="652" customWidth="1"/>
    <col min="15880" max="16128" width="7.69921875" style="652"/>
    <col min="16129" max="16133" width="9.3984375" style="652" customWidth="1"/>
    <col min="16134" max="16134" width="11.59765625" style="652" customWidth="1"/>
    <col min="16135" max="16135" width="17.19921875" style="652" customWidth="1"/>
    <col min="16136" max="16384" width="7.69921875" style="652"/>
  </cols>
  <sheetData>
    <row r="1" spans="1:17" ht="45" customHeight="1"/>
    <row r="2" spans="1:17" ht="45" customHeight="1"/>
    <row r="3" spans="1:17" ht="33" customHeight="1"/>
    <row r="4" spans="1:17" ht="45" customHeight="1">
      <c r="A4" s="889" t="s">
        <v>500</v>
      </c>
      <c r="B4" s="546"/>
      <c r="C4" s="546"/>
      <c r="D4" s="546"/>
      <c r="E4" s="546"/>
      <c r="F4" s="546"/>
      <c r="G4" s="546"/>
    </row>
    <row r="5" spans="1:17" ht="27" customHeight="1">
      <c r="A5" s="890" t="s">
        <v>499</v>
      </c>
      <c r="B5" s="546"/>
      <c r="C5" s="546"/>
      <c r="D5" s="546"/>
      <c r="E5" s="546"/>
      <c r="F5" s="546"/>
      <c r="G5" s="546"/>
      <c r="P5" s="887"/>
      <c r="Q5" s="887"/>
    </row>
    <row r="6" spans="1:17" ht="27" customHeight="1">
      <c r="A6" s="891" t="s">
        <v>498</v>
      </c>
      <c r="B6" s="546"/>
      <c r="C6" s="546"/>
      <c r="D6" s="546"/>
      <c r="E6" s="546"/>
      <c r="F6" s="546"/>
      <c r="G6" s="892" t="s">
        <v>497</v>
      </c>
      <c r="P6" s="887"/>
      <c r="Q6" s="887"/>
    </row>
    <row r="7" spans="1:17" ht="36" customHeight="1">
      <c r="A7" s="303" t="s">
        <v>1649</v>
      </c>
      <c r="B7" s="303" t="s">
        <v>496</v>
      </c>
      <c r="C7" s="303" t="s">
        <v>495</v>
      </c>
      <c r="D7" s="303" t="s">
        <v>494</v>
      </c>
      <c r="E7" s="303" t="s">
        <v>493</v>
      </c>
      <c r="F7" s="893" t="s">
        <v>112</v>
      </c>
      <c r="G7" s="906" t="s">
        <v>113</v>
      </c>
      <c r="P7" s="887"/>
      <c r="Q7" s="887"/>
    </row>
    <row r="8" spans="1:17" ht="27" customHeight="1">
      <c r="A8" s="896">
        <v>415</v>
      </c>
      <c r="B8" s="896">
        <v>447</v>
      </c>
      <c r="C8" s="896">
        <v>436</v>
      </c>
      <c r="D8" s="896">
        <v>424</v>
      </c>
      <c r="E8" s="896">
        <v>407</v>
      </c>
      <c r="F8" s="676" t="s">
        <v>102</v>
      </c>
      <c r="G8" s="901" t="s">
        <v>103</v>
      </c>
      <c r="P8" s="887"/>
      <c r="Q8" s="887"/>
    </row>
    <row r="9" spans="1:17" ht="27" customHeight="1">
      <c r="A9" s="897">
        <v>80</v>
      </c>
      <c r="B9" s="897">
        <v>85</v>
      </c>
      <c r="C9" s="897">
        <v>84</v>
      </c>
      <c r="D9" s="897">
        <v>83</v>
      </c>
      <c r="E9" s="897">
        <v>83</v>
      </c>
      <c r="F9" s="679" t="s">
        <v>227</v>
      </c>
      <c r="G9" s="902" t="s">
        <v>101</v>
      </c>
      <c r="P9" s="887"/>
      <c r="Q9" s="887"/>
    </row>
    <row r="10" spans="1:17" ht="27" customHeight="1">
      <c r="A10" s="897">
        <v>95</v>
      </c>
      <c r="B10" s="897">
        <v>95</v>
      </c>
      <c r="C10" s="897">
        <v>92</v>
      </c>
      <c r="D10" s="897">
        <v>90</v>
      </c>
      <c r="E10" s="897">
        <v>88</v>
      </c>
      <c r="F10" s="679" t="s">
        <v>98</v>
      </c>
      <c r="G10" s="902" t="s">
        <v>99</v>
      </c>
      <c r="P10" s="887"/>
      <c r="Q10" s="887"/>
    </row>
    <row r="11" spans="1:17" ht="27" customHeight="1">
      <c r="A11" s="897">
        <v>106</v>
      </c>
      <c r="B11" s="897">
        <v>121</v>
      </c>
      <c r="C11" s="897">
        <v>121</v>
      </c>
      <c r="D11" s="897">
        <v>121</v>
      </c>
      <c r="E11" s="897">
        <v>120</v>
      </c>
      <c r="F11" s="679" t="s">
        <v>226</v>
      </c>
      <c r="G11" s="902" t="s">
        <v>97</v>
      </c>
      <c r="P11" s="887"/>
      <c r="Q11" s="887"/>
    </row>
    <row r="12" spans="1:17" ht="27" customHeight="1">
      <c r="A12" s="897">
        <v>149</v>
      </c>
      <c r="B12" s="897">
        <v>159</v>
      </c>
      <c r="C12" s="897">
        <v>159</v>
      </c>
      <c r="D12" s="897">
        <v>162</v>
      </c>
      <c r="E12" s="897">
        <v>162</v>
      </c>
      <c r="F12" s="679" t="s">
        <v>94</v>
      </c>
      <c r="G12" s="902" t="s">
        <v>95</v>
      </c>
      <c r="P12" s="887"/>
      <c r="Q12" s="887"/>
    </row>
    <row r="13" spans="1:17" ht="27" customHeight="1">
      <c r="A13" s="897">
        <v>156</v>
      </c>
      <c r="B13" s="897">
        <v>183</v>
      </c>
      <c r="C13" s="897">
        <v>181</v>
      </c>
      <c r="D13" s="897">
        <v>177</v>
      </c>
      <c r="E13" s="897">
        <v>172</v>
      </c>
      <c r="F13" s="679" t="s">
        <v>92</v>
      </c>
      <c r="G13" s="902" t="s">
        <v>93</v>
      </c>
      <c r="P13" s="887"/>
      <c r="Q13" s="887"/>
    </row>
    <row r="14" spans="1:17" ht="27" customHeight="1">
      <c r="A14" s="897">
        <v>137</v>
      </c>
      <c r="B14" s="897">
        <v>143</v>
      </c>
      <c r="C14" s="897">
        <v>143</v>
      </c>
      <c r="D14" s="897">
        <v>140</v>
      </c>
      <c r="E14" s="897">
        <v>138</v>
      </c>
      <c r="F14" s="679" t="s">
        <v>90</v>
      </c>
      <c r="G14" s="902" t="s">
        <v>91</v>
      </c>
      <c r="P14" s="887"/>
      <c r="Q14" s="887"/>
    </row>
    <row r="15" spans="1:17" ht="27" customHeight="1">
      <c r="A15" s="897">
        <v>70</v>
      </c>
      <c r="B15" s="897">
        <v>72</v>
      </c>
      <c r="C15" s="897">
        <v>72</v>
      </c>
      <c r="D15" s="897">
        <v>70</v>
      </c>
      <c r="E15" s="897">
        <v>73</v>
      </c>
      <c r="F15" s="679" t="s">
        <v>225</v>
      </c>
      <c r="G15" s="902" t="s">
        <v>89</v>
      </c>
      <c r="P15" s="887"/>
      <c r="Q15" s="887"/>
    </row>
    <row r="16" spans="1:17" ht="27" customHeight="1">
      <c r="A16" s="897">
        <v>37</v>
      </c>
      <c r="B16" s="897">
        <v>40</v>
      </c>
      <c r="C16" s="897">
        <v>40</v>
      </c>
      <c r="D16" s="897">
        <v>40</v>
      </c>
      <c r="E16" s="897">
        <v>40</v>
      </c>
      <c r="F16" s="679" t="s">
        <v>86</v>
      </c>
      <c r="G16" s="902" t="s">
        <v>87</v>
      </c>
      <c r="P16" s="887"/>
      <c r="Q16" s="887"/>
    </row>
    <row r="17" spans="1:17" ht="27" customHeight="1">
      <c r="A17" s="897">
        <v>258</v>
      </c>
      <c r="B17" s="897">
        <v>254</v>
      </c>
      <c r="C17" s="897">
        <v>254</v>
      </c>
      <c r="D17" s="897">
        <v>249</v>
      </c>
      <c r="E17" s="897">
        <v>246</v>
      </c>
      <c r="F17" s="679" t="s">
        <v>84</v>
      </c>
      <c r="G17" s="902" t="s">
        <v>85</v>
      </c>
      <c r="P17" s="887"/>
      <c r="Q17" s="887"/>
    </row>
    <row r="18" spans="1:17" ht="27" customHeight="1">
      <c r="A18" s="897">
        <v>76</v>
      </c>
      <c r="B18" s="897">
        <v>85</v>
      </c>
      <c r="C18" s="897">
        <v>85</v>
      </c>
      <c r="D18" s="897">
        <v>85</v>
      </c>
      <c r="E18" s="897">
        <v>81</v>
      </c>
      <c r="F18" s="679" t="s">
        <v>492</v>
      </c>
      <c r="G18" s="902" t="s">
        <v>83</v>
      </c>
      <c r="P18" s="887"/>
      <c r="Q18" s="887"/>
    </row>
    <row r="19" spans="1:17" ht="27" customHeight="1">
      <c r="A19" s="897">
        <v>96</v>
      </c>
      <c r="B19" s="897">
        <v>96</v>
      </c>
      <c r="C19" s="897">
        <v>87</v>
      </c>
      <c r="D19" s="897">
        <v>83</v>
      </c>
      <c r="E19" s="897">
        <v>81</v>
      </c>
      <c r="F19" s="679" t="s">
        <v>80</v>
      </c>
      <c r="G19" s="902" t="s">
        <v>81</v>
      </c>
      <c r="P19" s="887"/>
      <c r="Q19" s="887"/>
    </row>
    <row r="20" spans="1:17" ht="27" customHeight="1">
      <c r="A20" s="897">
        <v>109</v>
      </c>
      <c r="B20" s="897">
        <v>111</v>
      </c>
      <c r="C20" s="897">
        <v>110</v>
      </c>
      <c r="D20" s="897">
        <v>105</v>
      </c>
      <c r="E20" s="897">
        <v>105</v>
      </c>
      <c r="F20" s="679" t="s">
        <v>223</v>
      </c>
      <c r="G20" s="902" t="s">
        <v>79</v>
      </c>
      <c r="P20" s="887"/>
      <c r="Q20" s="887"/>
    </row>
    <row r="21" spans="1:17" ht="27" customHeight="1">
      <c r="A21" s="897">
        <v>43</v>
      </c>
      <c r="B21" s="897">
        <v>48</v>
      </c>
      <c r="C21" s="897">
        <v>47</v>
      </c>
      <c r="D21" s="897">
        <v>47</v>
      </c>
      <c r="E21" s="897">
        <v>45</v>
      </c>
      <c r="F21" s="679" t="s">
        <v>76</v>
      </c>
      <c r="G21" s="902" t="s">
        <v>77</v>
      </c>
      <c r="P21" s="887"/>
      <c r="Q21" s="887"/>
    </row>
    <row r="22" spans="1:17" ht="27" customHeight="1">
      <c r="A22" s="897">
        <v>168</v>
      </c>
      <c r="B22" s="897">
        <v>170</v>
      </c>
      <c r="C22" s="897">
        <v>170</v>
      </c>
      <c r="D22" s="897">
        <v>178</v>
      </c>
      <c r="E22" s="897">
        <v>179</v>
      </c>
      <c r="F22" s="679" t="s">
        <v>74</v>
      </c>
      <c r="G22" s="902" t="s">
        <v>75</v>
      </c>
      <c r="P22" s="887"/>
      <c r="Q22" s="887">
        <v>1</v>
      </c>
    </row>
    <row r="23" spans="1:17" ht="27" customHeight="1">
      <c r="A23" s="898">
        <v>69</v>
      </c>
      <c r="B23" s="898">
        <v>68</v>
      </c>
      <c r="C23" s="898">
        <v>69</v>
      </c>
      <c r="D23" s="898">
        <v>68</v>
      </c>
      <c r="E23" s="898">
        <v>66</v>
      </c>
      <c r="F23" s="679" t="s">
        <v>72</v>
      </c>
      <c r="G23" s="902" t="s">
        <v>73</v>
      </c>
      <c r="P23" s="887"/>
      <c r="Q23" s="887"/>
    </row>
    <row r="24" spans="1:17" ht="27" customHeight="1">
      <c r="A24" s="898">
        <v>94</v>
      </c>
      <c r="B24" s="898">
        <v>108</v>
      </c>
      <c r="C24" s="898">
        <v>108</v>
      </c>
      <c r="D24" s="898">
        <v>105</v>
      </c>
      <c r="E24" s="898">
        <v>104</v>
      </c>
      <c r="F24" s="679" t="s">
        <v>70</v>
      </c>
      <c r="G24" s="902" t="s">
        <v>71</v>
      </c>
      <c r="P24" s="887"/>
      <c r="Q24" s="887"/>
    </row>
    <row r="25" spans="1:17" ht="27" customHeight="1">
      <c r="A25" s="897">
        <v>41</v>
      </c>
      <c r="B25" s="897">
        <v>43</v>
      </c>
      <c r="C25" s="897">
        <v>43</v>
      </c>
      <c r="D25" s="897">
        <v>42</v>
      </c>
      <c r="E25" s="897">
        <v>40</v>
      </c>
      <c r="F25" s="679" t="s">
        <v>68</v>
      </c>
      <c r="G25" s="902" t="s">
        <v>69</v>
      </c>
    </row>
    <row r="26" spans="1:17" ht="49.5" customHeight="1">
      <c r="A26" s="897">
        <v>19</v>
      </c>
      <c r="B26" s="897">
        <v>19</v>
      </c>
      <c r="C26" s="897">
        <v>17</v>
      </c>
      <c r="D26" s="897">
        <v>19</v>
      </c>
      <c r="E26" s="897">
        <v>15</v>
      </c>
      <c r="F26" s="679" t="s">
        <v>66</v>
      </c>
      <c r="G26" s="902" t="s">
        <v>67</v>
      </c>
    </row>
    <row r="27" spans="1:17" ht="30.75" customHeight="1">
      <c r="A27" s="899">
        <v>43</v>
      </c>
      <c r="B27" s="899">
        <v>43</v>
      </c>
      <c r="C27" s="899">
        <v>43</v>
      </c>
      <c r="D27" s="899">
        <v>37</v>
      </c>
      <c r="E27" s="899">
        <v>37</v>
      </c>
      <c r="F27" s="900" t="s">
        <v>64</v>
      </c>
      <c r="G27" s="903" t="s">
        <v>65</v>
      </c>
    </row>
    <row r="28" spans="1:17" ht="54.9" customHeight="1">
      <c r="A28" s="904">
        <f>SUM(A8:A27)</f>
        <v>2261</v>
      </c>
      <c r="B28" s="904">
        <f>SUM(B8:B27)</f>
        <v>2390</v>
      </c>
      <c r="C28" s="904">
        <f>SUM(C8:C27)</f>
        <v>2361</v>
      </c>
      <c r="D28" s="904">
        <f>SUM(D8:D27)</f>
        <v>2325</v>
      </c>
      <c r="E28" s="904">
        <f>SUM(E8:E27)</f>
        <v>2282</v>
      </c>
      <c r="F28" s="905" t="s">
        <v>26</v>
      </c>
      <c r="G28" s="906" t="s">
        <v>30</v>
      </c>
    </row>
    <row r="29" spans="1:17" ht="54.9" customHeight="1">
      <c r="A29" s="894"/>
      <c r="B29" s="658"/>
      <c r="C29" s="658"/>
      <c r="D29" s="658"/>
      <c r="E29" s="658"/>
      <c r="F29" s="683" t="s">
        <v>2033</v>
      </c>
      <c r="G29" s="895"/>
    </row>
    <row r="30" spans="1:17" ht="54.9" customHeight="1">
      <c r="A30" s="888"/>
      <c r="B30" s="653"/>
      <c r="C30" s="653"/>
      <c r="D30" s="653"/>
      <c r="E30" s="653"/>
      <c r="F30" s="653"/>
      <c r="G30" s="653"/>
    </row>
    <row r="31" spans="1:17" ht="54.9" customHeight="1">
      <c r="A31" s="888"/>
      <c r="B31" s="653"/>
      <c r="C31" s="653"/>
      <c r="D31" s="653"/>
      <c r="E31" s="653"/>
      <c r="F31" s="653"/>
      <c r="G31" s="653"/>
    </row>
  </sheetData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"/>
  <sheetViews>
    <sheetView showGridLines="0" rightToLeft="1" topLeftCell="D1" zoomScale="120" zoomScaleNormal="120" workbookViewId="0">
      <selection activeCell="G1" sqref="G1:X1048576"/>
    </sheetView>
  </sheetViews>
  <sheetFormatPr defaultColWidth="7.69921875" defaultRowHeight="13.2"/>
  <cols>
    <col min="1" max="1" width="16.8984375" style="651" customWidth="1"/>
    <col min="2" max="2" width="13.09765625" style="651" customWidth="1"/>
    <col min="3" max="7" width="11.69921875" style="651" customWidth="1"/>
    <col min="8" max="8" width="12.3984375" style="651" customWidth="1"/>
    <col min="9" max="253" width="7.69921875" style="651"/>
    <col min="254" max="254" width="16.8984375" style="651" customWidth="1"/>
    <col min="255" max="255" width="10.59765625" style="651" customWidth="1"/>
    <col min="256" max="259" width="7.59765625" style="651" customWidth="1"/>
    <col min="260" max="260" width="7.8984375" style="651" customWidth="1"/>
    <col min="261" max="261" width="14.69921875" style="651" customWidth="1"/>
    <col min="262" max="262" width="7.59765625" style="651" customWidth="1"/>
    <col min="263" max="263" width="7.69921875" style="651" customWidth="1"/>
    <col min="264" max="264" width="12.3984375" style="651" customWidth="1"/>
    <col min="265" max="509" width="7.69921875" style="651"/>
    <col min="510" max="510" width="16.8984375" style="651" customWidth="1"/>
    <col min="511" max="511" width="10.59765625" style="651" customWidth="1"/>
    <col min="512" max="515" width="7.59765625" style="651" customWidth="1"/>
    <col min="516" max="516" width="7.8984375" style="651" customWidth="1"/>
    <col min="517" max="517" width="14.69921875" style="651" customWidth="1"/>
    <col min="518" max="518" width="7.59765625" style="651" customWidth="1"/>
    <col min="519" max="519" width="7.69921875" style="651" customWidth="1"/>
    <col min="520" max="520" width="12.3984375" style="651" customWidth="1"/>
    <col min="521" max="765" width="7.69921875" style="651"/>
    <col min="766" max="766" width="16.8984375" style="651" customWidth="1"/>
    <col min="767" max="767" width="10.59765625" style="651" customWidth="1"/>
    <col min="768" max="771" width="7.59765625" style="651" customWidth="1"/>
    <col min="772" max="772" width="7.8984375" style="651" customWidth="1"/>
    <col min="773" max="773" width="14.69921875" style="651" customWidth="1"/>
    <col min="774" max="774" width="7.59765625" style="651" customWidth="1"/>
    <col min="775" max="775" width="7.69921875" style="651" customWidth="1"/>
    <col min="776" max="776" width="12.3984375" style="651" customWidth="1"/>
    <col min="777" max="1021" width="7.69921875" style="651"/>
    <col min="1022" max="1022" width="16.8984375" style="651" customWidth="1"/>
    <col min="1023" max="1023" width="10.59765625" style="651" customWidth="1"/>
    <col min="1024" max="1027" width="7.59765625" style="651" customWidth="1"/>
    <col min="1028" max="1028" width="7.8984375" style="651" customWidth="1"/>
    <col min="1029" max="1029" width="14.69921875" style="651" customWidth="1"/>
    <col min="1030" max="1030" width="7.59765625" style="651" customWidth="1"/>
    <col min="1031" max="1031" width="7.69921875" style="651" customWidth="1"/>
    <col min="1032" max="1032" width="12.3984375" style="651" customWidth="1"/>
    <col min="1033" max="1277" width="7.69921875" style="651"/>
    <col min="1278" max="1278" width="16.8984375" style="651" customWidth="1"/>
    <col min="1279" max="1279" width="10.59765625" style="651" customWidth="1"/>
    <col min="1280" max="1283" width="7.59765625" style="651" customWidth="1"/>
    <col min="1284" max="1284" width="7.8984375" style="651" customWidth="1"/>
    <col min="1285" max="1285" width="14.69921875" style="651" customWidth="1"/>
    <col min="1286" max="1286" width="7.59765625" style="651" customWidth="1"/>
    <col min="1287" max="1287" width="7.69921875" style="651" customWidth="1"/>
    <col min="1288" max="1288" width="12.3984375" style="651" customWidth="1"/>
    <col min="1289" max="1533" width="7.69921875" style="651"/>
    <col min="1534" max="1534" width="16.8984375" style="651" customWidth="1"/>
    <col min="1535" max="1535" width="10.59765625" style="651" customWidth="1"/>
    <col min="1536" max="1539" width="7.59765625" style="651" customWidth="1"/>
    <col min="1540" max="1540" width="7.8984375" style="651" customWidth="1"/>
    <col min="1541" max="1541" width="14.69921875" style="651" customWidth="1"/>
    <col min="1542" max="1542" width="7.59765625" style="651" customWidth="1"/>
    <col min="1543" max="1543" width="7.69921875" style="651" customWidth="1"/>
    <col min="1544" max="1544" width="12.3984375" style="651" customWidth="1"/>
    <col min="1545" max="1789" width="7.69921875" style="651"/>
    <col min="1790" max="1790" width="16.8984375" style="651" customWidth="1"/>
    <col min="1791" max="1791" width="10.59765625" style="651" customWidth="1"/>
    <col min="1792" max="1795" width="7.59765625" style="651" customWidth="1"/>
    <col min="1796" max="1796" width="7.8984375" style="651" customWidth="1"/>
    <col min="1797" max="1797" width="14.69921875" style="651" customWidth="1"/>
    <col min="1798" max="1798" width="7.59765625" style="651" customWidth="1"/>
    <col min="1799" max="1799" width="7.69921875" style="651" customWidth="1"/>
    <col min="1800" max="1800" width="12.3984375" style="651" customWidth="1"/>
    <col min="1801" max="2045" width="7.69921875" style="651"/>
    <col min="2046" max="2046" width="16.8984375" style="651" customWidth="1"/>
    <col min="2047" max="2047" width="10.59765625" style="651" customWidth="1"/>
    <col min="2048" max="2051" width="7.59765625" style="651" customWidth="1"/>
    <col min="2052" max="2052" width="7.8984375" style="651" customWidth="1"/>
    <col min="2053" max="2053" width="14.69921875" style="651" customWidth="1"/>
    <col min="2054" max="2054" width="7.59765625" style="651" customWidth="1"/>
    <col min="2055" max="2055" width="7.69921875" style="651" customWidth="1"/>
    <col min="2056" max="2056" width="12.3984375" style="651" customWidth="1"/>
    <col min="2057" max="2301" width="7.69921875" style="651"/>
    <col min="2302" max="2302" width="16.8984375" style="651" customWidth="1"/>
    <col min="2303" max="2303" width="10.59765625" style="651" customWidth="1"/>
    <col min="2304" max="2307" width="7.59765625" style="651" customWidth="1"/>
    <col min="2308" max="2308" width="7.8984375" style="651" customWidth="1"/>
    <col min="2309" max="2309" width="14.69921875" style="651" customWidth="1"/>
    <col min="2310" max="2310" width="7.59765625" style="651" customWidth="1"/>
    <col min="2311" max="2311" width="7.69921875" style="651" customWidth="1"/>
    <col min="2312" max="2312" width="12.3984375" style="651" customWidth="1"/>
    <col min="2313" max="2557" width="7.69921875" style="651"/>
    <col min="2558" max="2558" width="16.8984375" style="651" customWidth="1"/>
    <col min="2559" max="2559" width="10.59765625" style="651" customWidth="1"/>
    <col min="2560" max="2563" width="7.59765625" style="651" customWidth="1"/>
    <col min="2564" max="2564" width="7.8984375" style="651" customWidth="1"/>
    <col min="2565" max="2565" width="14.69921875" style="651" customWidth="1"/>
    <col min="2566" max="2566" width="7.59765625" style="651" customWidth="1"/>
    <col min="2567" max="2567" width="7.69921875" style="651" customWidth="1"/>
    <col min="2568" max="2568" width="12.3984375" style="651" customWidth="1"/>
    <col min="2569" max="2813" width="7.69921875" style="651"/>
    <col min="2814" max="2814" width="16.8984375" style="651" customWidth="1"/>
    <col min="2815" max="2815" width="10.59765625" style="651" customWidth="1"/>
    <col min="2816" max="2819" width="7.59765625" style="651" customWidth="1"/>
    <col min="2820" max="2820" width="7.8984375" style="651" customWidth="1"/>
    <col min="2821" max="2821" width="14.69921875" style="651" customWidth="1"/>
    <col min="2822" max="2822" width="7.59765625" style="651" customWidth="1"/>
    <col min="2823" max="2823" width="7.69921875" style="651" customWidth="1"/>
    <col min="2824" max="2824" width="12.3984375" style="651" customWidth="1"/>
    <col min="2825" max="3069" width="7.69921875" style="651"/>
    <col min="3070" max="3070" width="16.8984375" style="651" customWidth="1"/>
    <col min="3071" max="3071" width="10.59765625" style="651" customWidth="1"/>
    <col min="3072" max="3075" width="7.59765625" style="651" customWidth="1"/>
    <col min="3076" max="3076" width="7.8984375" style="651" customWidth="1"/>
    <col min="3077" max="3077" width="14.69921875" style="651" customWidth="1"/>
    <col min="3078" max="3078" width="7.59765625" style="651" customWidth="1"/>
    <col min="3079" max="3079" width="7.69921875" style="651" customWidth="1"/>
    <col min="3080" max="3080" width="12.3984375" style="651" customWidth="1"/>
    <col min="3081" max="3325" width="7.69921875" style="651"/>
    <col min="3326" max="3326" width="16.8984375" style="651" customWidth="1"/>
    <col min="3327" max="3327" width="10.59765625" style="651" customWidth="1"/>
    <col min="3328" max="3331" width="7.59765625" style="651" customWidth="1"/>
    <col min="3332" max="3332" width="7.8984375" style="651" customWidth="1"/>
    <col min="3333" max="3333" width="14.69921875" style="651" customWidth="1"/>
    <col min="3334" max="3334" width="7.59765625" style="651" customWidth="1"/>
    <col min="3335" max="3335" width="7.69921875" style="651" customWidth="1"/>
    <col min="3336" max="3336" width="12.3984375" style="651" customWidth="1"/>
    <col min="3337" max="3581" width="7.69921875" style="651"/>
    <col min="3582" max="3582" width="16.8984375" style="651" customWidth="1"/>
    <col min="3583" max="3583" width="10.59765625" style="651" customWidth="1"/>
    <col min="3584" max="3587" width="7.59765625" style="651" customWidth="1"/>
    <col min="3588" max="3588" width="7.8984375" style="651" customWidth="1"/>
    <col min="3589" max="3589" width="14.69921875" style="651" customWidth="1"/>
    <col min="3590" max="3590" width="7.59765625" style="651" customWidth="1"/>
    <col min="3591" max="3591" width="7.69921875" style="651" customWidth="1"/>
    <col min="3592" max="3592" width="12.3984375" style="651" customWidth="1"/>
    <col min="3593" max="3837" width="7.69921875" style="651"/>
    <col min="3838" max="3838" width="16.8984375" style="651" customWidth="1"/>
    <col min="3839" max="3839" width="10.59765625" style="651" customWidth="1"/>
    <col min="3840" max="3843" width="7.59765625" style="651" customWidth="1"/>
    <col min="3844" max="3844" width="7.8984375" style="651" customWidth="1"/>
    <col min="3845" max="3845" width="14.69921875" style="651" customWidth="1"/>
    <col min="3846" max="3846" width="7.59765625" style="651" customWidth="1"/>
    <col min="3847" max="3847" width="7.69921875" style="651" customWidth="1"/>
    <col min="3848" max="3848" width="12.3984375" style="651" customWidth="1"/>
    <col min="3849" max="4093" width="7.69921875" style="651"/>
    <col min="4094" max="4094" width="16.8984375" style="651" customWidth="1"/>
    <col min="4095" max="4095" width="10.59765625" style="651" customWidth="1"/>
    <col min="4096" max="4099" width="7.59765625" style="651" customWidth="1"/>
    <col min="4100" max="4100" width="7.8984375" style="651" customWidth="1"/>
    <col min="4101" max="4101" width="14.69921875" style="651" customWidth="1"/>
    <col min="4102" max="4102" width="7.59765625" style="651" customWidth="1"/>
    <col min="4103" max="4103" width="7.69921875" style="651" customWidth="1"/>
    <col min="4104" max="4104" width="12.3984375" style="651" customWidth="1"/>
    <col min="4105" max="4349" width="7.69921875" style="651"/>
    <col min="4350" max="4350" width="16.8984375" style="651" customWidth="1"/>
    <col min="4351" max="4351" width="10.59765625" style="651" customWidth="1"/>
    <col min="4352" max="4355" width="7.59765625" style="651" customWidth="1"/>
    <col min="4356" max="4356" width="7.8984375" style="651" customWidth="1"/>
    <col min="4357" max="4357" width="14.69921875" style="651" customWidth="1"/>
    <col min="4358" max="4358" width="7.59765625" style="651" customWidth="1"/>
    <col min="4359" max="4359" width="7.69921875" style="651" customWidth="1"/>
    <col min="4360" max="4360" width="12.3984375" style="651" customWidth="1"/>
    <col min="4361" max="4605" width="7.69921875" style="651"/>
    <col min="4606" max="4606" width="16.8984375" style="651" customWidth="1"/>
    <col min="4607" max="4607" width="10.59765625" style="651" customWidth="1"/>
    <col min="4608" max="4611" width="7.59765625" style="651" customWidth="1"/>
    <col min="4612" max="4612" width="7.8984375" style="651" customWidth="1"/>
    <col min="4613" max="4613" width="14.69921875" style="651" customWidth="1"/>
    <col min="4614" max="4614" width="7.59765625" style="651" customWidth="1"/>
    <col min="4615" max="4615" width="7.69921875" style="651" customWidth="1"/>
    <col min="4616" max="4616" width="12.3984375" style="651" customWidth="1"/>
    <col min="4617" max="4861" width="7.69921875" style="651"/>
    <col min="4862" max="4862" width="16.8984375" style="651" customWidth="1"/>
    <col min="4863" max="4863" width="10.59765625" style="651" customWidth="1"/>
    <col min="4864" max="4867" width="7.59765625" style="651" customWidth="1"/>
    <col min="4868" max="4868" width="7.8984375" style="651" customWidth="1"/>
    <col min="4869" max="4869" width="14.69921875" style="651" customWidth="1"/>
    <col min="4870" max="4870" width="7.59765625" style="651" customWidth="1"/>
    <col min="4871" max="4871" width="7.69921875" style="651" customWidth="1"/>
    <col min="4872" max="4872" width="12.3984375" style="651" customWidth="1"/>
    <col min="4873" max="5117" width="7.69921875" style="651"/>
    <col min="5118" max="5118" width="16.8984375" style="651" customWidth="1"/>
    <col min="5119" max="5119" width="10.59765625" style="651" customWidth="1"/>
    <col min="5120" max="5123" width="7.59765625" style="651" customWidth="1"/>
    <col min="5124" max="5124" width="7.8984375" style="651" customWidth="1"/>
    <col min="5125" max="5125" width="14.69921875" style="651" customWidth="1"/>
    <col min="5126" max="5126" width="7.59765625" style="651" customWidth="1"/>
    <col min="5127" max="5127" width="7.69921875" style="651" customWidth="1"/>
    <col min="5128" max="5128" width="12.3984375" style="651" customWidth="1"/>
    <col min="5129" max="5373" width="7.69921875" style="651"/>
    <col min="5374" max="5374" width="16.8984375" style="651" customWidth="1"/>
    <col min="5375" max="5375" width="10.59765625" style="651" customWidth="1"/>
    <col min="5376" max="5379" width="7.59765625" style="651" customWidth="1"/>
    <col min="5380" max="5380" width="7.8984375" style="651" customWidth="1"/>
    <col min="5381" max="5381" width="14.69921875" style="651" customWidth="1"/>
    <col min="5382" max="5382" width="7.59765625" style="651" customWidth="1"/>
    <col min="5383" max="5383" width="7.69921875" style="651" customWidth="1"/>
    <col min="5384" max="5384" width="12.3984375" style="651" customWidth="1"/>
    <col min="5385" max="5629" width="7.69921875" style="651"/>
    <col min="5630" max="5630" width="16.8984375" style="651" customWidth="1"/>
    <col min="5631" max="5631" width="10.59765625" style="651" customWidth="1"/>
    <col min="5632" max="5635" width="7.59765625" style="651" customWidth="1"/>
    <col min="5636" max="5636" width="7.8984375" style="651" customWidth="1"/>
    <col min="5637" max="5637" width="14.69921875" style="651" customWidth="1"/>
    <col min="5638" max="5638" width="7.59765625" style="651" customWidth="1"/>
    <col min="5639" max="5639" width="7.69921875" style="651" customWidth="1"/>
    <col min="5640" max="5640" width="12.3984375" style="651" customWidth="1"/>
    <col min="5641" max="5885" width="7.69921875" style="651"/>
    <col min="5886" max="5886" width="16.8984375" style="651" customWidth="1"/>
    <col min="5887" max="5887" width="10.59765625" style="651" customWidth="1"/>
    <col min="5888" max="5891" width="7.59765625" style="651" customWidth="1"/>
    <col min="5892" max="5892" width="7.8984375" style="651" customWidth="1"/>
    <col min="5893" max="5893" width="14.69921875" style="651" customWidth="1"/>
    <col min="5894" max="5894" width="7.59765625" style="651" customWidth="1"/>
    <col min="5895" max="5895" width="7.69921875" style="651" customWidth="1"/>
    <col min="5896" max="5896" width="12.3984375" style="651" customWidth="1"/>
    <col min="5897" max="6141" width="7.69921875" style="651"/>
    <col min="6142" max="6142" width="16.8984375" style="651" customWidth="1"/>
    <col min="6143" max="6143" width="10.59765625" style="651" customWidth="1"/>
    <col min="6144" max="6147" width="7.59765625" style="651" customWidth="1"/>
    <col min="6148" max="6148" width="7.8984375" style="651" customWidth="1"/>
    <col min="6149" max="6149" width="14.69921875" style="651" customWidth="1"/>
    <col min="6150" max="6150" width="7.59765625" style="651" customWidth="1"/>
    <col min="6151" max="6151" width="7.69921875" style="651" customWidth="1"/>
    <col min="6152" max="6152" width="12.3984375" style="651" customWidth="1"/>
    <col min="6153" max="6397" width="7.69921875" style="651"/>
    <col min="6398" max="6398" width="16.8984375" style="651" customWidth="1"/>
    <col min="6399" max="6399" width="10.59765625" style="651" customWidth="1"/>
    <col min="6400" max="6403" width="7.59765625" style="651" customWidth="1"/>
    <col min="6404" max="6404" width="7.8984375" style="651" customWidth="1"/>
    <col min="6405" max="6405" width="14.69921875" style="651" customWidth="1"/>
    <col min="6406" max="6406" width="7.59765625" style="651" customWidth="1"/>
    <col min="6407" max="6407" width="7.69921875" style="651" customWidth="1"/>
    <col min="6408" max="6408" width="12.3984375" style="651" customWidth="1"/>
    <col min="6409" max="6653" width="7.69921875" style="651"/>
    <col min="6654" max="6654" width="16.8984375" style="651" customWidth="1"/>
    <col min="6655" max="6655" width="10.59765625" style="651" customWidth="1"/>
    <col min="6656" max="6659" width="7.59765625" style="651" customWidth="1"/>
    <col min="6660" max="6660" width="7.8984375" style="651" customWidth="1"/>
    <col min="6661" max="6661" width="14.69921875" style="651" customWidth="1"/>
    <col min="6662" max="6662" width="7.59765625" style="651" customWidth="1"/>
    <col min="6663" max="6663" width="7.69921875" style="651" customWidth="1"/>
    <col min="6664" max="6664" width="12.3984375" style="651" customWidth="1"/>
    <col min="6665" max="6909" width="7.69921875" style="651"/>
    <col min="6910" max="6910" width="16.8984375" style="651" customWidth="1"/>
    <col min="6911" max="6911" width="10.59765625" style="651" customWidth="1"/>
    <col min="6912" max="6915" width="7.59765625" style="651" customWidth="1"/>
    <col min="6916" max="6916" width="7.8984375" style="651" customWidth="1"/>
    <col min="6917" max="6917" width="14.69921875" style="651" customWidth="1"/>
    <col min="6918" max="6918" width="7.59765625" style="651" customWidth="1"/>
    <col min="6919" max="6919" width="7.69921875" style="651" customWidth="1"/>
    <col min="6920" max="6920" width="12.3984375" style="651" customWidth="1"/>
    <col min="6921" max="7165" width="7.69921875" style="651"/>
    <col min="7166" max="7166" width="16.8984375" style="651" customWidth="1"/>
    <col min="7167" max="7167" width="10.59765625" style="651" customWidth="1"/>
    <col min="7168" max="7171" width="7.59765625" style="651" customWidth="1"/>
    <col min="7172" max="7172" width="7.8984375" style="651" customWidth="1"/>
    <col min="7173" max="7173" width="14.69921875" style="651" customWidth="1"/>
    <col min="7174" max="7174" width="7.59765625" style="651" customWidth="1"/>
    <col min="7175" max="7175" width="7.69921875" style="651" customWidth="1"/>
    <col min="7176" max="7176" width="12.3984375" style="651" customWidth="1"/>
    <col min="7177" max="7421" width="7.69921875" style="651"/>
    <col min="7422" max="7422" width="16.8984375" style="651" customWidth="1"/>
    <col min="7423" max="7423" width="10.59765625" style="651" customWidth="1"/>
    <col min="7424" max="7427" width="7.59765625" style="651" customWidth="1"/>
    <col min="7428" max="7428" width="7.8984375" style="651" customWidth="1"/>
    <col min="7429" max="7429" width="14.69921875" style="651" customWidth="1"/>
    <col min="7430" max="7430" width="7.59765625" style="651" customWidth="1"/>
    <col min="7431" max="7431" width="7.69921875" style="651" customWidth="1"/>
    <col min="7432" max="7432" width="12.3984375" style="651" customWidth="1"/>
    <col min="7433" max="7677" width="7.69921875" style="651"/>
    <col min="7678" max="7678" width="16.8984375" style="651" customWidth="1"/>
    <col min="7679" max="7679" width="10.59765625" style="651" customWidth="1"/>
    <col min="7680" max="7683" width="7.59765625" style="651" customWidth="1"/>
    <col min="7684" max="7684" width="7.8984375" style="651" customWidth="1"/>
    <col min="7685" max="7685" width="14.69921875" style="651" customWidth="1"/>
    <col min="7686" max="7686" width="7.59765625" style="651" customWidth="1"/>
    <col min="7687" max="7687" width="7.69921875" style="651" customWidth="1"/>
    <col min="7688" max="7688" width="12.3984375" style="651" customWidth="1"/>
    <col min="7689" max="7933" width="7.69921875" style="651"/>
    <col min="7934" max="7934" width="16.8984375" style="651" customWidth="1"/>
    <col min="7935" max="7935" width="10.59765625" style="651" customWidth="1"/>
    <col min="7936" max="7939" width="7.59765625" style="651" customWidth="1"/>
    <col min="7940" max="7940" width="7.8984375" style="651" customWidth="1"/>
    <col min="7941" max="7941" width="14.69921875" style="651" customWidth="1"/>
    <col min="7942" max="7942" width="7.59765625" style="651" customWidth="1"/>
    <col min="7943" max="7943" width="7.69921875" style="651" customWidth="1"/>
    <col min="7944" max="7944" width="12.3984375" style="651" customWidth="1"/>
    <col min="7945" max="8189" width="7.69921875" style="651"/>
    <col min="8190" max="8190" width="16.8984375" style="651" customWidth="1"/>
    <col min="8191" max="8191" width="10.59765625" style="651" customWidth="1"/>
    <col min="8192" max="8195" width="7.59765625" style="651" customWidth="1"/>
    <col min="8196" max="8196" width="7.8984375" style="651" customWidth="1"/>
    <col min="8197" max="8197" width="14.69921875" style="651" customWidth="1"/>
    <col min="8198" max="8198" width="7.59765625" style="651" customWidth="1"/>
    <col min="8199" max="8199" width="7.69921875" style="651" customWidth="1"/>
    <col min="8200" max="8200" width="12.3984375" style="651" customWidth="1"/>
    <col min="8201" max="8445" width="7.69921875" style="651"/>
    <col min="8446" max="8446" width="16.8984375" style="651" customWidth="1"/>
    <col min="8447" max="8447" width="10.59765625" style="651" customWidth="1"/>
    <col min="8448" max="8451" width="7.59765625" style="651" customWidth="1"/>
    <col min="8452" max="8452" width="7.8984375" style="651" customWidth="1"/>
    <col min="8453" max="8453" width="14.69921875" style="651" customWidth="1"/>
    <col min="8454" max="8454" width="7.59765625" style="651" customWidth="1"/>
    <col min="8455" max="8455" width="7.69921875" style="651" customWidth="1"/>
    <col min="8456" max="8456" width="12.3984375" style="651" customWidth="1"/>
    <col min="8457" max="8701" width="7.69921875" style="651"/>
    <col min="8702" max="8702" width="16.8984375" style="651" customWidth="1"/>
    <col min="8703" max="8703" width="10.59765625" style="651" customWidth="1"/>
    <col min="8704" max="8707" width="7.59765625" style="651" customWidth="1"/>
    <col min="8708" max="8708" width="7.8984375" style="651" customWidth="1"/>
    <col min="8709" max="8709" width="14.69921875" style="651" customWidth="1"/>
    <col min="8710" max="8710" width="7.59765625" style="651" customWidth="1"/>
    <col min="8711" max="8711" width="7.69921875" style="651" customWidth="1"/>
    <col min="8712" max="8712" width="12.3984375" style="651" customWidth="1"/>
    <col min="8713" max="8957" width="7.69921875" style="651"/>
    <col min="8958" max="8958" width="16.8984375" style="651" customWidth="1"/>
    <col min="8959" max="8959" width="10.59765625" style="651" customWidth="1"/>
    <col min="8960" max="8963" width="7.59765625" style="651" customWidth="1"/>
    <col min="8964" max="8964" width="7.8984375" style="651" customWidth="1"/>
    <col min="8965" max="8965" width="14.69921875" style="651" customWidth="1"/>
    <col min="8966" max="8966" width="7.59765625" style="651" customWidth="1"/>
    <col min="8967" max="8967" width="7.69921875" style="651" customWidth="1"/>
    <col min="8968" max="8968" width="12.3984375" style="651" customWidth="1"/>
    <col min="8969" max="9213" width="7.69921875" style="651"/>
    <col min="9214" max="9214" width="16.8984375" style="651" customWidth="1"/>
    <col min="9215" max="9215" width="10.59765625" style="651" customWidth="1"/>
    <col min="9216" max="9219" width="7.59765625" style="651" customWidth="1"/>
    <col min="9220" max="9220" width="7.8984375" style="651" customWidth="1"/>
    <col min="9221" max="9221" width="14.69921875" style="651" customWidth="1"/>
    <col min="9222" max="9222" width="7.59765625" style="651" customWidth="1"/>
    <col min="9223" max="9223" width="7.69921875" style="651" customWidth="1"/>
    <col min="9224" max="9224" width="12.3984375" style="651" customWidth="1"/>
    <col min="9225" max="9469" width="7.69921875" style="651"/>
    <col min="9470" max="9470" width="16.8984375" style="651" customWidth="1"/>
    <col min="9471" max="9471" width="10.59765625" style="651" customWidth="1"/>
    <col min="9472" max="9475" width="7.59765625" style="651" customWidth="1"/>
    <col min="9476" max="9476" width="7.8984375" style="651" customWidth="1"/>
    <col min="9477" max="9477" width="14.69921875" style="651" customWidth="1"/>
    <col min="9478" max="9478" width="7.59765625" style="651" customWidth="1"/>
    <col min="9479" max="9479" width="7.69921875" style="651" customWidth="1"/>
    <col min="9480" max="9480" width="12.3984375" style="651" customWidth="1"/>
    <col min="9481" max="9725" width="7.69921875" style="651"/>
    <col min="9726" max="9726" width="16.8984375" style="651" customWidth="1"/>
    <col min="9727" max="9727" width="10.59765625" style="651" customWidth="1"/>
    <col min="9728" max="9731" width="7.59765625" style="651" customWidth="1"/>
    <col min="9732" max="9732" width="7.8984375" style="651" customWidth="1"/>
    <col min="9733" max="9733" width="14.69921875" style="651" customWidth="1"/>
    <col min="9734" max="9734" width="7.59765625" style="651" customWidth="1"/>
    <col min="9735" max="9735" width="7.69921875" style="651" customWidth="1"/>
    <col min="9736" max="9736" width="12.3984375" style="651" customWidth="1"/>
    <col min="9737" max="9981" width="7.69921875" style="651"/>
    <col min="9982" max="9982" width="16.8984375" style="651" customWidth="1"/>
    <col min="9983" max="9983" width="10.59765625" style="651" customWidth="1"/>
    <col min="9984" max="9987" width="7.59765625" style="651" customWidth="1"/>
    <col min="9988" max="9988" width="7.8984375" style="651" customWidth="1"/>
    <col min="9989" max="9989" width="14.69921875" style="651" customWidth="1"/>
    <col min="9990" max="9990" width="7.59765625" style="651" customWidth="1"/>
    <col min="9991" max="9991" width="7.69921875" style="651" customWidth="1"/>
    <col min="9992" max="9992" width="12.3984375" style="651" customWidth="1"/>
    <col min="9993" max="10237" width="7.69921875" style="651"/>
    <col min="10238" max="10238" width="16.8984375" style="651" customWidth="1"/>
    <col min="10239" max="10239" width="10.59765625" style="651" customWidth="1"/>
    <col min="10240" max="10243" width="7.59765625" style="651" customWidth="1"/>
    <col min="10244" max="10244" width="7.8984375" style="651" customWidth="1"/>
    <col min="10245" max="10245" width="14.69921875" style="651" customWidth="1"/>
    <col min="10246" max="10246" width="7.59765625" style="651" customWidth="1"/>
    <col min="10247" max="10247" width="7.69921875" style="651" customWidth="1"/>
    <col min="10248" max="10248" width="12.3984375" style="651" customWidth="1"/>
    <col min="10249" max="10493" width="7.69921875" style="651"/>
    <col min="10494" max="10494" width="16.8984375" style="651" customWidth="1"/>
    <col min="10495" max="10495" width="10.59765625" style="651" customWidth="1"/>
    <col min="10496" max="10499" width="7.59765625" style="651" customWidth="1"/>
    <col min="10500" max="10500" width="7.8984375" style="651" customWidth="1"/>
    <col min="10501" max="10501" width="14.69921875" style="651" customWidth="1"/>
    <col min="10502" max="10502" width="7.59765625" style="651" customWidth="1"/>
    <col min="10503" max="10503" width="7.69921875" style="651" customWidth="1"/>
    <col min="10504" max="10504" width="12.3984375" style="651" customWidth="1"/>
    <col min="10505" max="10749" width="7.69921875" style="651"/>
    <col min="10750" max="10750" width="16.8984375" style="651" customWidth="1"/>
    <col min="10751" max="10751" width="10.59765625" style="651" customWidth="1"/>
    <col min="10752" max="10755" width="7.59765625" style="651" customWidth="1"/>
    <col min="10756" max="10756" width="7.8984375" style="651" customWidth="1"/>
    <col min="10757" max="10757" width="14.69921875" style="651" customWidth="1"/>
    <col min="10758" max="10758" width="7.59765625" style="651" customWidth="1"/>
    <col min="10759" max="10759" width="7.69921875" style="651" customWidth="1"/>
    <col min="10760" max="10760" width="12.3984375" style="651" customWidth="1"/>
    <col min="10761" max="11005" width="7.69921875" style="651"/>
    <col min="11006" max="11006" width="16.8984375" style="651" customWidth="1"/>
    <col min="11007" max="11007" width="10.59765625" style="651" customWidth="1"/>
    <col min="11008" max="11011" width="7.59765625" style="651" customWidth="1"/>
    <col min="11012" max="11012" width="7.8984375" style="651" customWidth="1"/>
    <col min="11013" max="11013" width="14.69921875" style="651" customWidth="1"/>
    <col min="11014" max="11014" width="7.59765625" style="651" customWidth="1"/>
    <col min="11015" max="11015" width="7.69921875" style="651" customWidth="1"/>
    <col min="11016" max="11016" width="12.3984375" style="651" customWidth="1"/>
    <col min="11017" max="11261" width="7.69921875" style="651"/>
    <col min="11262" max="11262" width="16.8984375" style="651" customWidth="1"/>
    <col min="11263" max="11263" width="10.59765625" style="651" customWidth="1"/>
    <col min="11264" max="11267" width="7.59765625" style="651" customWidth="1"/>
    <col min="11268" max="11268" width="7.8984375" style="651" customWidth="1"/>
    <col min="11269" max="11269" width="14.69921875" style="651" customWidth="1"/>
    <col min="11270" max="11270" width="7.59765625" style="651" customWidth="1"/>
    <col min="11271" max="11271" width="7.69921875" style="651" customWidth="1"/>
    <col min="11272" max="11272" width="12.3984375" style="651" customWidth="1"/>
    <col min="11273" max="11517" width="7.69921875" style="651"/>
    <col min="11518" max="11518" width="16.8984375" style="651" customWidth="1"/>
    <col min="11519" max="11519" width="10.59765625" style="651" customWidth="1"/>
    <col min="11520" max="11523" width="7.59765625" style="651" customWidth="1"/>
    <col min="11524" max="11524" width="7.8984375" style="651" customWidth="1"/>
    <col min="11525" max="11525" width="14.69921875" style="651" customWidth="1"/>
    <col min="11526" max="11526" width="7.59765625" style="651" customWidth="1"/>
    <col min="11527" max="11527" width="7.69921875" style="651" customWidth="1"/>
    <col min="11528" max="11528" width="12.3984375" style="651" customWidth="1"/>
    <col min="11529" max="11773" width="7.69921875" style="651"/>
    <col min="11774" max="11774" width="16.8984375" style="651" customWidth="1"/>
    <col min="11775" max="11775" width="10.59765625" style="651" customWidth="1"/>
    <col min="11776" max="11779" width="7.59765625" style="651" customWidth="1"/>
    <col min="11780" max="11780" width="7.8984375" style="651" customWidth="1"/>
    <col min="11781" max="11781" width="14.69921875" style="651" customWidth="1"/>
    <col min="11782" max="11782" width="7.59765625" style="651" customWidth="1"/>
    <col min="11783" max="11783" width="7.69921875" style="651" customWidth="1"/>
    <col min="11784" max="11784" width="12.3984375" style="651" customWidth="1"/>
    <col min="11785" max="12029" width="7.69921875" style="651"/>
    <col min="12030" max="12030" width="16.8984375" style="651" customWidth="1"/>
    <col min="12031" max="12031" width="10.59765625" style="651" customWidth="1"/>
    <col min="12032" max="12035" width="7.59765625" style="651" customWidth="1"/>
    <col min="12036" max="12036" width="7.8984375" style="651" customWidth="1"/>
    <col min="12037" max="12037" width="14.69921875" style="651" customWidth="1"/>
    <col min="12038" max="12038" width="7.59765625" style="651" customWidth="1"/>
    <col min="12039" max="12039" width="7.69921875" style="651" customWidth="1"/>
    <col min="12040" max="12040" width="12.3984375" style="651" customWidth="1"/>
    <col min="12041" max="12285" width="7.69921875" style="651"/>
    <col min="12286" max="12286" width="16.8984375" style="651" customWidth="1"/>
    <col min="12287" max="12287" width="10.59765625" style="651" customWidth="1"/>
    <col min="12288" max="12291" width="7.59765625" style="651" customWidth="1"/>
    <col min="12292" max="12292" width="7.8984375" style="651" customWidth="1"/>
    <col min="12293" max="12293" width="14.69921875" style="651" customWidth="1"/>
    <col min="12294" max="12294" width="7.59765625" style="651" customWidth="1"/>
    <col min="12295" max="12295" width="7.69921875" style="651" customWidth="1"/>
    <col min="12296" max="12296" width="12.3984375" style="651" customWidth="1"/>
    <col min="12297" max="12541" width="7.69921875" style="651"/>
    <col min="12542" max="12542" width="16.8984375" style="651" customWidth="1"/>
    <col min="12543" max="12543" width="10.59765625" style="651" customWidth="1"/>
    <col min="12544" max="12547" width="7.59765625" style="651" customWidth="1"/>
    <col min="12548" max="12548" width="7.8984375" style="651" customWidth="1"/>
    <col min="12549" max="12549" width="14.69921875" style="651" customWidth="1"/>
    <col min="12550" max="12550" width="7.59765625" style="651" customWidth="1"/>
    <col min="12551" max="12551" width="7.69921875" style="651" customWidth="1"/>
    <col min="12552" max="12552" width="12.3984375" style="651" customWidth="1"/>
    <col min="12553" max="12797" width="7.69921875" style="651"/>
    <col min="12798" max="12798" width="16.8984375" style="651" customWidth="1"/>
    <col min="12799" max="12799" width="10.59765625" style="651" customWidth="1"/>
    <col min="12800" max="12803" width="7.59765625" style="651" customWidth="1"/>
    <col min="12804" max="12804" width="7.8984375" style="651" customWidth="1"/>
    <col min="12805" max="12805" width="14.69921875" style="651" customWidth="1"/>
    <col min="12806" max="12806" width="7.59765625" style="651" customWidth="1"/>
    <col min="12807" max="12807" width="7.69921875" style="651" customWidth="1"/>
    <col min="12808" max="12808" width="12.3984375" style="651" customWidth="1"/>
    <col min="12809" max="13053" width="7.69921875" style="651"/>
    <col min="13054" max="13054" width="16.8984375" style="651" customWidth="1"/>
    <col min="13055" max="13055" width="10.59765625" style="651" customWidth="1"/>
    <col min="13056" max="13059" width="7.59765625" style="651" customWidth="1"/>
    <col min="13060" max="13060" width="7.8984375" style="651" customWidth="1"/>
    <col min="13061" max="13061" width="14.69921875" style="651" customWidth="1"/>
    <col min="13062" max="13062" width="7.59765625" style="651" customWidth="1"/>
    <col min="13063" max="13063" width="7.69921875" style="651" customWidth="1"/>
    <col min="13064" max="13064" width="12.3984375" style="651" customWidth="1"/>
    <col min="13065" max="13309" width="7.69921875" style="651"/>
    <col min="13310" max="13310" width="16.8984375" style="651" customWidth="1"/>
    <col min="13311" max="13311" width="10.59765625" style="651" customWidth="1"/>
    <col min="13312" max="13315" width="7.59765625" style="651" customWidth="1"/>
    <col min="13316" max="13316" width="7.8984375" style="651" customWidth="1"/>
    <col min="13317" max="13317" width="14.69921875" style="651" customWidth="1"/>
    <col min="13318" max="13318" width="7.59765625" style="651" customWidth="1"/>
    <col min="13319" max="13319" width="7.69921875" style="651" customWidth="1"/>
    <col min="13320" max="13320" width="12.3984375" style="651" customWidth="1"/>
    <col min="13321" max="13565" width="7.69921875" style="651"/>
    <col min="13566" max="13566" width="16.8984375" style="651" customWidth="1"/>
    <col min="13567" max="13567" width="10.59765625" style="651" customWidth="1"/>
    <col min="13568" max="13571" width="7.59765625" style="651" customWidth="1"/>
    <col min="13572" max="13572" width="7.8984375" style="651" customWidth="1"/>
    <col min="13573" max="13573" width="14.69921875" style="651" customWidth="1"/>
    <col min="13574" max="13574" width="7.59765625" style="651" customWidth="1"/>
    <col min="13575" max="13575" width="7.69921875" style="651" customWidth="1"/>
    <col min="13576" max="13576" width="12.3984375" style="651" customWidth="1"/>
    <col min="13577" max="13821" width="7.69921875" style="651"/>
    <col min="13822" max="13822" width="16.8984375" style="651" customWidth="1"/>
    <col min="13823" max="13823" width="10.59765625" style="651" customWidth="1"/>
    <col min="13824" max="13827" width="7.59765625" style="651" customWidth="1"/>
    <col min="13828" max="13828" width="7.8984375" style="651" customWidth="1"/>
    <col min="13829" max="13829" width="14.69921875" style="651" customWidth="1"/>
    <col min="13830" max="13830" width="7.59765625" style="651" customWidth="1"/>
    <col min="13831" max="13831" width="7.69921875" style="651" customWidth="1"/>
    <col min="13832" max="13832" width="12.3984375" style="651" customWidth="1"/>
    <col min="13833" max="14077" width="7.69921875" style="651"/>
    <col min="14078" max="14078" width="16.8984375" style="651" customWidth="1"/>
    <col min="14079" max="14079" width="10.59765625" style="651" customWidth="1"/>
    <col min="14080" max="14083" width="7.59765625" style="651" customWidth="1"/>
    <col min="14084" max="14084" width="7.8984375" style="651" customWidth="1"/>
    <col min="14085" max="14085" width="14.69921875" style="651" customWidth="1"/>
    <col min="14086" max="14086" width="7.59765625" style="651" customWidth="1"/>
    <col min="14087" max="14087" width="7.69921875" style="651" customWidth="1"/>
    <col min="14088" max="14088" width="12.3984375" style="651" customWidth="1"/>
    <col min="14089" max="14333" width="7.69921875" style="651"/>
    <col min="14334" max="14334" width="16.8984375" style="651" customWidth="1"/>
    <col min="14335" max="14335" width="10.59765625" style="651" customWidth="1"/>
    <col min="14336" max="14339" width="7.59765625" style="651" customWidth="1"/>
    <col min="14340" max="14340" width="7.8984375" style="651" customWidth="1"/>
    <col min="14341" max="14341" width="14.69921875" style="651" customWidth="1"/>
    <col min="14342" max="14342" width="7.59765625" style="651" customWidth="1"/>
    <col min="14343" max="14343" width="7.69921875" style="651" customWidth="1"/>
    <col min="14344" max="14344" width="12.3984375" style="651" customWidth="1"/>
    <col min="14345" max="14589" width="7.69921875" style="651"/>
    <col min="14590" max="14590" width="16.8984375" style="651" customWidth="1"/>
    <col min="14591" max="14591" width="10.59765625" style="651" customWidth="1"/>
    <col min="14592" max="14595" width="7.59765625" style="651" customWidth="1"/>
    <col min="14596" max="14596" width="7.8984375" style="651" customWidth="1"/>
    <col min="14597" max="14597" width="14.69921875" style="651" customWidth="1"/>
    <col min="14598" max="14598" width="7.59765625" style="651" customWidth="1"/>
    <col min="14599" max="14599" width="7.69921875" style="651" customWidth="1"/>
    <col min="14600" max="14600" width="12.3984375" style="651" customWidth="1"/>
    <col min="14601" max="14845" width="7.69921875" style="651"/>
    <col min="14846" max="14846" width="16.8984375" style="651" customWidth="1"/>
    <col min="14847" max="14847" width="10.59765625" style="651" customWidth="1"/>
    <col min="14848" max="14851" width="7.59765625" style="651" customWidth="1"/>
    <col min="14852" max="14852" width="7.8984375" style="651" customWidth="1"/>
    <col min="14853" max="14853" width="14.69921875" style="651" customWidth="1"/>
    <col min="14854" max="14854" width="7.59765625" style="651" customWidth="1"/>
    <col min="14855" max="14855" width="7.69921875" style="651" customWidth="1"/>
    <col min="14856" max="14856" width="12.3984375" style="651" customWidth="1"/>
    <col min="14857" max="15101" width="7.69921875" style="651"/>
    <col min="15102" max="15102" width="16.8984375" style="651" customWidth="1"/>
    <col min="15103" max="15103" width="10.59765625" style="651" customWidth="1"/>
    <col min="15104" max="15107" width="7.59765625" style="651" customWidth="1"/>
    <col min="15108" max="15108" width="7.8984375" style="651" customWidth="1"/>
    <col min="15109" max="15109" width="14.69921875" style="651" customWidth="1"/>
    <col min="15110" max="15110" width="7.59765625" style="651" customWidth="1"/>
    <col min="15111" max="15111" width="7.69921875" style="651" customWidth="1"/>
    <col min="15112" max="15112" width="12.3984375" style="651" customWidth="1"/>
    <col min="15113" max="15357" width="7.69921875" style="651"/>
    <col min="15358" max="15358" width="16.8984375" style="651" customWidth="1"/>
    <col min="15359" max="15359" width="10.59765625" style="651" customWidth="1"/>
    <col min="15360" max="15363" width="7.59765625" style="651" customWidth="1"/>
    <col min="15364" max="15364" width="7.8984375" style="651" customWidth="1"/>
    <col min="15365" max="15365" width="14.69921875" style="651" customWidth="1"/>
    <col min="15366" max="15366" width="7.59765625" style="651" customWidth="1"/>
    <col min="15367" max="15367" width="7.69921875" style="651" customWidth="1"/>
    <col min="15368" max="15368" width="12.3984375" style="651" customWidth="1"/>
    <col min="15369" max="15613" width="7.69921875" style="651"/>
    <col min="15614" max="15614" width="16.8984375" style="651" customWidth="1"/>
    <col min="15615" max="15615" width="10.59765625" style="651" customWidth="1"/>
    <col min="15616" max="15619" width="7.59765625" style="651" customWidth="1"/>
    <col min="15620" max="15620" width="7.8984375" style="651" customWidth="1"/>
    <col min="15621" max="15621" width="14.69921875" style="651" customWidth="1"/>
    <col min="15622" max="15622" width="7.59765625" style="651" customWidth="1"/>
    <col min="15623" max="15623" width="7.69921875" style="651" customWidth="1"/>
    <col min="15624" max="15624" width="12.3984375" style="651" customWidth="1"/>
    <col min="15625" max="15869" width="7.69921875" style="651"/>
    <col min="15870" max="15870" width="16.8984375" style="651" customWidth="1"/>
    <col min="15871" max="15871" width="10.59765625" style="651" customWidth="1"/>
    <col min="15872" max="15875" width="7.59765625" style="651" customWidth="1"/>
    <col min="15876" max="15876" width="7.8984375" style="651" customWidth="1"/>
    <col min="15877" max="15877" width="14.69921875" style="651" customWidth="1"/>
    <col min="15878" max="15878" width="7.59765625" style="651" customWidth="1"/>
    <col min="15879" max="15879" width="7.69921875" style="651" customWidth="1"/>
    <col min="15880" max="15880" width="12.3984375" style="651" customWidth="1"/>
    <col min="15881" max="16125" width="7.69921875" style="651"/>
    <col min="16126" max="16126" width="16.8984375" style="651" customWidth="1"/>
    <col min="16127" max="16127" width="10.59765625" style="651" customWidth="1"/>
    <col min="16128" max="16131" width="7.59765625" style="651" customWidth="1"/>
    <col min="16132" max="16132" width="7.8984375" style="651" customWidth="1"/>
    <col min="16133" max="16133" width="14.69921875" style="651" customWidth="1"/>
    <col min="16134" max="16134" width="7.59765625" style="651" customWidth="1"/>
    <col min="16135" max="16135" width="7.69921875" style="651" customWidth="1"/>
    <col min="16136" max="16136" width="12.3984375" style="651" customWidth="1"/>
    <col min="16137" max="16384" width="7.69921875" style="651"/>
  </cols>
  <sheetData>
    <row r="1" spans="1:7" ht="34.5" customHeight="1"/>
    <row r="2" spans="1:7" ht="33" customHeight="1"/>
    <row r="3" spans="1:7" ht="18.75" customHeight="1"/>
    <row r="5" spans="1:7" ht="27.75" customHeight="1"/>
    <row r="6" spans="1:7" ht="29.25" customHeight="1">
      <c r="A6" s="545" t="s">
        <v>513</v>
      </c>
      <c r="B6" s="806"/>
      <c r="C6" s="806"/>
      <c r="D6" s="806"/>
      <c r="E6" s="806"/>
      <c r="F6" s="806"/>
      <c r="G6" s="806"/>
    </row>
    <row r="7" spans="1:7" ht="30" customHeight="1">
      <c r="A7" s="907" t="s">
        <v>512</v>
      </c>
      <c r="B7" s="806"/>
      <c r="C7" s="806"/>
      <c r="D7" s="806"/>
      <c r="E7" s="806"/>
      <c r="F7" s="806"/>
      <c r="G7" s="806"/>
    </row>
    <row r="8" spans="1:7" ht="30" customHeight="1">
      <c r="A8" s="1725"/>
      <c r="B8" s="1725"/>
      <c r="C8" s="1725"/>
      <c r="D8" s="1725"/>
      <c r="E8" s="1725"/>
      <c r="F8" s="1725"/>
      <c r="G8" s="1725"/>
    </row>
    <row r="9" spans="1:7" ht="30" customHeight="1">
      <c r="A9" s="807" t="s">
        <v>511</v>
      </c>
      <c r="B9" s="908"/>
      <c r="C9" s="908"/>
      <c r="D9" s="908"/>
      <c r="E9" s="908"/>
      <c r="F9" s="908"/>
      <c r="G9" s="909" t="s">
        <v>510</v>
      </c>
    </row>
    <row r="10" spans="1:7" ht="13.5" customHeight="1">
      <c r="A10" s="808" t="s">
        <v>269</v>
      </c>
      <c r="B10" s="809" t="s">
        <v>297</v>
      </c>
      <c r="C10" s="910" t="s">
        <v>57</v>
      </c>
      <c r="D10" s="911"/>
      <c r="E10" s="911"/>
      <c r="F10" s="911"/>
      <c r="G10" s="917" t="s">
        <v>56</v>
      </c>
    </row>
    <row r="11" spans="1:7" ht="36.75" customHeight="1">
      <c r="A11" s="812" t="s">
        <v>129</v>
      </c>
      <c r="B11" s="813" t="s">
        <v>296</v>
      </c>
      <c r="C11" s="814" t="s">
        <v>295</v>
      </c>
      <c r="D11" s="814" t="s">
        <v>294</v>
      </c>
      <c r="E11" s="814" t="s">
        <v>293</v>
      </c>
      <c r="F11" s="814" t="s">
        <v>292</v>
      </c>
      <c r="G11" s="916" t="s">
        <v>1371</v>
      </c>
    </row>
    <row r="12" spans="1:7" ht="30" customHeight="1">
      <c r="A12" s="815" t="s">
        <v>291</v>
      </c>
      <c r="B12" s="816" t="s">
        <v>288</v>
      </c>
      <c r="C12" s="826">
        <v>3432</v>
      </c>
      <c r="D12" s="823">
        <v>3808</v>
      </c>
      <c r="E12" s="823">
        <v>4146</v>
      </c>
      <c r="F12" s="823">
        <v>5011</v>
      </c>
      <c r="G12" s="823">
        <v>5708</v>
      </c>
    </row>
    <row r="13" spans="1:7" ht="30" customHeight="1">
      <c r="A13" s="817"/>
      <c r="B13" s="818" t="s">
        <v>287</v>
      </c>
      <c r="C13" s="827">
        <v>6215</v>
      </c>
      <c r="D13" s="824">
        <v>6455</v>
      </c>
      <c r="E13" s="824">
        <v>6266</v>
      </c>
      <c r="F13" s="824">
        <v>6290</v>
      </c>
      <c r="G13" s="824">
        <v>6313</v>
      </c>
    </row>
    <row r="14" spans="1:7" ht="30" customHeight="1">
      <c r="A14" s="812" t="s">
        <v>263</v>
      </c>
      <c r="B14" s="819" t="s">
        <v>286</v>
      </c>
      <c r="C14" s="828">
        <f>SUM(C12:C13)</f>
        <v>9647</v>
      </c>
      <c r="D14" s="825">
        <f>SUM(D12:D13)</f>
        <v>10263</v>
      </c>
      <c r="E14" s="825">
        <f>SUM(E12:E13)</f>
        <v>10412</v>
      </c>
      <c r="F14" s="825">
        <f>SUM(F12:F13)</f>
        <v>11301</v>
      </c>
      <c r="G14" s="825">
        <f>SUM(G12:G13)</f>
        <v>12021</v>
      </c>
    </row>
    <row r="15" spans="1:7" ht="14.25" customHeight="1">
      <c r="A15" s="1717" t="s">
        <v>504</v>
      </c>
      <c r="B15" s="1718"/>
      <c r="C15" s="1726">
        <v>3.1</v>
      </c>
      <c r="D15" s="1726">
        <v>3.2</v>
      </c>
      <c r="E15" s="1726">
        <v>3.2</v>
      </c>
      <c r="F15" s="1726">
        <v>3.4</v>
      </c>
      <c r="G15" s="1726">
        <v>3.5</v>
      </c>
    </row>
    <row r="16" spans="1:7" ht="13.5" customHeight="1">
      <c r="A16" s="1721" t="s">
        <v>503</v>
      </c>
      <c r="B16" s="1722"/>
      <c r="C16" s="1727"/>
      <c r="D16" s="1727"/>
      <c r="E16" s="1727"/>
      <c r="F16" s="1727"/>
      <c r="G16" s="1727"/>
    </row>
    <row r="17" spans="1:7" ht="30" customHeight="1">
      <c r="A17" s="808" t="s">
        <v>290</v>
      </c>
      <c r="B17" s="820" t="s">
        <v>288</v>
      </c>
      <c r="C17" s="826">
        <v>15991</v>
      </c>
      <c r="D17" s="823">
        <v>17165</v>
      </c>
      <c r="E17" s="823">
        <v>16951</v>
      </c>
      <c r="F17" s="823">
        <v>18497</v>
      </c>
      <c r="G17" s="823">
        <v>18214</v>
      </c>
    </row>
    <row r="18" spans="1:7" ht="30" customHeight="1">
      <c r="A18" s="817"/>
      <c r="B18" s="818" t="s">
        <v>287</v>
      </c>
      <c r="C18" s="827">
        <v>2754</v>
      </c>
      <c r="D18" s="824">
        <v>2698</v>
      </c>
      <c r="E18" s="824">
        <v>2306</v>
      </c>
      <c r="F18" s="824">
        <v>2527</v>
      </c>
      <c r="G18" s="824">
        <v>2612</v>
      </c>
    </row>
    <row r="19" spans="1:7" ht="30" customHeight="1">
      <c r="A19" s="812" t="s">
        <v>260</v>
      </c>
      <c r="B19" s="819" t="s">
        <v>286</v>
      </c>
      <c r="C19" s="828">
        <f>SUM(C17:C18)</f>
        <v>18745</v>
      </c>
      <c r="D19" s="825">
        <f>SUM(D17:D18)</f>
        <v>19863</v>
      </c>
      <c r="E19" s="825">
        <f>SUM(E17:E18)</f>
        <v>19257</v>
      </c>
      <c r="F19" s="825">
        <f>SUM(F17:F18)</f>
        <v>21024</v>
      </c>
      <c r="G19" s="825">
        <f>SUM(G17:G18)</f>
        <v>20826</v>
      </c>
    </row>
    <row r="20" spans="1:7" ht="14.25" customHeight="1">
      <c r="A20" s="1717" t="s">
        <v>504</v>
      </c>
      <c r="B20" s="1718"/>
      <c r="C20" s="1719">
        <v>5.9</v>
      </c>
      <c r="D20" s="1719">
        <v>6.3</v>
      </c>
      <c r="E20" s="1719">
        <v>5.9</v>
      </c>
      <c r="F20" s="1719">
        <v>6.3</v>
      </c>
      <c r="G20" s="1719">
        <v>6.1</v>
      </c>
    </row>
    <row r="21" spans="1:7" ht="13.5" customHeight="1">
      <c r="A21" s="1721" t="s">
        <v>503</v>
      </c>
      <c r="B21" s="1722"/>
      <c r="C21" s="1720"/>
      <c r="D21" s="1720"/>
      <c r="E21" s="1720"/>
      <c r="F21" s="1720"/>
      <c r="G21" s="1720"/>
    </row>
    <row r="22" spans="1:7" ht="30" customHeight="1">
      <c r="A22" s="808" t="s">
        <v>509</v>
      </c>
      <c r="B22" s="820" t="s">
        <v>288</v>
      </c>
      <c r="C22" s="826">
        <v>363</v>
      </c>
      <c r="D22" s="823">
        <v>419</v>
      </c>
      <c r="E22" s="823">
        <v>455</v>
      </c>
      <c r="F22" s="823">
        <v>525</v>
      </c>
      <c r="G22" s="823">
        <v>576</v>
      </c>
    </row>
    <row r="23" spans="1:7" ht="30" customHeight="1">
      <c r="A23" s="815"/>
      <c r="B23" s="818" t="s">
        <v>287</v>
      </c>
      <c r="C23" s="827">
        <v>11</v>
      </c>
      <c r="D23" s="824">
        <v>11</v>
      </c>
      <c r="E23" s="824">
        <v>13</v>
      </c>
      <c r="F23" s="824">
        <v>11</v>
      </c>
      <c r="G23" s="824">
        <v>10</v>
      </c>
    </row>
    <row r="24" spans="1:7" ht="30" customHeight="1">
      <c r="A24" s="812" t="s">
        <v>508</v>
      </c>
      <c r="B24" s="819" t="s">
        <v>286</v>
      </c>
      <c r="C24" s="828">
        <f>SUM(C22:C23)</f>
        <v>374</v>
      </c>
      <c r="D24" s="825">
        <f>SUM(D22:D23)</f>
        <v>430</v>
      </c>
      <c r="E24" s="825">
        <f>SUM(E22:E23)</f>
        <v>468</v>
      </c>
      <c r="F24" s="825">
        <f>SUM(F22:F23)</f>
        <v>536</v>
      </c>
      <c r="G24" s="825">
        <f>SUM(G22:G23)</f>
        <v>586</v>
      </c>
    </row>
    <row r="25" spans="1:7" ht="14.25" customHeight="1">
      <c r="A25" s="1717" t="s">
        <v>504</v>
      </c>
      <c r="B25" s="1718"/>
      <c r="C25" s="1723">
        <v>0.12</v>
      </c>
      <c r="D25" s="1723">
        <v>0.13</v>
      </c>
      <c r="E25" s="1723">
        <v>0.14000000000000001</v>
      </c>
      <c r="F25" s="1723">
        <v>0.16</v>
      </c>
      <c r="G25" s="1723">
        <v>0.17</v>
      </c>
    </row>
    <row r="26" spans="1:7" ht="13.5" customHeight="1">
      <c r="A26" s="1721" t="s">
        <v>503</v>
      </c>
      <c r="B26" s="1722"/>
      <c r="C26" s="1724"/>
      <c r="D26" s="1724"/>
      <c r="E26" s="1724"/>
      <c r="F26" s="1724"/>
      <c r="G26" s="1724"/>
    </row>
    <row r="27" spans="1:7" s="804" customFormat="1" ht="24" customHeight="1">
      <c r="A27" s="808" t="s">
        <v>507</v>
      </c>
      <c r="B27" s="820" t="s">
        <v>288</v>
      </c>
      <c r="C27" s="826">
        <v>9609</v>
      </c>
      <c r="D27" s="823">
        <v>10585</v>
      </c>
      <c r="E27" s="823">
        <v>11306</v>
      </c>
      <c r="F27" s="823">
        <v>15267</v>
      </c>
      <c r="G27" s="823">
        <v>14442</v>
      </c>
    </row>
    <row r="28" spans="1:7" s="804" customFormat="1" ht="16.5" customHeight="1">
      <c r="A28" s="815" t="s">
        <v>506</v>
      </c>
      <c r="B28" s="818" t="s">
        <v>287</v>
      </c>
      <c r="C28" s="827">
        <v>139</v>
      </c>
      <c r="D28" s="824">
        <v>227</v>
      </c>
      <c r="E28" s="824">
        <v>258</v>
      </c>
      <c r="F28" s="824">
        <v>241</v>
      </c>
      <c r="G28" s="824">
        <v>122</v>
      </c>
    </row>
    <row r="29" spans="1:7" ht="20.25" customHeight="1">
      <c r="A29" s="812" t="s">
        <v>505</v>
      </c>
      <c r="B29" s="819" t="s">
        <v>286</v>
      </c>
      <c r="C29" s="828">
        <f>SUM(C27:C28)</f>
        <v>9748</v>
      </c>
      <c r="D29" s="825">
        <f>SUM(D27:D28)</f>
        <v>10812</v>
      </c>
      <c r="E29" s="825">
        <f>SUM(E27:E28)</f>
        <v>11564</v>
      </c>
      <c r="F29" s="825">
        <f>SUM(F27:F28)</f>
        <v>15508</v>
      </c>
      <c r="G29" s="825">
        <f>SUM(G27:G28)</f>
        <v>14564</v>
      </c>
    </row>
    <row r="30" spans="1:7" ht="13.8">
      <c r="A30" s="1717" t="s">
        <v>504</v>
      </c>
      <c r="B30" s="1718"/>
      <c r="C30" s="1719">
        <v>3.1</v>
      </c>
      <c r="D30" s="1719">
        <v>3.4</v>
      </c>
      <c r="E30" s="1719">
        <v>3.6</v>
      </c>
      <c r="F30" s="1719">
        <v>4.5999999999999996</v>
      </c>
      <c r="G30" s="1719">
        <v>4.3</v>
      </c>
    </row>
    <row r="31" spans="1:7" ht="13.8">
      <c r="A31" s="1721" t="s">
        <v>503</v>
      </c>
      <c r="B31" s="1722"/>
      <c r="C31" s="1720"/>
      <c r="D31" s="1720"/>
      <c r="E31" s="1720"/>
      <c r="F31" s="1720"/>
      <c r="G31" s="1720"/>
    </row>
    <row r="32" spans="1:7" ht="13.8">
      <c r="A32" s="1713" t="s">
        <v>502</v>
      </c>
      <c r="B32" s="1713"/>
      <c r="C32" s="912"/>
      <c r="D32" s="912"/>
      <c r="E32" s="912"/>
      <c r="F32" s="1714" t="s">
        <v>501</v>
      </c>
      <c r="G32" s="1714"/>
    </row>
    <row r="33" spans="1:7" ht="13.8">
      <c r="A33" s="1715"/>
      <c r="B33" s="1715"/>
      <c r="C33" s="913"/>
      <c r="D33" s="913"/>
      <c r="E33" s="913"/>
      <c r="F33" s="1716"/>
      <c r="G33" s="1716"/>
    </row>
    <row r="34" spans="1:7" ht="20.399999999999999">
      <c r="A34" s="674"/>
      <c r="B34" s="674"/>
      <c r="C34" s="914"/>
      <c r="D34" s="914"/>
      <c r="E34" s="914"/>
      <c r="F34" s="915" t="s">
        <v>2033</v>
      </c>
      <c r="G34" s="914"/>
    </row>
  </sheetData>
  <mergeCells count="33">
    <mergeCell ref="A8:G8"/>
    <mergeCell ref="A15:B15"/>
    <mergeCell ref="F15:F16"/>
    <mergeCell ref="G15:G16"/>
    <mergeCell ref="A16:B16"/>
    <mergeCell ref="C15:C16"/>
    <mergeCell ref="D15:D16"/>
    <mergeCell ref="E15:E16"/>
    <mergeCell ref="G25:G26"/>
    <mergeCell ref="A26:B26"/>
    <mergeCell ref="A20:B20"/>
    <mergeCell ref="F20:F21"/>
    <mergeCell ref="G20:G21"/>
    <mergeCell ref="A21:B21"/>
    <mergeCell ref="A25:B25"/>
    <mergeCell ref="F25:F26"/>
    <mergeCell ref="C20:C21"/>
    <mergeCell ref="D20:D21"/>
    <mergeCell ref="E20:E21"/>
    <mergeCell ref="C25:C26"/>
    <mergeCell ref="D25:D26"/>
    <mergeCell ref="E25:E26"/>
    <mergeCell ref="A32:B32"/>
    <mergeCell ref="F32:G32"/>
    <mergeCell ref="A33:B33"/>
    <mergeCell ref="F33:G33"/>
    <mergeCell ref="A30:B30"/>
    <mergeCell ref="F30:F31"/>
    <mergeCell ref="G30:G31"/>
    <mergeCell ref="A31:B31"/>
    <mergeCell ref="C30:C31"/>
    <mergeCell ref="D30:D31"/>
    <mergeCell ref="E30:E31"/>
  </mergeCells>
  <printOptions horizontalCentered="1" verticalCentered="1"/>
  <pageMargins left="0.15748000000000001" right="0.15748031496063" top="0.57480314960629997" bottom="0.57480315000000004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5"/>
  <sheetViews>
    <sheetView showGridLines="0" rightToLeft="1" zoomScaleNormal="100" workbookViewId="0">
      <selection activeCell="F1" sqref="F1:S1048576"/>
    </sheetView>
  </sheetViews>
  <sheetFormatPr defaultRowHeight="13.2"/>
  <cols>
    <col min="1" max="1" width="12.8984375" style="651" customWidth="1"/>
    <col min="2" max="2" width="14.19921875" style="651" customWidth="1"/>
    <col min="3" max="7" width="11.69921875" style="651" customWidth="1"/>
    <col min="8" max="256" width="9.09765625" style="651"/>
    <col min="257" max="257" width="12.8984375" style="651" customWidth="1"/>
    <col min="258" max="258" width="11.69921875" style="651" customWidth="1"/>
    <col min="259" max="263" width="9.3984375" style="651" customWidth="1"/>
    <col min="264" max="512" width="9.09765625" style="651"/>
    <col min="513" max="513" width="12.8984375" style="651" customWidth="1"/>
    <col min="514" max="514" width="11.69921875" style="651" customWidth="1"/>
    <col min="515" max="519" width="9.3984375" style="651" customWidth="1"/>
    <col min="520" max="768" width="9.09765625" style="651"/>
    <col min="769" max="769" width="12.8984375" style="651" customWidth="1"/>
    <col min="770" max="770" width="11.69921875" style="651" customWidth="1"/>
    <col min="771" max="775" width="9.3984375" style="651" customWidth="1"/>
    <col min="776" max="1024" width="9.09765625" style="651"/>
    <col min="1025" max="1025" width="12.8984375" style="651" customWidth="1"/>
    <col min="1026" max="1026" width="11.69921875" style="651" customWidth="1"/>
    <col min="1027" max="1031" width="9.3984375" style="651" customWidth="1"/>
    <col min="1032" max="1280" width="9.09765625" style="651"/>
    <col min="1281" max="1281" width="12.8984375" style="651" customWidth="1"/>
    <col min="1282" max="1282" width="11.69921875" style="651" customWidth="1"/>
    <col min="1283" max="1287" width="9.3984375" style="651" customWidth="1"/>
    <col min="1288" max="1536" width="9.09765625" style="651"/>
    <col min="1537" max="1537" width="12.8984375" style="651" customWidth="1"/>
    <col min="1538" max="1538" width="11.69921875" style="651" customWidth="1"/>
    <col min="1539" max="1543" width="9.3984375" style="651" customWidth="1"/>
    <col min="1544" max="1792" width="9.09765625" style="651"/>
    <col min="1793" max="1793" width="12.8984375" style="651" customWidth="1"/>
    <col min="1794" max="1794" width="11.69921875" style="651" customWidth="1"/>
    <col min="1795" max="1799" width="9.3984375" style="651" customWidth="1"/>
    <col min="1800" max="2048" width="9.09765625" style="651"/>
    <col min="2049" max="2049" width="12.8984375" style="651" customWidth="1"/>
    <col min="2050" max="2050" width="11.69921875" style="651" customWidth="1"/>
    <col min="2051" max="2055" width="9.3984375" style="651" customWidth="1"/>
    <col min="2056" max="2304" width="9.09765625" style="651"/>
    <col min="2305" max="2305" width="12.8984375" style="651" customWidth="1"/>
    <col min="2306" max="2306" width="11.69921875" style="651" customWidth="1"/>
    <col min="2307" max="2311" width="9.3984375" style="651" customWidth="1"/>
    <col min="2312" max="2560" width="9.09765625" style="651"/>
    <col min="2561" max="2561" width="12.8984375" style="651" customWidth="1"/>
    <col min="2562" max="2562" width="11.69921875" style="651" customWidth="1"/>
    <col min="2563" max="2567" width="9.3984375" style="651" customWidth="1"/>
    <col min="2568" max="2816" width="9.09765625" style="651"/>
    <col min="2817" max="2817" width="12.8984375" style="651" customWidth="1"/>
    <col min="2818" max="2818" width="11.69921875" style="651" customWidth="1"/>
    <col min="2819" max="2823" width="9.3984375" style="651" customWidth="1"/>
    <col min="2824" max="3072" width="9.09765625" style="651"/>
    <col min="3073" max="3073" width="12.8984375" style="651" customWidth="1"/>
    <col min="3074" max="3074" width="11.69921875" style="651" customWidth="1"/>
    <col min="3075" max="3079" width="9.3984375" style="651" customWidth="1"/>
    <col min="3080" max="3328" width="9.09765625" style="651"/>
    <col min="3329" max="3329" width="12.8984375" style="651" customWidth="1"/>
    <col min="3330" max="3330" width="11.69921875" style="651" customWidth="1"/>
    <col min="3331" max="3335" width="9.3984375" style="651" customWidth="1"/>
    <col min="3336" max="3584" width="9.09765625" style="651"/>
    <col min="3585" max="3585" width="12.8984375" style="651" customWidth="1"/>
    <col min="3586" max="3586" width="11.69921875" style="651" customWidth="1"/>
    <col min="3587" max="3591" width="9.3984375" style="651" customWidth="1"/>
    <col min="3592" max="3840" width="9.09765625" style="651"/>
    <col min="3841" max="3841" width="12.8984375" style="651" customWidth="1"/>
    <col min="3842" max="3842" width="11.69921875" style="651" customWidth="1"/>
    <col min="3843" max="3847" width="9.3984375" style="651" customWidth="1"/>
    <col min="3848" max="4096" width="9.09765625" style="651"/>
    <col min="4097" max="4097" width="12.8984375" style="651" customWidth="1"/>
    <col min="4098" max="4098" width="11.69921875" style="651" customWidth="1"/>
    <col min="4099" max="4103" width="9.3984375" style="651" customWidth="1"/>
    <col min="4104" max="4352" width="9.09765625" style="651"/>
    <col min="4353" max="4353" width="12.8984375" style="651" customWidth="1"/>
    <col min="4354" max="4354" width="11.69921875" style="651" customWidth="1"/>
    <col min="4355" max="4359" width="9.3984375" style="651" customWidth="1"/>
    <col min="4360" max="4608" width="9.09765625" style="651"/>
    <col min="4609" max="4609" width="12.8984375" style="651" customWidth="1"/>
    <col min="4610" max="4610" width="11.69921875" style="651" customWidth="1"/>
    <col min="4611" max="4615" width="9.3984375" style="651" customWidth="1"/>
    <col min="4616" max="4864" width="9.09765625" style="651"/>
    <col min="4865" max="4865" width="12.8984375" style="651" customWidth="1"/>
    <col min="4866" max="4866" width="11.69921875" style="651" customWidth="1"/>
    <col min="4867" max="4871" width="9.3984375" style="651" customWidth="1"/>
    <col min="4872" max="5120" width="9.09765625" style="651"/>
    <col min="5121" max="5121" width="12.8984375" style="651" customWidth="1"/>
    <col min="5122" max="5122" width="11.69921875" style="651" customWidth="1"/>
    <col min="5123" max="5127" width="9.3984375" style="651" customWidth="1"/>
    <col min="5128" max="5376" width="9.09765625" style="651"/>
    <col min="5377" max="5377" width="12.8984375" style="651" customWidth="1"/>
    <col min="5378" max="5378" width="11.69921875" style="651" customWidth="1"/>
    <col min="5379" max="5383" width="9.3984375" style="651" customWidth="1"/>
    <col min="5384" max="5632" width="9.09765625" style="651"/>
    <col min="5633" max="5633" width="12.8984375" style="651" customWidth="1"/>
    <col min="5634" max="5634" width="11.69921875" style="651" customWidth="1"/>
    <col min="5635" max="5639" width="9.3984375" style="651" customWidth="1"/>
    <col min="5640" max="5888" width="9.09765625" style="651"/>
    <col min="5889" max="5889" width="12.8984375" style="651" customWidth="1"/>
    <col min="5890" max="5890" width="11.69921875" style="651" customWidth="1"/>
    <col min="5891" max="5895" width="9.3984375" style="651" customWidth="1"/>
    <col min="5896" max="6144" width="9.09765625" style="651"/>
    <col min="6145" max="6145" width="12.8984375" style="651" customWidth="1"/>
    <col min="6146" max="6146" width="11.69921875" style="651" customWidth="1"/>
    <col min="6147" max="6151" width="9.3984375" style="651" customWidth="1"/>
    <col min="6152" max="6400" width="9.09765625" style="651"/>
    <col min="6401" max="6401" width="12.8984375" style="651" customWidth="1"/>
    <col min="6402" max="6402" width="11.69921875" style="651" customWidth="1"/>
    <col min="6403" max="6407" width="9.3984375" style="651" customWidth="1"/>
    <col min="6408" max="6656" width="9.09765625" style="651"/>
    <col min="6657" max="6657" width="12.8984375" style="651" customWidth="1"/>
    <col min="6658" max="6658" width="11.69921875" style="651" customWidth="1"/>
    <col min="6659" max="6663" width="9.3984375" style="651" customWidth="1"/>
    <col min="6664" max="6912" width="9.09765625" style="651"/>
    <col min="6913" max="6913" width="12.8984375" style="651" customWidth="1"/>
    <col min="6914" max="6914" width="11.69921875" style="651" customWidth="1"/>
    <col min="6915" max="6919" width="9.3984375" style="651" customWidth="1"/>
    <col min="6920" max="7168" width="9.09765625" style="651"/>
    <col min="7169" max="7169" width="12.8984375" style="651" customWidth="1"/>
    <col min="7170" max="7170" width="11.69921875" style="651" customWidth="1"/>
    <col min="7171" max="7175" width="9.3984375" style="651" customWidth="1"/>
    <col min="7176" max="7424" width="9.09765625" style="651"/>
    <col min="7425" max="7425" width="12.8984375" style="651" customWidth="1"/>
    <col min="7426" max="7426" width="11.69921875" style="651" customWidth="1"/>
    <col min="7427" max="7431" width="9.3984375" style="651" customWidth="1"/>
    <col min="7432" max="7680" width="9.09765625" style="651"/>
    <col min="7681" max="7681" width="12.8984375" style="651" customWidth="1"/>
    <col min="7682" max="7682" width="11.69921875" style="651" customWidth="1"/>
    <col min="7683" max="7687" width="9.3984375" style="651" customWidth="1"/>
    <col min="7688" max="7936" width="9.09765625" style="651"/>
    <col min="7937" max="7937" width="12.8984375" style="651" customWidth="1"/>
    <col min="7938" max="7938" width="11.69921875" style="651" customWidth="1"/>
    <col min="7939" max="7943" width="9.3984375" style="651" customWidth="1"/>
    <col min="7944" max="8192" width="9.09765625" style="651"/>
    <col min="8193" max="8193" width="12.8984375" style="651" customWidth="1"/>
    <col min="8194" max="8194" width="11.69921875" style="651" customWidth="1"/>
    <col min="8195" max="8199" width="9.3984375" style="651" customWidth="1"/>
    <col min="8200" max="8448" width="9.09765625" style="651"/>
    <col min="8449" max="8449" width="12.8984375" style="651" customWidth="1"/>
    <col min="8450" max="8450" width="11.69921875" style="651" customWidth="1"/>
    <col min="8451" max="8455" width="9.3984375" style="651" customWidth="1"/>
    <col min="8456" max="8704" width="9.09765625" style="651"/>
    <col min="8705" max="8705" width="12.8984375" style="651" customWidth="1"/>
    <col min="8706" max="8706" width="11.69921875" style="651" customWidth="1"/>
    <col min="8707" max="8711" width="9.3984375" style="651" customWidth="1"/>
    <col min="8712" max="8960" width="9.09765625" style="651"/>
    <col min="8961" max="8961" width="12.8984375" style="651" customWidth="1"/>
    <col min="8962" max="8962" width="11.69921875" style="651" customWidth="1"/>
    <col min="8963" max="8967" width="9.3984375" style="651" customWidth="1"/>
    <col min="8968" max="9216" width="9.09765625" style="651"/>
    <col min="9217" max="9217" width="12.8984375" style="651" customWidth="1"/>
    <col min="9218" max="9218" width="11.69921875" style="651" customWidth="1"/>
    <col min="9219" max="9223" width="9.3984375" style="651" customWidth="1"/>
    <col min="9224" max="9472" width="9.09765625" style="651"/>
    <col min="9473" max="9473" width="12.8984375" style="651" customWidth="1"/>
    <col min="9474" max="9474" width="11.69921875" style="651" customWidth="1"/>
    <col min="9475" max="9479" width="9.3984375" style="651" customWidth="1"/>
    <col min="9480" max="9728" width="9.09765625" style="651"/>
    <col min="9729" max="9729" width="12.8984375" style="651" customWidth="1"/>
    <col min="9730" max="9730" width="11.69921875" style="651" customWidth="1"/>
    <col min="9731" max="9735" width="9.3984375" style="651" customWidth="1"/>
    <col min="9736" max="9984" width="9.09765625" style="651"/>
    <col min="9985" max="9985" width="12.8984375" style="651" customWidth="1"/>
    <col min="9986" max="9986" width="11.69921875" style="651" customWidth="1"/>
    <col min="9987" max="9991" width="9.3984375" style="651" customWidth="1"/>
    <col min="9992" max="10240" width="9.09765625" style="651"/>
    <col min="10241" max="10241" width="12.8984375" style="651" customWidth="1"/>
    <col min="10242" max="10242" width="11.69921875" style="651" customWidth="1"/>
    <col min="10243" max="10247" width="9.3984375" style="651" customWidth="1"/>
    <col min="10248" max="10496" width="9.09765625" style="651"/>
    <col min="10497" max="10497" width="12.8984375" style="651" customWidth="1"/>
    <col min="10498" max="10498" width="11.69921875" style="651" customWidth="1"/>
    <col min="10499" max="10503" width="9.3984375" style="651" customWidth="1"/>
    <col min="10504" max="10752" width="9.09765625" style="651"/>
    <col min="10753" max="10753" width="12.8984375" style="651" customWidth="1"/>
    <col min="10754" max="10754" width="11.69921875" style="651" customWidth="1"/>
    <col min="10755" max="10759" width="9.3984375" style="651" customWidth="1"/>
    <col min="10760" max="11008" width="9.09765625" style="651"/>
    <col min="11009" max="11009" width="12.8984375" style="651" customWidth="1"/>
    <col min="11010" max="11010" width="11.69921875" style="651" customWidth="1"/>
    <col min="11011" max="11015" width="9.3984375" style="651" customWidth="1"/>
    <col min="11016" max="11264" width="9.09765625" style="651"/>
    <col min="11265" max="11265" width="12.8984375" style="651" customWidth="1"/>
    <col min="11266" max="11266" width="11.69921875" style="651" customWidth="1"/>
    <col min="11267" max="11271" width="9.3984375" style="651" customWidth="1"/>
    <col min="11272" max="11520" width="9.09765625" style="651"/>
    <col min="11521" max="11521" width="12.8984375" style="651" customWidth="1"/>
    <col min="11522" max="11522" width="11.69921875" style="651" customWidth="1"/>
    <col min="11523" max="11527" width="9.3984375" style="651" customWidth="1"/>
    <col min="11528" max="11776" width="9.09765625" style="651"/>
    <col min="11777" max="11777" width="12.8984375" style="651" customWidth="1"/>
    <col min="11778" max="11778" width="11.69921875" style="651" customWidth="1"/>
    <col min="11779" max="11783" width="9.3984375" style="651" customWidth="1"/>
    <col min="11784" max="12032" width="9.09765625" style="651"/>
    <col min="12033" max="12033" width="12.8984375" style="651" customWidth="1"/>
    <col min="12034" max="12034" width="11.69921875" style="651" customWidth="1"/>
    <col min="12035" max="12039" width="9.3984375" style="651" customWidth="1"/>
    <col min="12040" max="12288" width="9.09765625" style="651"/>
    <col min="12289" max="12289" width="12.8984375" style="651" customWidth="1"/>
    <col min="12290" max="12290" width="11.69921875" style="651" customWidth="1"/>
    <col min="12291" max="12295" width="9.3984375" style="651" customWidth="1"/>
    <col min="12296" max="12544" width="9.09765625" style="651"/>
    <col min="12545" max="12545" width="12.8984375" style="651" customWidth="1"/>
    <col min="12546" max="12546" width="11.69921875" style="651" customWidth="1"/>
    <col min="12547" max="12551" width="9.3984375" style="651" customWidth="1"/>
    <col min="12552" max="12800" width="9.09765625" style="651"/>
    <col min="12801" max="12801" width="12.8984375" style="651" customWidth="1"/>
    <col min="12802" max="12802" width="11.69921875" style="651" customWidth="1"/>
    <col min="12803" max="12807" width="9.3984375" style="651" customWidth="1"/>
    <col min="12808" max="13056" width="9.09765625" style="651"/>
    <col min="13057" max="13057" width="12.8984375" style="651" customWidth="1"/>
    <col min="13058" max="13058" width="11.69921875" style="651" customWidth="1"/>
    <col min="13059" max="13063" width="9.3984375" style="651" customWidth="1"/>
    <col min="13064" max="13312" width="9.09765625" style="651"/>
    <col min="13313" max="13313" width="12.8984375" style="651" customWidth="1"/>
    <col min="13314" max="13314" width="11.69921875" style="651" customWidth="1"/>
    <col min="13315" max="13319" width="9.3984375" style="651" customWidth="1"/>
    <col min="13320" max="13568" width="9.09765625" style="651"/>
    <col min="13569" max="13569" width="12.8984375" style="651" customWidth="1"/>
    <col min="13570" max="13570" width="11.69921875" style="651" customWidth="1"/>
    <col min="13571" max="13575" width="9.3984375" style="651" customWidth="1"/>
    <col min="13576" max="13824" width="9.09765625" style="651"/>
    <col min="13825" max="13825" width="12.8984375" style="651" customWidth="1"/>
    <col min="13826" max="13826" width="11.69921875" style="651" customWidth="1"/>
    <col min="13827" max="13831" width="9.3984375" style="651" customWidth="1"/>
    <col min="13832" max="14080" width="9.09765625" style="651"/>
    <col min="14081" max="14081" width="12.8984375" style="651" customWidth="1"/>
    <col min="14082" max="14082" width="11.69921875" style="651" customWidth="1"/>
    <col min="14083" max="14087" width="9.3984375" style="651" customWidth="1"/>
    <col min="14088" max="14336" width="9.09765625" style="651"/>
    <col min="14337" max="14337" width="12.8984375" style="651" customWidth="1"/>
    <col min="14338" max="14338" width="11.69921875" style="651" customWidth="1"/>
    <col min="14339" max="14343" width="9.3984375" style="651" customWidth="1"/>
    <col min="14344" max="14592" width="9.09765625" style="651"/>
    <col min="14593" max="14593" width="12.8984375" style="651" customWidth="1"/>
    <col min="14594" max="14594" width="11.69921875" style="651" customWidth="1"/>
    <col min="14595" max="14599" width="9.3984375" style="651" customWidth="1"/>
    <col min="14600" max="14848" width="9.09765625" style="651"/>
    <col min="14849" max="14849" width="12.8984375" style="651" customWidth="1"/>
    <col min="14850" max="14850" width="11.69921875" style="651" customWidth="1"/>
    <col min="14851" max="14855" width="9.3984375" style="651" customWidth="1"/>
    <col min="14856" max="15104" width="9.09765625" style="651"/>
    <col min="15105" max="15105" width="12.8984375" style="651" customWidth="1"/>
    <col min="15106" max="15106" width="11.69921875" style="651" customWidth="1"/>
    <col min="15107" max="15111" width="9.3984375" style="651" customWidth="1"/>
    <col min="15112" max="15360" width="9.09765625" style="651"/>
    <col min="15361" max="15361" width="12.8984375" style="651" customWidth="1"/>
    <col min="15362" max="15362" width="11.69921875" style="651" customWidth="1"/>
    <col min="15363" max="15367" width="9.3984375" style="651" customWidth="1"/>
    <col min="15368" max="15616" width="9.09765625" style="651"/>
    <col min="15617" max="15617" width="12.8984375" style="651" customWidth="1"/>
    <col min="15618" max="15618" width="11.69921875" style="651" customWidth="1"/>
    <col min="15619" max="15623" width="9.3984375" style="651" customWidth="1"/>
    <col min="15624" max="15872" width="9.09765625" style="651"/>
    <col min="15873" max="15873" width="12.8984375" style="651" customWidth="1"/>
    <col min="15874" max="15874" width="11.69921875" style="651" customWidth="1"/>
    <col min="15875" max="15879" width="9.3984375" style="651" customWidth="1"/>
    <col min="15880" max="16128" width="9.09765625" style="651"/>
    <col min="16129" max="16129" width="12.8984375" style="651" customWidth="1"/>
    <col min="16130" max="16130" width="11.69921875" style="651" customWidth="1"/>
    <col min="16131" max="16135" width="9.3984375" style="651" customWidth="1"/>
    <col min="16136" max="16384" width="9.09765625" style="651"/>
  </cols>
  <sheetData>
    <row r="1" spans="1:7" ht="39" customHeight="1"/>
    <row r="2" spans="1:7" ht="39" customHeight="1"/>
    <row r="5" spans="1:7" ht="35.25" customHeight="1"/>
    <row r="6" spans="1:7" ht="39.75" customHeight="1">
      <c r="A6" s="545" t="s">
        <v>525</v>
      </c>
      <c r="B6" s="806"/>
      <c r="C6" s="806"/>
      <c r="D6" s="806"/>
      <c r="E6" s="806"/>
      <c r="F6" s="806"/>
      <c r="G6" s="806"/>
    </row>
    <row r="7" spans="1:7" ht="30" customHeight="1">
      <c r="A7" s="545" t="s">
        <v>524</v>
      </c>
      <c r="B7" s="806"/>
      <c r="C7" s="806"/>
      <c r="D7" s="806"/>
      <c r="E7" s="806"/>
      <c r="F7" s="806"/>
      <c r="G7" s="806"/>
    </row>
    <row r="8" spans="1:7" ht="30" customHeight="1">
      <c r="A8" s="1725"/>
      <c r="B8" s="1725"/>
      <c r="C8" s="1725"/>
      <c r="D8" s="1725"/>
      <c r="E8" s="1725"/>
      <c r="F8" s="1725"/>
      <c r="G8" s="1725"/>
    </row>
    <row r="9" spans="1:7" ht="30" customHeight="1">
      <c r="A9" s="807" t="s">
        <v>523</v>
      </c>
      <c r="B9" s="674"/>
      <c r="C9" s="674"/>
      <c r="D9" s="674"/>
      <c r="E9" s="674"/>
      <c r="F9" s="674"/>
      <c r="G9" s="673" t="s">
        <v>522</v>
      </c>
    </row>
    <row r="10" spans="1:7" ht="30" customHeight="1">
      <c r="A10" s="808" t="s">
        <v>340</v>
      </c>
      <c r="B10" s="808" t="s">
        <v>297</v>
      </c>
      <c r="C10" s="810" t="s">
        <v>521</v>
      </c>
      <c r="D10" s="918"/>
      <c r="E10" s="919"/>
      <c r="F10" s="918"/>
      <c r="G10" s="811" t="s">
        <v>56</v>
      </c>
    </row>
    <row r="11" spans="1:7" ht="30" customHeight="1">
      <c r="A11" s="920" t="s">
        <v>339</v>
      </c>
      <c r="B11" s="921" t="s">
        <v>296</v>
      </c>
      <c r="C11" s="814" t="s">
        <v>295</v>
      </c>
      <c r="D11" s="814" t="s">
        <v>294</v>
      </c>
      <c r="E11" s="814" t="s">
        <v>293</v>
      </c>
      <c r="F11" s="814" t="s">
        <v>292</v>
      </c>
      <c r="G11" s="831" t="s">
        <v>1371</v>
      </c>
    </row>
    <row r="12" spans="1:7" ht="30" customHeight="1">
      <c r="A12" s="815" t="s">
        <v>520</v>
      </c>
      <c r="B12" s="816" t="s">
        <v>288</v>
      </c>
      <c r="C12" s="826">
        <v>830</v>
      </c>
      <c r="D12" s="823">
        <v>915</v>
      </c>
      <c r="E12" s="823">
        <v>896</v>
      </c>
      <c r="F12" s="823">
        <v>925</v>
      </c>
      <c r="G12" s="823">
        <v>1014</v>
      </c>
    </row>
    <row r="13" spans="1:7" ht="30" customHeight="1">
      <c r="A13" s="817"/>
      <c r="B13" s="818" t="s">
        <v>287</v>
      </c>
      <c r="C13" s="827">
        <v>1766</v>
      </c>
      <c r="D13" s="824">
        <v>1851</v>
      </c>
      <c r="E13" s="824">
        <v>1929</v>
      </c>
      <c r="F13" s="824">
        <v>1762</v>
      </c>
      <c r="G13" s="824">
        <v>1762</v>
      </c>
    </row>
    <row r="14" spans="1:7" ht="30" customHeight="1">
      <c r="A14" s="812" t="s">
        <v>519</v>
      </c>
      <c r="B14" s="819" t="s">
        <v>286</v>
      </c>
      <c r="C14" s="828">
        <f>SUM(C12:C13)</f>
        <v>2596</v>
      </c>
      <c r="D14" s="825">
        <f>SUM(D12:D13)</f>
        <v>2766</v>
      </c>
      <c r="E14" s="825">
        <f>SUM(E12:E13)</f>
        <v>2825</v>
      </c>
      <c r="F14" s="825">
        <f>SUM(F12:F13)</f>
        <v>2687</v>
      </c>
      <c r="G14" s="825">
        <f>SUM(G12:G13)</f>
        <v>2776</v>
      </c>
    </row>
    <row r="15" spans="1:7" ht="30" customHeight="1">
      <c r="A15" s="815" t="s">
        <v>518</v>
      </c>
      <c r="B15" s="816" t="s">
        <v>288</v>
      </c>
      <c r="C15" s="826">
        <v>1139</v>
      </c>
      <c r="D15" s="823">
        <v>1285</v>
      </c>
      <c r="E15" s="823">
        <v>1506</v>
      </c>
      <c r="F15" s="823">
        <v>1714</v>
      </c>
      <c r="G15" s="823">
        <v>2131</v>
      </c>
    </row>
    <row r="16" spans="1:7" ht="30" customHeight="1">
      <c r="A16" s="817"/>
      <c r="B16" s="818" t="s">
        <v>287</v>
      </c>
      <c r="C16" s="827">
        <v>386</v>
      </c>
      <c r="D16" s="824">
        <v>314</v>
      </c>
      <c r="E16" s="824">
        <v>115</v>
      </c>
      <c r="F16" s="824">
        <v>56</v>
      </c>
      <c r="G16" s="824">
        <v>28</v>
      </c>
    </row>
    <row r="17" spans="1:7" ht="30" customHeight="1">
      <c r="A17" s="812" t="s">
        <v>205</v>
      </c>
      <c r="B17" s="819" t="s">
        <v>286</v>
      </c>
      <c r="C17" s="828">
        <f>SUM(C15:C16)</f>
        <v>1525</v>
      </c>
      <c r="D17" s="825">
        <f>SUM(D15:D16)</f>
        <v>1599</v>
      </c>
      <c r="E17" s="825">
        <f>SUM(E15:E16)</f>
        <v>1621</v>
      </c>
      <c r="F17" s="825">
        <f>SUM(F15:F16)</f>
        <v>1770</v>
      </c>
      <c r="G17" s="825">
        <f>SUM(G15:G16)</f>
        <v>2159</v>
      </c>
    </row>
    <row r="18" spans="1:7" ht="30" customHeight="1">
      <c r="A18" s="815" t="s">
        <v>186</v>
      </c>
      <c r="B18" s="816" t="s">
        <v>288</v>
      </c>
      <c r="C18" s="826">
        <v>32</v>
      </c>
      <c r="D18" s="823">
        <v>41</v>
      </c>
      <c r="E18" s="823">
        <v>30</v>
      </c>
      <c r="F18" s="823">
        <v>45</v>
      </c>
      <c r="G18" s="823">
        <v>42</v>
      </c>
    </row>
    <row r="19" spans="1:7" ht="30" customHeight="1">
      <c r="A19" s="815"/>
      <c r="B19" s="818" t="s">
        <v>287</v>
      </c>
      <c r="C19" s="827">
        <v>115</v>
      </c>
      <c r="D19" s="824">
        <v>122</v>
      </c>
      <c r="E19" s="824">
        <v>112</v>
      </c>
      <c r="F19" s="824">
        <v>156</v>
      </c>
      <c r="G19" s="824">
        <v>158</v>
      </c>
    </row>
    <row r="20" spans="1:7" ht="30" customHeight="1">
      <c r="A20" s="812" t="s">
        <v>185</v>
      </c>
      <c r="B20" s="819" t="s">
        <v>286</v>
      </c>
      <c r="C20" s="828">
        <f>SUM(C18:C19)</f>
        <v>147</v>
      </c>
      <c r="D20" s="825">
        <f>SUM(D18:D19)</f>
        <v>163</v>
      </c>
      <c r="E20" s="825">
        <f>SUM(E18:E19)</f>
        <v>142</v>
      </c>
      <c r="F20" s="825">
        <f>SUM(F18:F19)</f>
        <v>201</v>
      </c>
      <c r="G20" s="825">
        <f>SUM(G18:G19)</f>
        <v>200</v>
      </c>
    </row>
    <row r="21" spans="1:7" ht="30" customHeight="1">
      <c r="A21" s="815" t="s">
        <v>517</v>
      </c>
      <c r="B21" s="816" t="s">
        <v>288</v>
      </c>
      <c r="C21" s="826">
        <v>50</v>
      </c>
      <c r="D21" s="823">
        <v>58</v>
      </c>
      <c r="E21" s="823">
        <v>52</v>
      </c>
      <c r="F21" s="823">
        <v>74</v>
      </c>
      <c r="G21" s="823">
        <v>70</v>
      </c>
    </row>
    <row r="22" spans="1:7" ht="30" customHeight="1">
      <c r="A22" s="922"/>
      <c r="B22" s="818" t="s">
        <v>287</v>
      </c>
      <c r="C22" s="827">
        <v>147</v>
      </c>
      <c r="D22" s="824">
        <v>162</v>
      </c>
      <c r="E22" s="824">
        <v>148</v>
      </c>
      <c r="F22" s="824">
        <v>183</v>
      </c>
      <c r="G22" s="824">
        <v>181</v>
      </c>
    </row>
    <row r="23" spans="1:7" ht="30" customHeight="1">
      <c r="A23" s="812" t="s">
        <v>428</v>
      </c>
      <c r="B23" s="819" t="s">
        <v>286</v>
      </c>
      <c r="C23" s="828">
        <f>SUM(C21:C22)</f>
        <v>197</v>
      </c>
      <c r="D23" s="825">
        <f>SUM(D21:D22)</f>
        <v>220</v>
      </c>
      <c r="E23" s="825">
        <f>SUM(E21:E22)</f>
        <v>200</v>
      </c>
      <c r="F23" s="825">
        <f>SUM(F21:F22)</f>
        <v>257</v>
      </c>
      <c r="G23" s="825">
        <f>SUM(G21:G22)</f>
        <v>251</v>
      </c>
    </row>
    <row r="24" spans="1:7" ht="30" customHeight="1">
      <c r="A24" s="815" t="s">
        <v>158</v>
      </c>
      <c r="B24" s="816" t="s">
        <v>288</v>
      </c>
      <c r="C24" s="826">
        <v>1066</v>
      </c>
      <c r="D24" s="823">
        <v>1198</v>
      </c>
      <c r="E24" s="823">
        <v>1244</v>
      </c>
      <c r="F24" s="823">
        <v>1695</v>
      </c>
      <c r="G24" s="823">
        <v>1896</v>
      </c>
    </row>
    <row r="25" spans="1:7" ht="30" customHeight="1">
      <c r="A25" s="815"/>
      <c r="B25" s="818" t="s">
        <v>287</v>
      </c>
      <c r="C25" s="827">
        <v>2322</v>
      </c>
      <c r="D25" s="824">
        <v>2606</v>
      </c>
      <c r="E25" s="824">
        <v>2648</v>
      </c>
      <c r="F25" s="824">
        <v>2650</v>
      </c>
      <c r="G25" s="824">
        <v>2712</v>
      </c>
    </row>
    <row r="26" spans="1:7" ht="30" customHeight="1">
      <c r="A26" s="923" t="s">
        <v>516</v>
      </c>
      <c r="B26" s="819" t="s">
        <v>286</v>
      </c>
      <c r="C26" s="828">
        <f>SUM(C24:C25)</f>
        <v>3388</v>
      </c>
      <c r="D26" s="825">
        <f>SUM(D24:D25)</f>
        <v>3804</v>
      </c>
      <c r="E26" s="825">
        <f>SUM(E24:E25)</f>
        <v>3892</v>
      </c>
      <c r="F26" s="825">
        <f>SUM(F24:F25)</f>
        <v>4345</v>
      </c>
      <c r="G26" s="825">
        <f>SUM(G24:G25)</f>
        <v>4608</v>
      </c>
    </row>
    <row r="27" spans="1:7" ht="30" customHeight="1">
      <c r="A27" s="808" t="s">
        <v>515</v>
      </c>
      <c r="B27" s="821" t="s">
        <v>288</v>
      </c>
      <c r="C27" s="826">
        <v>315</v>
      </c>
      <c r="D27" s="823">
        <v>311</v>
      </c>
      <c r="E27" s="823">
        <v>418</v>
      </c>
      <c r="F27" s="823">
        <v>558</v>
      </c>
      <c r="G27" s="823">
        <v>555</v>
      </c>
    </row>
    <row r="28" spans="1:7" ht="13.8">
      <c r="A28" s="815"/>
      <c r="B28" s="818" t="s">
        <v>287</v>
      </c>
      <c r="C28" s="827">
        <v>1479</v>
      </c>
      <c r="D28" s="824">
        <v>1400</v>
      </c>
      <c r="E28" s="824">
        <v>1314</v>
      </c>
      <c r="F28" s="824">
        <v>1483</v>
      </c>
      <c r="G28" s="824">
        <v>1472</v>
      </c>
    </row>
    <row r="29" spans="1:7" ht="13.8">
      <c r="A29" s="922" t="s">
        <v>137</v>
      </c>
      <c r="B29" s="819" t="s">
        <v>286</v>
      </c>
      <c r="C29" s="828">
        <f>SUM(C27:C28)</f>
        <v>1794</v>
      </c>
      <c r="D29" s="825">
        <f>SUM(D27:D28)</f>
        <v>1711</v>
      </c>
      <c r="E29" s="825">
        <f>SUM(E27:E28)</f>
        <v>1732</v>
      </c>
      <c r="F29" s="825">
        <f>SUM(F27:F28)</f>
        <v>2041</v>
      </c>
      <c r="G29" s="825">
        <f>SUM(G27:G28)</f>
        <v>2027</v>
      </c>
    </row>
    <row r="30" spans="1:7" ht="13.8">
      <c r="A30" s="808" t="s">
        <v>30</v>
      </c>
      <c r="B30" s="924" t="s">
        <v>288</v>
      </c>
      <c r="C30" s="826">
        <f t="shared" ref="C30:F30" si="0">SUM(C27+C24+C21+C18+C15+C12)</f>
        <v>3432</v>
      </c>
      <c r="D30" s="823">
        <f t="shared" si="0"/>
        <v>3808</v>
      </c>
      <c r="E30" s="823">
        <f t="shared" si="0"/>
        <v>4146</v>
      </c>
      <c r="F30" s="823">
        <f t="shared" si="0"/>
        <v>5011</v>
      </c>
      <c r="G30" s="823">
        <f t="shared" ref="G30:G31" si="1">SUM(G27+G24+G21+G18+G15+G12)</f>
        <v>5708</v>
      </c>
    </row>
    <row r="31" spans="1:7" ht="13.8">
      <c r="A31" s="815"/>
      <c r="B31" s="925" t="s">
        <v>287</v>
      </c>
      <c r="C31" s="827">
        <f t="shared" ref="C31:F31" si="2">SUM(C28+C25+C22+C19+C16+C13)</f>
        <v>6215</v>
      </c>
      <c r="D31" s="824">
        <f t="shared" si="2"/>
        <v>6455</v>
      </c>
      <c r="E31" s="824">
        <f t="shared" si="2"/>
        <v>6266</v>
      </c>
      <c r="F31" s="824">
        <f t="shared" si="2"/>
        <v>6290</v>
      </c>
      <c r="G31" s="824">
        <f t="shared" si="1"/>
        <v>6313</v>
      </c>
    </row>
    <row r="32" spans="1:7" ht="13.8">
      <c r="A32" s="812" t="s">
        <v>514</v>
      </c>
      <c r="B32" s="819" t="s">
        <v>286</v>
      </c>
      <c r="C32" s="828">
        <f>SUM(C30:C31)</f>
        <v>9647</v>
      </c>
      <c r="D32" s="825">
        <f>SUM(D30:D31)</f>
        <v>10263</v>
      </c>
      <c r="E32" s="825">
        <f>SUM(E30:E31)</f>
        <v>10412</v>
      </c>
      <c r="F32" s="825">
        <f>SUM(F30:F31)</f>
        <v>11301</v>
      </c>
      <c r="G32" s="825">
        <f>SUM(G30:G31)</f>
        <v>12021</v>
      </c>
    </row>
    <row r="33" spans="1:7" ht="13.8">
      <c r="A33" s="822"/>
      <c r="B33" s="674"/>
      <c r="C33" s="674"/>
      <c r="D33" s="674"/>
      <c r="E33" s="674"/>
      <c r="F33" s="674"/>
      <c r="G33" s="674"/>
    </row>
    <row r="34" spans="1:7" ht="20.399999999999999">
      <c r="A34" s="822"/>
      <c r="B34" s="674"/>
      <c r="C34" s="674"/>
      <c r="D34" s="674"/>
      <c r="E34" s="683" t="s">
        <v>2033</v>
      </c>
      <c r="F34" s="674"/>
      <c r="G34" s="674"/>
    </row>
    <row r="35" spans="1:7" ht="13.8">
      <c r="A35" s="804"/>
    </row>
  </sheetData>
  <mergeCells count="1">
    <mergeCell ref="A8:G8"/>
  </mergeCells>
  <printOptions horizontalCentered="1" verticalCentered="1"/>
  <pageMargins left="0.15748031496063" right="0.15748031496063" top="0.57480314960629997" bottom="0.57480315000000004" header="0.5" footer="0.5"/>
  <pageSetup paperSize="9" scale="9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Z104"/>
  <sheetViews>
    <sheetView rightToLeft="1" topLeftCell="D1" zoomScale="70" zoomScaleNormal="70" zoomScaleSheetLayoutView="75" workbookViewId="0">
      <selection activeCell="M1" sqref="M1:Z1048576"/>
    </sheetView>
  </sheetViews>
  <sheetFormatPr defaultColWidth="13.69921875" defaultRowHeight="77.099999999999994" customHeight="1"/>
  <cols>
    <col min="1" max="20" width="13.69921875" style="926"/>
    <col min="21" max="78" width="13.69921875" style="928"/>
    <col min="79" max="16384" width="13.69921875" style="926"/>
  </cols>
  <sheetData>
    <row r="1" spans="1:15" ht="77.099999999999994" customHeight="1">
      <c r="O1" s="927"/>
    </row>
    <row r="2" spans="1:15" ht="77.099999999999994" customHeight="1">
      <c r="O2" s="927"/>
    </row>
    <row r="3" spans="1:15" ht="77.099999999999994" customHeight="1">
      <c r="A3" s="934" t="s">
        <v>1385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15" ht="77.099999999999994" customHeight="1">
      <c r="A4" s="935" t="s">
        <v>1386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5" ht="77.099999999999994" customHeight="1">
      <c r="A5" s="936" t="s">
        <v>534</v>
      </c>
      <c r="B5" s="937"/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 t="s">
        <v>533</v>
      </c>
    </row>
    <row r="6" spans="1:15" ht="77.099999999999994" customHeight="1">
      <c r="A6" s="938" t="s">
        <v>226</v>
      </c>
      <c r="B6" s="939"/>
      <c r="C6" s="940" t="s">
        <v>97</v>
      </c>
      <c r="D6" s="938" t="s">
        <v>98</v>
      </c>
      <c r="E6" s="939"/>
      <c r="F6" s="940" t="s">
        <v>99</v>
      </c>
      <c r="G6" s="938" t="s">
        <v>227</v>
      </c>
      <c r="H6" s="1728" t="s">
        <v>101</v>
      </c>
      <c r="I6" s="1729"/>
      <c r="J6" s="938" t="s">
        <v>102</v>
      </c>
      <c r="K6" s="939"/>
      <c r="L6" s="940" t="s">
        <v>103</v>
      </c>
      <c r="M6" s="941"/>
      <c r="N6" s="940" t="s">
        <v>269</v>
      </c>
    </row>
    <row r="7" spans="1:15" ht="77.099999999999994" customHeight="1">
      <c r="A7" s="942" t="s">
        <v>30</v>
      </c>
      <c r="B7" s="942" t="s">
        <v>268</v>
      </c>
      <c r="C7" s="942" t="s">
        <v>267</v>
      </c>
      <c r="D7" s="942" t="s">
        <v>30</v>
      </c>
      <c r="E7" s="942" t="s">
        <v>268</v>
      </c>
      <c r="F7" s="942" t="s">
        <v>267</v>
      </c>
      <c r="G7" s="942" t="s">
        <v>30</v>
      </c>
      <c r="H7" s="942" t="s">
        <v>268</v>
      </c>
      <c r="I7" s="942" t="s">
        <v>267</v>
      </c>
      <c r="J7" s="942" t="s">
        <v>30</v>
      </c>
      <c r="K7" s="942" t="s">
        <v>268</v>
      </c>
      <c r="L7" s="942" t="s">
        <v>267</v>
      </c>
      <c r="M7" s="943"/>
      <c r="N7" s="944" t="s">
        <v>129</v>
      </c>
    </row>
    <row r="8" spans="1:15" ht="77.099999999999994" customHeight="1">
      <c r="A8" s="942" t="s">
        <v>26</v>
      </c>
      <c r="B8" s="942" t="s">
        <v>266</v>
      </c>
      <c r="C8" s="942" t="s">
        <v>265</v>
      </c>
      <c r="D8" s="942" t="s">
        <v>26</v>
      </c>
      <c r="E8" s="942" t="s">
        <v>266</v>
      </c>
      <c r="F8" s="942" t="s">
        <v>265</v>
      </c>
      <c r="G8" s="942" t="s">
        <v>26</v>
      </c>
      <c r="H8" s="942" t="s">
        <v>266</v>
      </c>
      <c r="I8" s="942" t="s">
        <v>265</v>
      </c>
      <c r="J8" s="942" t="s">
        <v>26</v>
      </c>
      <c r="K8" s="942" t="s">
        <v>266</v>
      </c>
      <c r="L8" s="942" t="s">
        <v>265</v>
      </c>
      <c r="M8" s="945"/>
      <c r="N8" s="946"/>
    </row>
    <row r="9" spans="1:15" ht="77.099999999999994" customHeight="1">
      <c r="A9" s="939">
        <v>358</v>
      </c>
      <c r="B9" s="939">
        <v>181</v>
      </c>
      <c r="C9" s="939">
        <v>177</v>
      </c>
      <c r="D9" s="939">
        <v>336</v>
      </c>
      <c r="E9" s="939">
        <v>69</v>
      </c>
      <c r="F9" s="939">
        <v>267</v>
      </c>
      <c r="G9" s="939">
        <v>357</v>
      </c>
      <c r="H9" s="939">
        <v>69</v>
      </c>
      <c r="I9" s="939">
        <v>288</v>
      </c>
      <c r="J9" s="939">
        <v>1417</v>
      </c>
      <c r="K9" s="939">
        <v>747</v>
      </c>
      <c r="L9" s="940">
        <v>670</v>
      </c>
      <c r="M9" s="947" t="s">
        <v>257</v>
      </c>
      <c r="N9" s="948" t="s">
        <v>264</v>
      </c>
    </row>
    <row r="10" spans="1:15" ht="77.099999999999994" customHeight="1">
      <c r="A10" s="973">
        <v>167</v>
      </c>
      <c r="B10" s="973">
        <v>127</v>
      </c>
      <c r="C10" s="973">
        <v>40</v>
      </c>
      <c r="D10" s="973">
        <v>357</v>
      </c>
      <c r="E10" s="973">
        <v>77</v>
      </c>
      <c r="F10" s="973">
        <v>280</v>
      </c>
      <c r="G10" s="973">
        <v>272</v>
      </c>
      <c r="H10" s="973">
        <v>71</v>
      </c>
      <c r="I10" s="973">
        <v>201</v>
      </c>
      <c r="J10" s="973">
        <v>1151</v>
      </c>
      <c r="K10" s="973">
        <v>717</v>
      </c>
      <c r="L10" s="974">
        <v>434</v>
      </c>
      <c r="M10" s="949" t="s">
        <v>255</v>
      </c>
      <c r="N10" s="950"/>
    </row>
    <row r="11" spans="1:15" ht="77.099999999999994" customHeight="1">
      <c r="A11" s="975">
        <v>525</v>
      </c>
      <c r="B11" s="975">
        <v>308</v>
      </c>
      <c r="C11" s="975">
        <v>217</v>
      </c>
      <c r="D11" s="975">
        <v>693</v>
      </c>
      <c r="E11" s="975">
        <v>146</v>
      </c>
      <c r="F11" s="975">
        <v>547</v>
      </c>
      <c r="G11" s="975">
        <v>629</v>
      </c>
      <c r="H11" s="975">
        <v>140</v>
      </c>
      <c r="I11" s="975">
        <v>489</v>
      </c>
      <c r="J11" s="975">
        <v>2568</v>
      </c>
      <c r="K11" s="975">
        <v>1464</v>
      </c>
      <c r="L11" s="976">
        <v>1104</v>
      </c>
      <c r="M11" s="942" t="s">
        <v>253</v>
      </c>
      <c r="N11" s="951" t="s">
        <v>263</v>
      </c>
    </row>
    <row r="12" spans="1:15" ht="77.099999999999994" customHeight="1">
      <c r="A12" s="939">
        <v>445</v>
      </c>
      <c r="B12" s="939">
        <v>0</v>
      </c>
      <c r="C12" s="939">
        <v>445</v>
      </c>
      <c r="D12" s="939">
        <v>307</v>
      </c>
      <c r="E12" s="939">
        <v>2</v>
      </c>
      <c r="F12" s="939">
        <v>305</v>
      </c>
      <c r="G12" s="939">
        <v>557</v>
      </c>
      <c r="H12" s="939">
        <v>2</v>
      </c>
      <c r="I12" s="939">
        <v>555</v>
      </c>
      <c r="J12" s="939">
        <v>1152</v>
      </c>
      <c r="K12" s="939">
        <v>16</v>
      </c>
      <c r="L12" s="940">
        <v>1136</v>
      </c>
      <c r="M12" s="947" t="s">
        <v>257</v>
      </c>
      <c r="N12" s="948" t="s">
        <v>262</v>
      </c>
    </row>
    <row r="13" spans="1:15" ht="77.099999999999994" customHeight="1">
      <c r="A13" s="973">
        <v>628</v>
      </c>
      <c r="B13" s="973">
        <v>208</v>
      </c>
      <c r="C13" s="973">
        <v>420</v>
      </c>
      <c r="D13" s="973">
        <v>647</v>
      </c>
      <c r="E13" s="973">
        <v>84</v>
      </c>
      <c r="F13" s="973">
        <v>563</v>
      </c>
      <c r="G13" s="973">
        <v>509</v>
      </c>
      <c r="H13" s="973">
        <v>35</v>
      </c>
      <c r="I13" s="973">
        <v>474</v>
      </c>
      <c r="J13" s="973">
        <v>2332</v>
      </c>
      <c r="K13" s="973">
        <v>354</v>
      </c>
      <c r="L13" s="974">
        <v>1978</v>
      </c>
      <c r="M13" s="949" t="s">
        <v>255</v>
      </c>
      <c r="N13" s="950" t="s">
        <v>261</v>
      </c>
    </row>
    <row r="14" spans="1:15" ht="77.099999999999994" customHeight="1">
      <c r="A14" s="975">
        <v>1073</v>
      </c>
      <c r="B14" s="975">
        <v>208</v>
      </c>
      <c r="C14" s="975">
        <v>865</v>
      </c>
      <c r="D14" s="975">
        <v>954</v>
      </c>
      <c r="E14" s="975">
        <v>86</v>
      </c>
      <c r="F14" s="975">
        <v>868</v>
      </c>
      <c r="G14" s="975">
        <v>1066</v>
      </c>
      <c r="H14" s="975">
        <v>37</v>
      </c>
      <c r="I14" s="975">
        <v>1029</v>
      </c>
      <c r="J14" s="975">
        <v>3484</v>
      </c>
      <c r="K14" s="975">
        <v>370</v>
      </c>
      <c r="L14" s="976">
        <v>3114</v>
      </c>
      <c r="M14" s="942" t="s">
        <v>253</v>
      </c>
      <c r="N14" s="951" t="s">
        <v>260</v>
      </c>
    </row>
    <row r="15" spans="1:15" ht="77.099999999999994" customHeight="1">
      <c r="A15" s="939">
        <v>16</v>
      </c>
      <c r="B15" s="939">
        <v>0</v>
      </c>
      <c r="C15" s="939">
        <v>16</v>
      </c>
      <c r="D15" s="939">
        <v>14</v>
      </c>
      <c r="E15" s="939">
        <v>0</v>
      </c>
      <c r="F15" s="939">
        <v>14</v>
      </c>
      <c r="G15" s="939">
        <v>10</v>
      </c>
      <c r="H15" s="939">
        <v>0</v>
      </c>
      <c r="I15" s="939">
        <v>10</v>
      </c>
      <c r="J15" s="939">
        <v>71</v>
      </c>
      <c r="K15" s="939">
        <v>1</v>
      </c>
      <c r="L15" s="940">
        <v>70</v>
      </c>
      <c r="M15" s="952" t="s">
        <v>257</v>
      </c>
      <c r="N15" s="948" t="s">
        <v>259</v>
      </c>
    </row>
    <row r="16" spans="1:15" ht="77.099999999999994" customHeight="1">
      <c r="A16" s="973">
        <v>5</v>
      </c>
      <c r="B16" s="973">
        <v>0</v>
      </c>
      <c r="C16" s="973">
        <v>5</v>
      </c>
      <c r="D16" s="973">
        <v>11</v>
      </c>
      <c r="E16" s="973">
        <v>0</v>
      </c>
      <c r="F16" s="973">
        <v>11</v>
      </c>
      <c r="G16" s="973">
        <v>9</v>
      </c>
      <c r="H16" s="973">
        <v>0</v>
      </c>
      <c r="I16" s="973">
        <v>9</v>
      </c>
      <c r="J16" s="973">
        <v>107</v>
      </c>
      <c r="K16" s="973">
        <v>0</v>
      </c>
      <c r="L16" s="974">
        <v>107</v>
      </c>
      <c r="M16" s="953" t="s">
        <v>255</v>
      </c>
      <c r="N16" s="954"/>
    </row>
    <row r="17" spans="1:15" ht="77.099999999999994" customHeight="1">
      <c r="A17" s="975">
        <v>21</v>
      </c>
      <c r="B17" s="975">
        <v>0</v>
      </c>
      <c r="C17" s="975">
        <v>21</v>
      </c>
      <c r="D17" s="975">
        <v>25</v>
      </c>
      <c r="E17" s="975">
        <v>0</v>
      </c>
      <c r="F17" s="975">
        <v>25</v>
      </c>
      <c r="G17" s="975">
        <v>19</v>
      </c>
      <c r="H17" s="975">
        <v>0</v>
      </c>
      <c r="I17" s="975">
        <v>19</v>
      </c>
      <c r="J17" s="975">
        <v>178</v>
      </c>
      <c r="K17" s="975">
        <v>1</v>
      </c>
      <c r="L17" s="976">
        <v>177</v>
      </c>
      <c r="M17" s="955" t="s">
        <v>253</v>
      </c>
      <c r="N17" s="951" t="s">
        <v>258</v>
      </c>
    </row>
    <row r="18" spans="1:15" ht="77.099999999999994" customHeight="1">
      <c r="A18" s="939">
        <v>486</v>
      </c>
      <c r="B18" s="939">
        <v>0</v>
      </c>
      <c r="C18" s="939">
        <v>486</v>
      </c>
      <c r="D18" s="939">
        <v>725</v>
      </c>
      <c r="E18" s="939">
        <v>6</v>
      </c>
      <c r="F18" s="939">
        <v>719</v>
      </c>
      <c r="G18" s="939">
        <v>536</v>
      </c>
      <c r="H18" s="939">
        <v>1</v>
      </c>
      <c r="I18" s="939">
        <v>535</v>
      </c>
      <c r="J18" s="939">
        <v>2243</v>
      </c>
      <c r="K18" s="939">
        <v>10</v>
      </c>
      <c r="L18" s="940">
        <v>2233</v>
      </c>
      <c r="M18" s="947" t="s">
        <v>257</v>
      </c>
      <c r="N18" s="948" t="s">
        <v>256</v>
      </c>
    </row>
    <row r="19" spans="1:15" ht="77.099999999999994" customHeight="1">
      <c r="A19" s="973">
        <v>70</v>
      </c>
      <c r="B19" s="973">
        <v>3</v>
      </c>
      <c r="C19" s="973">
        <v>67</v>
      </c>
      <c r="D19" s="973">
        <v>198</v>
      </c>
      <c r="E19" s="973">
        <v>0</v>
      </c>
      <c r="F19" s="973">
        <v>198</v>
      </c>
      <c r="G19" s="973">
        <v>158</v>
      </c>
      <c r="H19" s="973">
        <v>0</v>
      </c>
      <c r="I19" s="973">
        <v>158</v>
      </c>
      <c r="J19" s="973">
        <v>799</v>
      </c>
      <c r="K19" s="973">
        <v>9</v>
      </c>
      <c r="L19" s="974">
        <v>790</v>
      </c>
      <c r="M19" s="949" t="s">
        <v>255</v>
      </c>
      <c r="N19" s="954" t="s">
        <v>254</v>
      </c>
      <c r="O19" s="927"/>
    </row>
    <row r="20" spans="1:15" ht="77.099999999999994" customHeight="1">
      <c r="A20" s="975">
        <v>556</v>
      </c>
      <c r="B20" s="975">
        <v>3</v>
      </c>
      <c r="C20" s="975">
        <v>553</v>
      </c>
      <c r="D20" s="975">
        <v>923</v>
      </c>
      <c r="E20" s="975">
        <v>6</v>
      </c>
      <c r="F20" s="975">
        <v>917</v>
      </c>
      <c r="G20" s="975">
        <v>694</v>
      </c>
      <c r="H20" s="975">
        <v>1</v>
      </c>
      <c r="I20" s="975">
        <v>693</v>
      </c>
      <c r="J20" s="975">
        <v>3042</v>
      </c>
      <c r="K20" s="975">
        <v>19</v>
      </c>
      <c r="L20" s="976">
        <v>3023</v>
      </c>
      <c r="M20" s="942" t="s">
        <v>253</v>
      </c>
      <c r="N20" s="951" t="s">
        <v>252</v>
      </c>
      <c r="O20" s="927"/>
    </row>
    <row r="21" spans="1:15" ht="77.099999999999994" customHeight="1">
      <c r="A21" s="956" t="s">
        <v>276</v>
      </c>
      <c r="B21" s="937"/>
      <c r="C21" s="937"/>
      <c r="D21" s="937"/>
      <c r="E21" s="937"/>
      <c r="F21" s="937"/>
      <c r="G21" s="937"/>
      <c r="H21" s="937"/>
      <c r="I21" s="937"/>
      <c r="J21" s="937"/>
      <c r="K21" s="937"/>
      <c r="L21" s="937"/>
      <c r="M21" s="957"/>
      <c r="N21" s="958" t="s">
        <v>485</v>
      </c>
      <c r="O21" s="930"/>
    </row>
    <row r="22" spans="1:15" ht="77.099999999999994" customHeight="1">
      <c r="A22" s="936" t="s">
        <v>528</v>
      </c>
      <c r="B22" s="937"/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 t="s">
        <v>530</v>
      </c>
      <c r="O22" s="931"/>
    </row>
    <row r="23" spans="1:15" ht="77.099999999999994" customHeight="1">
      <c r="A23" s="938" t="s">
        <v>532</v>
      </c>
      <c r="B23" s="939"/>
      <c r="C23" s="940" t="s">
        <v>531</v>
      </c>
      <c r="D23" s="938" t="s">
        <v>90</v>
      </c>
      <c r="E23" s="939"/>
      <c r="F23" s="940" t="s">
        <v>91</v>
      </c>
      <c r="G23" s="938" t="s">
        <v>92</v>
      </c>
      <c r="H23" s="939"/>
      <c r="I23" s="940" t="s">
        <v>93</v>
      </c>
      <c r="J23" s="938" t="s">
        <v>94</v>
      </c>
      <c r="K23" s="939"/>
      <c r="L23" s="959" t="s">
        <v>95</v>
      </c>
      <c r="M23" s="941"/>
      <c r="N23" s="940" t="s">
        <v>269</v>
      </c>
      <c r="O23" s="931"/>
    </row>
    <row r="24" spans="1:15" ht="77.099999999999994" customHeight="1">
      <c r="A24" s="942" t="s">
        <v>30</v>
      </c>
      <c r="B24" s="942" t="s">
        <v>268</v>
      </c>
      <c r="C24" s="942" t="s">
        <v>267</v>
      </c>
      <c r="D24" s="942" t="s">
        <v>30</v>
      </c>
      <c r="E24" s="942" t="s">
        <v>268</v>
      </c>
      <c r="F24" s="942" t="s">
        <v>267</v>
      </c>
      <c r="G24" s="942" t="s">
        <v>30</v>
      </c>
      <c r="H24" s="942" t="s">
        <v>268</v>
      </c>
      <c r="I24" s="942" t="s">
        <v>267</v>
      </c>
      <c r="J24" s="942" t="s">
        <v>30</v>
      </c>
      <c r="K24" s="942" t="s">
        <v>268</v>
      </c>
      <c r="L24" s="942" t="s">
        <v>267</v>
      </c>
      <c r="M24" s="943"/>
      <c r="N24" s="944" t="s">
        <v>129</v>
      </c>
      <c r="O24" s="931"/>
    </row>
    <row r="25" spans="1:15" ht="77.099999999999994" customHeight="1">
      <c r="A25" s="942" t="s">
        <v>26</v>
      </c>
      <c r="B25" s="942" t="s">
        <v>266</v>
      </c>
      <c r="C25" s="942" t="s">
        <v>265</v>
      </c>
      <c r="D25" s="942" t="s">
        <v>26</v>
      </c>
      <c r="E25" s="942" t="s">
        <v>266</v>
      </c>
      <c r="F25" s="942" t="s">
        <v>265</v>
      </c>
      <c r="G25" s="942" t="s">
        <v>26</v>
      </c>
      <c r="H25" s="942" t="s">
        <v>266</v>
      </c>
      <c r="I25" s="942" t="s">
        <v>265</v>
      </c>
      <c r="J25" s="942" t="s">
        <v>26</v>
      </c>
      <c r="K25" s="942" t="s">
        <v>266</v>
      </c>
      <c r="L25" s="942" t="s">
        <v>265</v>
      </c>
      <c r="M25" s="945"/>
      <c r="N25" s="946"/>
      <c r="O25" s="930"/>
    </row>
    <row r="26" spans="1:15" ht="77.099999999999994" customHeight="1">
      <c r="A26" s="939">
        <v>294</v>
      </c>
      <c r="B26" s="939">
        <v>56</v>
      </c>
      <c r="C26" s="939">
        <v>238</v>
      </c>
      <c r="D26" s="939">
        <v>481</v>
      </c>
      <c r="E26" s="939">
        <v>140</v>
      </c>
      <c r="F26" s="939">
        <v>341</v>
      </c>
      <c r="G26" s="939">
        <v>484</v>
      </c>
      <c r="H26" s="939">
        <v>291</v>
      </c>
      <c r="I26" s="939">
        <v>193</v>
      </c>
      <c r="J26" s="939">
        <v>468</v>
      </c>
      <c r="K26" s="939">
        <v>192</v>
      </c>
      <c r="L26" s="940">
        <v>276</v>
      </c>
      <c r="M26" s="947" t="s">
        <v>257</v>
      </c>
      <c r="N26" s="948" t="s">
        <v>264</v>
      </c>
      <c r="O26" s="932"/>
    </row>
    <row r="27" spans="1:15" ht="77.099999999999994" customHeight="1">
      <c r="A27" s="973">
        <v>133</v>
      </c>
      <c r="B27" s="973">
        <v>40</v>
      </c>
      <c r="C27" s="973">
        <v>93</v>
      </c>
      <c r="D27" s="973">
        <v>562</v>
      </c>
      <c r="E27" s="973">
        <v>98</v>
      </c>
      <c r="F27" s="973">
        <v>464</v>
      </c>
      <c r="G27" s="973">
        <v>276</v>
      </c>
      <c r="H27" s="973">
        <v>211</v>
      </c>
      <c r="I27" s="973">
        <v>65</v>
      </c>
      <c r="J27" s="973">
        <v>284</v>
      </c>
      <c r="K27" s="973">
        <v>151</v>
      </c>
      <c r="L27" s="974">
        <v>133</v>
      </c>
      <c r="M27" s="949" t="s">
        <v>255</v>
      </c>
      <c r="N27" s="950"/>
      <c r="O27" s="931"/>
    </row>
    <row r="28" spans="1:15" ht="77.099999999999994" customHeight="1">
      <c r="A28" s="975">
        <v>427</v>
      </c>
      <c r="B28" s="975">
        <v>96</v>
      </c>
      <c r="C28" s="975">
        <v>331</v>
      </c>
      <c r="D28" s="975">
        <v>1043</v>
      </c>
      <c r="E28" s="975">
        <v>238</v>
      </c>
      <c r="F28" s="975">
        <v>805</v>
      </c>
      <c r="G28" s="975">
        <v>760</v>
      </c>
      <c r="H28" s="975">
        <v>502</v>
      </c>
      <c r="I28" s="975">
        <v>258</v>
      </c>
      <c r="J28" s="975">
        <v>752</v>
      </c>
      <c r="K28" s="975">
        <v>343</v>
      </c>
      <c r="L28" s="976">
        <v>409</v>
      </c>
      <c r="M28" s="942" t="s">
        <v>253</v>
      </c>
      <c r="N28" s="951" t="s">
        <v>263</v>
      </c>
      <c r="O28" s="930"/>
    </row>
    <row r="29" spans="1:15" ht="77.099999999999994" customHeight="1">
      <c r="A29" s="939">
        <v>166</v>
      </c>
      <c r="B29" s="939">
        <v>0</v>
      </c>
      <c r="C29" s="939">
        <v>166</v>
      </c>
      <c r="D29" s="939">
        <v>220</v>
      </c>
      <c r="E29" s="939">
        <v>0</v>
      </c>
      <c r="F29" s="939">
        <v>220</v>
      </c>
      <c r="G29" s="939">
        <v>523</v>
      </c>
      <c r="H29" s="939">
        <v>0</v>
      </c>
      <c r="I29" s="939">
        <v>523</v>
      </c>
      <c r="J29" s="939">
        <v>701</v>
      </c>
      <c r="K29" s="939">
        <v>1</v>
      </c>
      <c r="L29" s="940">
        <v>700</v>
      </c>
      <c r="M29" s="947" t="s">
        <v>257</v>
      </c>
      <c r="N29" s="948" t="s">
        <v>262</v>
      </c>
      <c r="O29" s="932"/>
    </row>
    <row r="30" spans="1:15" ht="77.099999999999994" customHeight="1">
      <c r="A30" s="973">
        <v>522</v>
      </c>
      <c r="B30" s="973">
        <v>62</v>
      </c>
      <c r="C30" s="973">
        <v>460</v>
      </c>
      <c r="D30" s="973">
        <v>1633</v>
      </c>
      <c r="E30" s="973">
        <v>127</v>
      </c>
      <c r="F30" s="973">
        <v>1506</v>
      </c>
      <c r="G30" s="973">
        <v>931</v>
      </c>
      <c r="H30" s="973">
        <v>271</v>
      </c>
      <c r="I30" s="973">
        <v>660</v>
      </c>
      <c r="J30" s="973">
        <v>910</v>
      </c>
      <c r="K30" s="973">
        <v>116</v>
      </c>
      <c r="L30" s="974">
        <v>794</v>
      </c>
      <c r="M30" s="949" t="s">
        <v>255</v>
      </c>
      <c r="N30" s="950" t="s">
        <v>261</v>
      </c>
      <c r="O30" s="932"/>
    </row>
    <row r="31" spans="1:15" ht="77.099999999999994" customHeight="1">
      <c r="A31" s="975">
        <v>688</v>
      </c>
      <c r="B31" s="975">
        <v>62</v>
      </c>
      <c r="C31" s="975">
        <v>626</v>
      </c>
      <c r="D31" s="975">
        <v>1853</v>
      </c>
      <c r="E31" s="975">
        <v>127</v>
      </c>
      <c r="F31" s="975">
        <v>1726</v>
      </c>
      <c r="G31" s="975">
        <v>1454</v>
      </c>
      <c r="H31" s="975">
        <v>271</v>
      </c>
      <c r="I31" s="975">
        <v>1183</v>
      </c>
      <c r="J31" s="975">
        <v>1611</v>
      </c>
      <c r="K31" s="975">
        <v>117</v>
      </c>
      <c r="L31" s="976">
        <v>1494</v>
      </c>
      <c r="M31" s="942" t="s">
        <v>253</v>
      </c>
      <c r="N31" s="951" t="s">
        <v>260</v>
      </c>
      <c r="O31" s="932"/>
    </row>
    <row r="32" spans="1:15" ht="77.099999999999994" customHeight="1">
      <c r="A32" s="939">
        <v>17</v>
      </c>
      <c r="B32" s="939">
        <v>0</v>
      </c>
      <c r="C32" s="939">
        <v>17</v>
      </c>
      <c r="D32" s="939">
        <v>23</v>
      </c>
      <c r="E32" s="939">
        <v>0</v>
      </c>
      <c r="F32" s="939">
        <v>23</v>
      </c>
      <c r="G32" s="939">
        <v>15</v>
      </c>
      <c r="H32" s="939">
        <v>0</v>
      </c>
      <c r="I32" s="939">
        <v>15</v>
      </c>
      <c r="J32" s="939">
        <v>14</v>
      </c>
      <c r="K32" s="939">
        <v>0</v>
      </c>
      <c r="L32" s="940">
        <v>14</v>
      </c>
      <c r="M32" s="947" t="s">
        <v>257</v>
      </c>
      <c r="N32" s="948" t="s">
        <v>259</v>
      </c>
      <c r="O32" s="932"/>
    </row>
    <row r="33" spans="1:15" ht="77.099999999999994" customHeight="1">
      <c r="A33" s="973">
        <v>8</v>
      </c>
      <c r="B33" s="973">
        <v>0</v>
      </c>
      <c r="C33" s="973">
        <v>8</v>
      </c>
      <c r="D33" s="973">
        <v>43</v>
      </c>
      <c r="E33" s="973">
        <v>1</v>
      </c>
      <c r="F33" s="973">
        <v>42</v>
      </c>
      <c r="G33" s="973">
        <v>8</v>
      </c>
      <c r="H33" s="973">
        <v>0</v>
      </c>
      <c r="I33" s="973">
        <v>8</v>
      </c>
      <c r="J33" s="973">
        <v>10</v>
      </c>
      <c r="K33" s="973">
        <v>1</v>
      </c>
      <c r="L33" s="974">
        <v>9</v>
      </c>
      <c r="M33" s="960" t="s">
        <v>255</v>
      </c>
      <c r="N33" s="954"/>
      <c r="O33" s="931"/>
    </row>
    <row r="34" spans="1:15" ht="77.099999999999994" customHeight="1">
      <c r="A34" s="975">
        <v>25</v>
      </c>
      <c r="B34" s="975">
        <v>0</v>
      </c>
      <c r="C34" s="975">
        <v>25</v>
      </c>
      <c r="D34" s="975">
        <v>66</v>
      </c>
      <c r="E34" s="975">
        <v>1</v>
      </c>
      <c r="F34" s="975">
        <v>65</v>
      </c>
      <c r="G34" s="975">
        <v>23</v>
      </c>
      <c r="H34" s="975">
        <v>0</v>
      </c>
      <c r="I34" s="975">
        <v>23</v>
      </c>
      <c r="J34" s="975">
        <v>24</v>
      </c>
      <c r="K34" s="975">
        <v>1</v>
      </c>
      <c r="L34" s="976">
        <v>23</v>
      </c>
      <c r="M34" s="942" t="s">
        <v>253</v>
      </c>
      <c r="N34" s="951" t="s">
        <v>258</v>
      </c>
      <c r="O34" s="931"/>
    </row>
    <row r="35" spans="1:15" ht="77.099999999999994" customHeight="1">
      <c r="A35" s="939">
        <v>450</v>
      </c>
      <c r="B35" s="939">
        <v>2</v>
      </c>
      <c r="C35" s="939">
        <v>448</v>
      </c>
      <c r="D35" s="939">
        <v>736</v>
      </c>
      <c r="E35" s="939">
        <v>0</v>
      </c>
      <c r="F35" s="939">
        <v>736</v>
      </c>
      <c r="G35" s="939">
        <v>998</v>
      </c>
      <c r="H35" s="939">
        <v>0</v>
      </c>
      <c r="I35" s="939">
        <v>998</v>
      </c>
      <c r="J35" s="939">
        <v>941</v>
      </c>
      <c r="K35" s="939">
        <v>2</v>
      </c>
      <c r="L35" s="940">
        <v>939</v>
      </c>
      <c r="M35" s="961" t="s">
        <v>257</v>
      </c>
      <c r="N35" s="948" t="s">
        <v>256</v>
      </c>
      <c r="O35" s="932"/>
    </row>
    <row r="36" spans="1:15" ht="77.099999999999994" customHeight="1">
      <c r="A36" s="973">
        <v>151</v>
      </c>
      <c r="B36" s="973">
        <v>0</v>
      </c>
      <c r="C36" s="973">
        <v>151</v>
      </c>
      <c r="D36" s="973">
        <v>549</v>
      </c>
      <c r="E36" s="973">
        <v>6</v>
      </c>
      <c r="F36" s="973">
        <v>543</v>
      </c>
      <c r="G36" s="973">
        <v>77</v>
      </c>
      <c r="H36" s="973">
        <v>13</v>
      </c>
      <c r="I36" s="973">
        <v>64</v>
      </c>
      <c r="J36" s="973">
        <v>150</v>
      </c>
      <c r="K36" s="973">
        <v>1</v>
      </c>
      <c r="L36" s="974">
        <v>149</v>
      </c>
      <c r="M36" s="949" t="s">
        <v>255</v>
      </c>
      <c r="N36" s="954" t="s">
        <v>254</v>
      </c>
      <c r="O36" s="927"/>
    </row>
    <row r="37" spans="1:15" ht="77.099999999999994" customHeight="1">
      <c r="A37" s="975">
        <v>601</v>
      </c>
      <c r="B37" s="975">
        <v>2</v>
      </c>
      <c r="C37" s="975">
        <v>599</v>
      </c>
      <c r="D37" s="975">
        <v>1285</v>
      </c>
      <c r="E37" s="975">
        <v>6</v>
      </c>
      <c r="F37" s="975">
        <v>1279</v>
      </c>
      <c r="G37" s="975">
        <v>1075</v>
      </c>
      <c r="H37" s="975">
        <v>13</v>
      </c>
      <c r="I37" s="975">
        <v>1062</v>
      </c>
      <c r="J37" s="975">
        <v>1091</v>
      </c>
      <c r="K37" s="975">
        <v>3</v>
      </c>
      <c r="L37" s="976">
        <v>1088</v>
      </c>
      <c r="M37" s="942" t="s">
        <v>253</v>
      </c>
      <c r="N37" s="951" t="s">
        <v>252</v>
      </c>
      <c r="O37" s="930"/>
    </row>
    <row r="38" spans="1:15" ht="77.099999999999994" customHeight="1">
      <c r="A38" s="936" t="s">
        <v>528</v>
      </c>
      <c r="B38" s="937"/>
      <c r="C38" s="937"/>
      <c r="D38" s="937"/>
      <c r="E38" s="937"/>
      <c r="F38" s="937"/>
      <c r="G38" s="937"/>
      <c r="H38" s="937"/>
      <c r="I38" s="937"/>
      <c r="J38" s="937"/>
      <c r="K38" s="937"/>
      <c r="L38" s="937"/>
      <c r="M38" s="937"/>
      <c r="N38" s="937" t="s">
        <v>530</v>
      </c>
      <c r="O38" s="931"/>
    </row>
    <row r="39" spans="1:15" ht="77.099999999999994" customHeight="1">
      <c r="A39" s="938" t="s">
        <v>80</v>
      </c>
      <c r="B39" s="939"/>
      <c r="C39" s="940" t="s">
        <v>81</v>
      </c>
      <c r="D39" s="938" t="s">
        <v>82</v>
      </c>
      <c r="E39" s="939"/>
      <c r="F39" s="940" t="s">
        <v>224</v>
      </c>
      <c r="G39" s="938" t="s">
        <v>84</v>
      </c>
      <c r="H39" s="939"/>
      <c r="I39" s="940" t="s">
        <v>85</v>
      </c>
      <c r="J39" s="938" t="s">
        <v>86</v>
      </c>
      <c r="K39" s="939"/>
      <c r="L39" s="940" t="s">
        <v>87</v>
      </c>
      <c r="M39" s="941"/>
      <c r="N39" s="940" t="s">
        <v>269</v>
      </c>
      <c r="O39" s="931"/>
    </row>
    <row r="40" spans="1:15" ht="77.099999999999994" customHeight="1">
      <c r="A40" s="942" t="s">
        <v>30</v>
      </c>
      <c r="B40" s="942" t="s">
        <v>268</v>
      </c>
      <c r="C40" s="942" t="s">
        <v>267</v>
      </c>
      <c r="D40" s="942" t="s">
        <v>30</v>
      </c>
      <c r="E40" s="942" t="s">
        <v>268</v>
      </c>
      <c r="F40" s="942" t="s">
        <v>267</v>
      </c>
      <c r="G40" s="942" t="s">
        <v>30</v>
      </c>
      <c r="H40" s="942" t="s">
        <v>268</v>
      </c>
      <c r="I40" s="942" t="s">
        <v>267</v>
      </c>
      <c r="J40" s="942" t="s">
        <v>30</v>
      </c>
      <c r="K40" s="942" t="s">
        <v>268</v>
      </c>
      <c r="L40" s="942" t="s">
        <v>267</v>
      </c>
      <c r="M40" s="943"/>
      <c r="N40" s="944" t="s">
        <v>129</v>
      </c>
      <c r="O40" s="931"/>
    </row>
    <row r="41" spans="1:15" ht="77.099999999999994" customHeight="1">
      <c r="A41" s="942" t="s">
        <v>26</v>
      </c>
      <c r="B41" s="942" t="s">
        <v>266</v>
      </c>
      <c r="C41" s="942" t="s">
        <v>265</v>
      </c>
      <c r="D41" s="942" t="s">
        <v>26</v>
      </c>
      <c r="E41" s="942" t="s">
        <v>266</v>
      </c>
      <c r="F41" s="942" t="s">
        <v>265</v>
      </c>
      <c r="G41" s="942" t="s">
        <v>26</v>
      </c>
      <c r="H41" s="942" t="s">
        <v>266</v>
      </c>
      <c r="I41" s="942" t="s">
        <v>265</v>
      </c>
      <c r="J41" s="942" t="s">
        <v>26</v>
      </c>
      <c r="K41" s="942" t="s">
        <v>266</v>
      </c>
      <c r="L41" s="942" t="s">
        <v>265</v>
      </c>
      <c r="M41" s="945"/>
      <c r="N41" s="946"/>
      <c r="O41" s="930"/>
    </row>
    <row r="42" spans="1:15" ht="77.099999999999994" customHeight="1">
      <c r="A42" s="939">
        <v>232</v>
      </c>
      <c r="B42" s="939">
        <v>143</v>
      </c>
      <c r="C42" s="939">
        <v>89</v>
      </c>
      <c r="D42" s="939">
        <v>223</v>
      </c>
      <c r="E42" s="939">
        <v>163</v>
      </c>
      <c r="F42" s="939">
        <v>60</v>
      </c>
      <c r="G42" s="939">
        <v>879</v>
      </c>
      <c r="H42" s="939">
        <v>472</v>
      </c>
      <c r="I42" s="939">
        <v>407</v>
      </c>
      <c r="J42" s="939">
        <v>139</v>
      </c>
      <c r="K42" s="939">
        <v>76</v>
      </c>
      <c r="L42" s="940">
        <v>63</v>
      </c>
      <c r="M42" s="947" t="s">
        <v>257</v>
      </c>
      <c r="N42" s="948" t="s">
        <v>264</v>
      </c>
      <c r="O42" s="932"/>
    </row>
    <row r="43" spans="1:15" ht="77.099999999999994" customHeight="1">
      <c r="A43" s="973">
        <v>149</v>
      </c>
      <c r="B43" s="973">
        <v>117</v>
      </c>
      <c r="C43" s="973">
        <v>32</v>
      </c>
      <c r="D43" s="973">
        <v>87</v>
      </c>
      <c r="E43" s="973">
        <v>77</v>
      </c>
      <c r="F43" s="973">
        <v>10</v>
      </c>
      <c r="G43" s="973">
        <v>287</v>
      </c>
      <c r="H43" s="973">
        <v>202</v>
      </c>
      <c r="I43" s="973">
        <v>85</v>
      </c>
      <c r="J43" s="973">
        <v>64</v>
      </c>
      <c r="K43" s="973">
        <v>52</v>
      </c>
      <c r="L43" s="974">
        <v>12</v>
      </c>
      <c r="M43" s="949" t="s">
        <v>255</v>
      </c>
      <c r="N43" s="950"/>
      <c r="O43" s="931"/>
    </row>
    <row r="44" spans="1:15" ht="77.099999999999994" customHeight="1">
      <c r="A44" s="975">
        <v>381</v>
      </c>
      <c r="B44" s="975">
        <v>260</v>
      </c>
      <c r="C44" s="975">
        <v>121</v>
      </c>
      <c r="D44" s="975">
        <v>310</v>
      </c>
      <c r="E44" s="975">
        <v>240</v>
      </c>
      <c r="F44" s="975">
        <v>70</v>
      </c>
      <c r="G44" s="975">
        <v>1166</v>
      </c>
      <c r="H44" s="975">
        <v>674</v>
      </c>
      <c r="I44" s="975">
        <v>492</v>
      </c>
      <c r="J44" s="975">
        <v>203</v>
      </c>
      <c r="K44" s="975">
        <v>128</v>
      </c>
      <c r="L44" s="976">
        <v>75</v>
      </c>
      <c r="M44" s="942" t="s">
        <v>253</v>
      </c>
      <c r="N44" s="951" t="s">
        <v>263</v>
      </c>
      <c r="O44" s="930"/>
    </row>
    <row r="45" spans="1:15" ht="77.099999999999994" customHeight="1">
      <c r="A45" s="939">
        <v>262</v>
      </c>
      <c r="B45" s="939">
        <v>2</v>
      </c>
      <c r="C45" s="939">
        <v>260</v>
      </c>
      <c r="D45" s="939">
        <v>91</v>
      </c>
      <c r="E45" s="939">
        <v>7</v>
      </c>
      <c r="F45" s="939">
        <v>84</v>
      </c>
      <c r="G45" s="939">
        <v>468</v>
      </c>
      <c r="H45" s="939">
        <v>1</v>
      </c>
      <c r="I45" s="939">
        <v>467</v>
      </c>
      <c r="J45" s="939">
        <v>231</v>
      </c>
      <c r="K45" s="939">
        <v>0</v>
      </c>
      <c r="L45" s="940">
        <v>231</v>
      </c>
      <c r="M45" s="947" t="s">
        <v>257</v>
      </c>
      <c r="N45" s="948" t="s">
        <v>262</v>
      </c>
      <c r="O45" s="932"/>
    </row>
    <row r="46" spans="1:15" ht="77.099999999999994" customHeight="1">
      <c r="A46" s="973">
        <v>566</v>
      </c>
      <c r="B46" s="973">
        <v>98</v>
      </c>
      <c r="C46" s="973">
        <v>468</v>
      </c>
      <c r="D46" s="973">
        <v>337</v>
      </c>
      <c r="E46" s="973">
        <v>103</v>
      </c>
      <c r="F46" s="973">
        <v>234</v>
      </c>
      <c r="G46" s="973">
        <v>1341</v>
      </c>
      <c r="H46" s="973">
        <v>336</v>
      </c>
      <c r="I46" s="973">
        <v>1005</v>
      </c>
      <c r="J46" s="973">
        <v>394</v>
      </c>
      <c r="K46" s="973">
        <v>56</v>
      </c>
      <c r="L46" s="974">
        <v>338</v>
      </c>
      <c r="M46" s="949" t="s">
        <v>255</v>
      </c>
      <c r="N46" s="950" t="s">
        <v>261</v>
      </c>
      <c r="O46" s="932"/>
    </row>
    <row r="47" spans="1:15" ht="77.099999999999994" customHeight="1">
      <c r="A47" s="975">
        <v>828</v>
      </c>
      <c r="B47" s="975">
        <v>100</v>
      </c>
      <c r="C47" s="975">
        <v>728</v>
      </c>
      <c r="D47" s="975">
        <v>428</v>
      </c>
      <c r="E47" s="975">
        <v>110</v>
      </c>
      <c r="F47" s="975">
        <v>318</v>
      </c>
      <c r="G47" s="975">
        <v>1809</v>
      </c>
      <c r="H47" s="975">
        <v>337</v>
      </c>
      <c r="I47" s="975">
        <v>1472</v>
      </c>
      <c r="J47" s="975">
        <v>625</v>
      </c>
      <c r="K47" s="975">
        <v>56</v>
      </c>
      <c r="L47" s="976">
        <v>569</v>
      </c>
      <c r="M47" s="942" t="s">
        <v>253</v>
      </c>
      <c r="N47" s="951" t="s">
        <v>260</v>
      </c>
      <c r="O47" s="932"/>
    </row>
    <row r="48" spans="1:15" ht="77.099999999999994" customHeight="1">
      <c r="A48" s="939">
        <v>9</v>
      </c>
      <c r="B48" s="939">
        <v>0</v>
      </c>
      <c r="C48" s="939">
        <v>9</v>
      </c>
      <c r="D48" s="939">
        <v>5</v>
      </c>
      <c r="E48" s="939">
        <v>1</v>
      </c>
      <c r="F48" s="939">
        <v>4</v>
      </c>
      <c r="G48" s="939">
        <v>58</v>
      </c>
      <c r="H48" s="939">
        <v>0</v>
      </c>
      <c r="I48" s="939">
        <v>58</v>
      </c>
      <c r="J48" s="939">
        <v>4</v>
      </c>
      <c r="K48" s="939">
        <v>0</v>
      </c>
      <c r="L48" s="940">
        <v>4</v>
      </c>
      <c r="M48" s="947" t="s">
        <v>257</v>
      </c>
      <c r="N48" s="948" t="s">
        <v>259</v>
      </c>
      <c r="O48" s="932"/>
    </row>
    <row r="49" spans="1:15" ht="77.099999999999994" customHeight="1">
      <c r="A49" s="973">
        <v>8</v>
      </c>
      <c r="B49" s="973">
        <v>1</v>
      </c>
      <c r="C49" s="973">
        <v>7</v>
      </c>
      <c r="D49" s="973">
        <v>2</v>
      </c>
      <c r="E49" s="973">
        <v>0</v>
      </c>
      <c r="F49" s="973">
        <v>2</v>
      </c>
      <c r="G49" s="973">
        <v>33</v>
      </c>
      <c r="H49" s="973">
        <v>4</v>
      </c>
      <c r="I49" s="973">
        <v>29</v>
      </c>
      <c r="J49" s="973">
        <v>2</v>
      </c>
      <c r="K49" s="973">
        <v>0</v>
      </c>
      <c r="L49" s="974">
        <v>2</v>
      </c>
      <c r="M49" s="953" t="s">
        <v>255</v>
      </c>
      <c r="N49" s="954"/>
      <c r="O49" s="931"/>
    </row>
    <row r="50" spans="1:15" ht="77.099999999999994" customHeight="1">
      <c r="A50" s="975">
        <v>17</v>
      </c>
      <c r="B50" s="975">
        <v>1</v>
      </c>
      <c r="C50" s="975">
        <v>16</v>
      </c>
      <c r="D50" s="975">
        <v>7</v>
      </c>
      <c r="E50" s="975">
        <v>1</v>
      </c>
      <c r="F50" s="975">
        <v>6</v>
      </c>
      <c r="G50" s="975">
        <v>91</v>
      </c>
      <c r="H50" s="975">
        <v>4</v>
      </c>
      <c r="I50" s="975">
        <v>87</v>
      </c>
      <c r="J50" s="975">
        <v>6</v>
      </c>
      <c r="K50" s="975">
        <v>0</v>
      </c>
      <c r="L50" s="976">
        <v>6</v>
      </c>
      <c r="M50" s="955" t="s">
        <v>253</v>
      </c>
      <c r="N50" s="951" t="s">
        <v>258</v>
      </c>
      <c r="O50" s="931"/>
    </row>
    <row r="51" spans="1:15" ht="77.099999999999994" customHeight="1">
      <c r="A51" s="939">
        <v>278</v>
      </c>
      <c r="B51" s="939">
        <v>1</v>
      </c>
      <c r="C51" s="939">
        <v>277</v>
      </c>
      <c r="D51" s="939">
        <v>180</v>
      </c>
      <c r="E51" s="939">
        <v>1</v>
      </c>
      <c r="F51" s="939">
        <v>179</v>
      </c>
      <c r="G51" s="939">
        <v>969</v>
      </c>
      <c r="H51" s="939">
        <v>2</v>
      </c>
      <c r="I51" s="939">
        <v>967</v>
      </c>
      <c r="J51" s="939">
        <v>224</v>
      </c>
      <c r="K51" s="939">
        <v>1</v>
      </c>
      <c r="L51" s="940">
        <v>223</v>
      </c>
      <c r="M51" s="947" t="s">
        <v>257</v>
      </c>
      <c r="N51" s="948" t="s">
        <v>256</v>
      </c>
      <c r="O51" s="932"/>
    </row>
    <row r="52" spans="1:15" ht="77.099999999999994" customHeight="1">
      <c r="A52" s="973">
        <v>88</v>
      </c>
      <c r="B52" s="973">
        <v>2</v>
      </c>
      <c r="C52" s="973">
        <v>86</v>
      </c>
      <c r="D52" s="973">
        <v>26</v>
      </c>
      <c r="E52" s="973">
        <v>6</v>
      </c>
      <c r="F52" s="973">
        <v>20</v>
      </c>
      <c r="G52" s="973">
        <v>142</v>
      </c>
      <c r="H52" s="973">
        <v>8</v>
      </c>
      <c r="I52" s="973">
        <v>134</v>
      </c>
      <c r="J52" s="973">
        <v>72</v>
      </c>
      <c r="K52" s="973">
        <v>0</v>
      </c>
      <c r="L52" s="974">
        <v>72</v>
      </c>
      <c r="M52" s="949" t="s">
        <v>255</v>
      </c>
      <c r="N52" s="954" t="s">
        <v>254</v>
      </c>
      <c r="O52" s="927"/>
    </row>
    <row r="53" spans="1:15" ht="77.099999999999994" customHeight="1">
      <c r="A53" s="975">
        <v>366</v>
      </c>
      <c r="B53" s="975">
        <v>3</v>
      </c>
      <c r="C53" s="975">
        <v>363</v>
      </c>
      <c r="D53" s="975">
        <v>206</v>
      </c>
      <c r="E53" s="975">
        <v>7</v>
      </c>
      <c r="F53" s="975">
        <v>199</v>
      </c>
      <c r="G53" s="975">
        <v>1111</v>
      </c>
      <c r="H53" s="975">
        <v>10</v>
      </c>
      <c r="I53" s="975">
        <v>1101</v>
      </c>
      <c r="J53" s="975">
        <v>296</v>
      </c>
      <c r="K53" s="975">
        <v>1</v>
      </c>
      <c r="L53" s="976">
        <v>295</v>
      </c>
      <c r="M53" s="942" t="s">
        <v>253</v>
      </c>
      <c r="N53" s="951" t="s">
        <v>252</v>
      </c>
      <c r="O53" s="930"/>
    </row>
    <row r="54" spans="1:15" ht="77.099999999999994" customHeight="1">
      <c r="A54" s="936" t="s">
        <v>528</v>
      </c>
      <c r="B54" s="937"/>
      <c r="C54" s="937"/>
      <c r="D54" s="937"/>
      <c r="E54" s="937"/>
      <c r="F54" s="937"/>
      <c r="G54" s="937"/>
      <c r="H54" s="937"/>
      <c r="I54" s="937"/>
      <c r="J54" s="937"/>
      <c r="K54" s="937"/>
      <c r="L54" s="937"/>
      <c r="M54" s="937"/>
      <c r="N54" s="937" t="s">
        <v>530</v>
      </c>
      <c r="O54" s="931"/>
    </row>
    <row r="55" spans="1:15" ht="77.099999999999994" customHeight="1">
      <c r="A55" s="938" t="s">
        <v>72</v>
      </c>
      <c r="B55" s="939"/>
      <c r="C55" s="940" t="s">
        <v>73</v>
      </c>
      <c r="D55" s="938" t="s">
        <v>74</v>
      </c>
      <c r="E55" s="939"/>
      <c r="F55" s="940" t="s">
        <v>75</v>
      </c>
      <c r="G55" s="938" t="s">
        <v>76</v>
      </c>
      <c r="H55" s="1728" t="s">
        <v>77</v>
      </c>
      <c r="I55" s="1729"/>
      <c r="J55" s="938" t="s">
        <v>223</v>
      </c>
      <c r="K55" s="939"/>
      <c r="L55" s="940" t="s">
        <v>79</v>
      </c>
      <c r="M55" s="941"/>
      <c r="N55" s="940" t="s">
        <v>269</v>
      </c>
      <c r="O55" s="931"/>
    </row>
    <row r="56" spans="1:15" ht="77.099999999999994" customHeight="1">
      <c r="A56" s="942" t="s">
        <v>30</v>
      </c>
      <c r="B56" s="942" t="s">
        <v>268</v>
      </c>
      <c r="C56" s="942" t="s">
        <v>267</v>
      </c>
      <c r="D56" s="942" t="s">
        <v>30</v>
      </c>
      <c r="E56" s="942" t="s">
        <v>268</v>
      </c>
      <c r="F56" s="942" t="s">
        <v>267</v>
      </c>
      <c r="G56" s="942" t="s">
        <v>30</v>
      </c>
      <c r="H56" s="942" t="s">
        <v>268</v>
      </c>
      <c r="I56" s="942" t="s">
        <v>267</v>
      </c>
      <c r="J56" s="942" t="s">
        <v>30</v>
      </c>
      <c r="K56" s="942" t="s">
        <v>268</v>
      </c>
      <c r="L56" s="942" t="s">
        <v>267</v>
      </c>
      <c r="M56" s="943"/>
      <c r="N56" s="944" t="s">
        <v>129</v>
      </c>
      <c r="O56" s="931"/>
    </row>
    <row r="57" spans="1:15" ht="77.099999999999994" customHeight="1">
      <c r="A57" s="942" t="s">
        <v>26</v>
      </c>
      <c r="B57" s="942" t="s">
        <v>266</v>
      </c>
      <c r="C57" s="942" t="s">
        <v>265</v>
      </c>
      <c r="D57" s="942" t="s">
        <v>26</v>
      </c>
      <c r="E57" s="942" t="s">
        <v>266</v>
      </c>
      <c r="F57" s="942" t="s">
        <v>265</v>
      </c>
      <c r="G57" s="942" t="s">
        <v>26</v>
      </c>
      <c r="H57" s="942" t="s">
        <v>266</v>
      </c>
      <c r="I57" s="942" t="s">
        <v>265</v>
      </c>
      <c r="J57" s="942" t="s">
        <v>26</v>
      </c>
      <c r="K57" s="942" t="s">
        <v>266</v>
      </c>
      <c r="L57" s="942" t="s">
        <v>265</v>
      </c>
      <c r="M57" s="945"/>
      <c r="N57" s="946"/>
      <c r="O57" s="930"/>
    </row>
    <row r="58" spans="1:15" ht="77.099999999999994" customHeight="1">
      <c r="A58" s="939">
        <v>197</v>
      </c>
      <c r="B58" s="939">
        <v>142</v>
      </c>
      <c r="C58" s="939">
        <v>55</v>
      </c>
      <c r="D58" s="939">
        <v>513</v>
      </c>
      <c r="E58" s="939">
        <v>288</v>
      </c>
      <c r="F58" s="939">
        <v>225</v>
      </c>
      <c r="G58" s="939">
        <v>177</v>
      </c>
      <c r="H58" s="939">
        <v>140</v>
      </c>
      <c r="I58" s="939">
        <v>37</v>
      </c>
      <c r="J58" s="939">
        <v>221</v>
      </c>
      <c r="K58" s="939">
        <v>138</v>
      </c>
      <c r="L58" s="940">
        <v>83</v>
      </c>
      <c r="M58" s="947" t="s">
        <v>257</v>
      </c>
      <c r="N58" s="948" t="s">
        <v>264</v>
      </c>
      <c r="O58" s="932"/>
    </row>
    <row r="59" spans="1:15" ht="77.099999999999994" customHeight="1">
      <c r="A59" s="973">
        <v>110</v>
      </c>
      <c r="B59" s="973">
        <v>92</v>
      </c>
      <c r="C59" s="973">
        <v>18</v>
      </c>
      <c r="D59" s="973">
        <v>256</v>
      </c>
      <c r="E59" s="973">
        <v>204</v>
      </c>
      <c r="F59" s="973">
        <v>52</v>
      </c>
      <c r="G59" s="973">
        <v>107</v>
      </c>
      <c r="H59" s="973">
        <v>76</v>
      </c>
      <c r="I59" s="973">
        <v>31</v>
      </c>
      <c r="J59" s="973">
        <v>150</v>
      </c>
      <c r="K59" s="973">
        <v>114</v>
      </c>
      <c r="L59" s="974">
        <v>36</v>
      </c>
      <c r="M59" s="949" t="s">
        <v>255</v>
      </c>
      <c r="N59" s="950"/>
      <c r="O59" s="931"/>
    </row>
    <row r="60" spans="1:15" ht="77.099999999999994" customHeight="1">
      <c r="A60" s="975">
        <v>307</v>
      </c>
      <c r="B60" s="975">
        <v>234</v>
      </c>
      <c r="C60" s="975">
        <v>73</v>
      </c>
      <c r="D60" s="975">
        <v>769</v>
      </c>
      <c r="E60" s="975">
        <v>492</v>
      </c>
      <c r="F60" s="975">
        <v>277</v>
      </c>
      <c r="G60" s="975">
        <v>284</v>
      </c>
      <c r="H60" s="975">
        <v>216</v>
      </c>
      <c r="I60" s="975">
        <v>68</v>
      </c>
      <c r="J60" s="975">
        <v>371</v>
      </c>
      <c r="K60" s="975">
        <v>252</v>
      </c>
      <c r="L60" s="976">
        <v>119</v>
      </c>
      <c r="M60" s="942" t="s">
        <v>253</v>
      </c>
      <c r="N60" s="951" t="s">
        <v>263</v>
      </c>
      <c r="O60" s="930"/>
    </row>
    <row r="61" spans="1:15" ht="77.099999999999994" customHeight="1">
      <c r="A61" s="939">
        <v>261</v>
      </c>
      <c r="B61" s="939">
        <v>0</v>
      </c>
      <c r="C61" s="939">
        <v>261</v>
      </c>
      <c r="D61" s="939">
        <v>377</v>
      </c>
      <c r="E61" s="939">
        <v>3</v>
      </c>
      <c r="F61" s="939">
        <v>374</v>
      </c>
      <c r="G61" s="939">
        <v>145</v>
      </c>
      <c r="H61" s="939">
        <v>1</v>
      </c>
      <c r="I61" s="939">
        <v>144</v>
      </c>
      <c r="J61" s="939">
        <v>302</v>
      </c>
      <c r="K61" s="939">
        <v>0</v>
      </c>
      <c r="L61" s="940">
        <v>302</v>
      </c>
      <c r="M61" s="947" t="s">
        <v>257</v>
      </c>
      <c r="N61" s="948" t="s">
        <v>262</v>
      </c>
      <c r="O61" s="932"/>
    </row>
    <row r="62" spans="1:15" ht="77.099999999999994" customHeight="1">
      <c r="A62" s="973">
        <v>296</v>
      </c>
      <c r="B62" s="973">
        <v>150</v>
      </c>
      <c r="C62" s="973">
        <v>146</v>
      </c>
      <c r="D62" s="973">
        <v>1057</v>
      </c>
      <c r="E62" s="973">
        <v>138</v>
      </c>
      <c r="F62" s="973">
        <v>919</v>
      </c>
      <c r="G62" s="973">
        <v>332</v>
      </c>
      <c r="H62" s="973">
        <v>48</v>
      </c>
      <c r="I62" s="973">
        <v>284</v>
      </c>
      <c r="J62" s="973">
        <v>567</v>
      </c>
      <c r="K62" s="973">
        <v>81</v>
      </c>
      <c r="L62" s="974">
        <v>486</v>
      </c>
      <c r="M62" s="949" t="s">
        <v>255</v>
      </c>
      <c r="N62" s="950" t="s">
        <v>261</v>
      </c>
      <c r="O62" s="932"/>
    </row>
    <row r="63" spans="1:15" ht="77.099999999999994" customHeight="1">
      <c r="A63" s="975">
        <v>557</v>
      </c>
      <c r="B63" s="975">
        <v>150</v>
      </c>
      <c r="C63" s="975">
        <v>407</v>
      </c>
      <c r="D63" s="975">
        <v>1434</v>
      </c>
      <c r="E63" s="975">
        <v>141</v>
      </c>
      <c r="F63" s="975">
        <v>1293</v>
      </c>
      <c r="G63" s="975">
        <v>477</v>
      </c>
      <c r="H63" s="975">
        <v>49</v>
      </c>
      <c r="I63" s="975">
        <v>428</v>
      </c>
      <c r="J63" s="975">
        <v>869</v>
      </c>
      <c r="K63" s="975">
        <v>81</v>
      </c>
      <c r="L63" s="976">
        <v>788</v>
      </c>
      <c r="M63" s="942" t="s">
        <v>253</v>
      </c>
      <c r="N63" s="951" t="s">
        <v>260</v>
      </c>
      <c r="O63" s="932"/>
    </row>
    <row r="64" spans="1:15" ht="77.099999999999994" customHeight="1">
      <c r="A64" s="939">
        <v>17</v>
      </c>
      <c r="B64" s="939">
        <v>0</v>
      </c>
      <c r="C64" s="939">
        <v>17</v>
      </c>
      <c r="D64" s="939">
        <v>11</v>
      </c>
      <c r="E64" s="939">
        <v>0</v>
      </c>
      <c r="F64" s="939">
        <v>11</v>
      </c>
      <c r="G64" s="939">
        <v>4</v>
      </c>
      <c r="H64" s="939">
        <v>0</v>
      </c>
      <c r="I64" s="939">
        <v>4</v>
      </c>
      <c r="J64" s="939">
        <v>7</v>
      </c>
      <c r="K64" s="939">
        <v>0</v>
      </c>
      <c r="L64" s="940">
        <v>7</v>
      </c>
      <c r="M64" s="947" t="s">
        <v>257</v>
      </c>
      <c r="N64" s="948" t="s">
        <v>259</v>
      </c>
      <c r="O64" s="932"/>
    </row>
    <row r="65" spans="1:15" ht="77.099999999999994" customHeight="1">
      <c r="A65" s="973">
        <v>2</v>
      </c>
      <c r="B65" s="973">
        <v>0</v>
      </c>
      <c r="C65" s="973">
        <v>2</v>
      </c>
      <c r="D65" s="973">
        <v>10</v>
      </c>
      <c r="E65" s="973">
        <v>0</v>
      </c>
      <c r="F65" s="973">
        <v>10</v>
      </c>
      <c r="G65" s="973">
        <v>3</v>
      </c>
      <c r="H65" s="973">
        <v>0</v>
      </c>
      <c r="I65" s="973">
        <v>3</v>
      </c>
      <c r="J65" s="973">
        <v>2</v>
      </c>
      <c r="K65" s="973">
        <v>0</v>
      </c>
      <c r="L65" s="974">
        <v>2</v>
      </c>
      <c r="M65" s="953" t="s">
        <v>255</v>
      </c>
      <c r="N65" s="954"/>
      <c r="O65" s="931"/>
    </row>
    <row r="66" spans="1:15" ht="77.099999999999994" customHeight="1">
      <c r="A66" s="975">
        <v>19</v>
      </c>
      <c r="B66" s="975">
        <v>0</v>
      </c>
      <c r="C66" s="975">
        <v>19</v>
      </c>
      <c r="D66" s="975">
        <v>21</v>
      </c>
      <c r="E66" s="975">
        <v>0</v>
      </c>
      <c r="F66" s="975">
        <v>21</v>
      </c>
      <c r="G66" s="975">
        <v>7</v>
      </c>
      <c r="H66" s="975">
        <v>0</v>
      </c>
      <c r="I66" s="975">
        <v>7</v>
      </c>
      <c r="J66" s="975">
        <v>9</v>
      </c>
      <c r="K66" s="975">
        <v>0</v>
      </c>
      <c r="L66" s="976">
        <v>9</v>
      </c>
      <c r="M66" s="955" t="s">
        <v>253</v>
      </c>
      <c r="N66" s="951" t="s">
        <v>258</v>
      </c>
      <c r="O66" s="931"/>
    </row>
    <row r="67" spans="1:15" ht="77.099999999999994" customHeight="1">
      <c r="A67" s="939">
        <v>543</v>
      </c>
      <c r="B67" s="939">
        <v>2</v>
      </c>
      <c r="C67" s="939">
        <v>541</v>
      </c>
      <c r="D67" s="939">
        <v>938</v>
      </c>
      <c r="E67" s="939">
        <v>6</v>
      </c>
      <c r="F67" s="939">
        <v>932</v>
      </c>
      <c r="G67" s="939">
        <v>140</v>
      </c>
      <c r="H67" s="939">
        <v>2</v>
      </c>
      <c r="I67" s="939">
        <v>138</v>
      </c>
      <c r="J67" s="939">
        <v>426</v>
      </c>
      <c r="K67" s="939">
        <v>0</v>
      </c>
      <c r="L67" s="940">
        <v>426</v>
      </c>
      <c r="M67" s="947" t="s">
        <v>257</v>
      </c>
      <c r="N67" s="948" t="s">
        <v>256</v>
      </c>
      <c r="O67" s="932"/>
    </row>
    <row r="68" spans="1:15" ht="77.099999999999994" customHeight="1">
      <c r="A68" s="973">
        <v>35</v>
      </c>
      <c r="B68" s="973">
        <v>11</v>
      </c>
      <c r="C68" s="973">
        <v>24</v>
      </c>
      <c r="D68" s="973">
        <v>142</v>
      </c>
      <c r="E68" s="973">
        <v>4</v>
      </c>
      <c r="F68" s="973">
        <v>138</v>
      </c>
      <c r="G68" s="973">
        <v>54</v>
      </c>
      <c r="H68" s="973">
        <v>2</v>
      </c>
      <c r="I68" s="973">
        <v>52</v>
      </c>
      <c r="J68" s="973">
        <v>46</v>
      </c>
      <c r="K68" s="973">
        <v>1</v>
      </c>
      <c r="L68" s="974">
        <v>45</v>
      </c>
      <c r="M68" s="949" t="s">
        <v>255</v>
      </c>
      <c r="N68" s="954" t="s">
        <v>254</v>
      </c>
      <c r="O68" s="927"/>
    </row>
    <row r="69" spans="1:15" ht="77.099999999999994" customHeight="1">
      <c r="A69" s="975">
        <v>578</v>
      </c>
      <c r="B69" s="975">
        <v>13</v>
      </c>
      <c r="C69" s="975">
        <v>565</v>
      </c>
      <c r="D69" s="975">
        <v>1080</v>
      </c>
      <c r="E69" s="975">
        <v>10</v>
      </c>
      <c r="F69" s="975">
        <v>1070</v>
      </c>
      <c r="G69" s="975">
        <v>194</v>
      </c>
      <c r="H69" s="975">
        <v>4</v>
      </c>
      <c r="I69" s="975">
        <v>190</v>
      </c>
      <c r="J69" s="975">
        <v>472</v>
      </c>
      <c r="K69" s="975">
        <v>1</v>
      </c>
      <c r="L69" s="976">
        <v>471</v>
      </c>
      <c r="M69" s="942" t="s">
        <v>253</v>
      </c>
      <c r="N69" s="951" t="s">
        <v>252</v>
      </c>
      <c r="O69" s="930"/>
    </row>
    <row r="70" spans="1:15" ht="77.099999999999994" customHeight="1">
      <c r="A70" s="936" t="s">
        <v>528</v>
      </c>
      <c r="B70" s="937"/>
      <c r="C70" s="937"/>
      <c r="D70" s="937"/>
      <c r="E70" s="937"/>
      <c r="F70" s="937"/>
      <c r="G70" s="937"/>
      <c r="H70" s="937"/>
      <c r="I70" s="937"/>
      <c r="J70" s="937"/>
      <c r="K70" s="937"/>
      <c r="L70" s="937"/>
      <c r="M70" s="937"/>
      <c r="N70" s="937" t="s">
        <v>530</v>
      </c>
      <c r="O70" s="931"/>
    </row>
    <row r="71" spans="1:15" ht="77.099999999999994" customHeight="1">
      <c r="A71" s="938" t="s">
        <v>64</v>
      </c>
      <c r="B71" s="939"/>
      <c r="C71" s="940" t="s">
        <v>65</v>
      </c>
      <c r="D71" s="938" t="s">
        <v>66</v>
      </c>
      <c r="E71" s="939"/>
      <c r="F71" s="940" t="s">
        <v>67</v>
      </c>
      <c r="G71" s="938" t="s">
        <v>529</v>
      </c>
      <c r="H71" s="939"/>
      <c r="I71" s="940" t="s">
        <v>69</v>
      </c>
      <c r="J71" s="938" t="s">
        <v>481</v>
      </c>
      <c r="K71" s="939"/>
      <c r="L71" s="940" t="s">
        <v>71</v>
      </c>
      <c r="M71" s="941"/>
      <c r="N71" s="940" t="s">
        <v>269</v>
      </c>
      <c r="O71" s="931"/>
    </row>
    <row r="72" spans="1:15" ht="77.099999999999994" customHeight="1">
      <c r="A72" s="942" t="s">
        <v>30</v>
      </c>
      <c r="B72" s="942" t="s">
        <v>268</v>
      </c>
      <c r="C72" s="942" t="s">
        <v>267</v>
      </c>
      <c r="D72" s="942" t="s">
        <v>30</v>
      </c>
      <c r="E72" s="942" t="s">
        <v>268</v>
      </c>
      <c r="F72" s="942" t="s">
        <v>267</v>
      </c>
      <c r="G72" s="942" t="s">
        <v>30</v>
      </c>
      <c r="H72" s="942" t="s">
        <v>268</v>
      </c>
      <c r="I72" s="942" t="s">
        <v>267</v>
      </c>
      <c r="J72" s="942" t="s">
        <v>30</v>
      </c>
      <c r="K72" s="942" t="s">
        <v>268</v>
      </c>
      <c r="L72" s="942" t="s">
        <v>267</v>
      </c>
      <c r="M72" s="943"/>
      <c r="N72" s="944" t="s">
        <v>129</v>
      </c>
      <c r="O72" s="931"/>
    </row>
    <row r="73" spans="1:15" ht="77.099999999999994" customHeight="1">
      <c r="A73" s="942" t="s">
        <v>26</v>
      </c>
      <c r="B73" s="942" t="s">
        <v>266</v>
      </c>
      <c r="C73" s="942" t="s">
        <v>265</v>
      </c>
      <c r="D73" s="942" t="s">
        <v>26</v>
      </c>
      <c r="E73" s="942" t="s">
        <v>266</v>
      </c>
      <c r="F73" s="942" t="s">
        <v>265</v>
      </c>
      <c r="G73" s="942" t="s">
        <v>26</v>
      </c>
      <c r="H73" s="942" t="s">
        <v>266</v>
      </c>
      <c r="I73" s="942" t="s">
        <v>265</v>
      </c>
      <c r="J73" s="942" t="s">
        <v>26</v>
      </c>
      <c r="K73" s="942" t="s">
        <v>266</v>
      </c>
      <c r="L73" s="942" t="s">
        <v>265</v>
      </c>
      <c r="M73" s="945"/>
      <c r="N73" s="946"/>
      <c r="O73" s="930"/>
    </row>
    <row r="74" spans="1:15" ht="77.099999999999994" customHeight="1">
      <c r="A74" s="939">
        <v>104</v>
      </c>
      <c r="B74" s="939">
        <v>64</v>
      </c>
      <c r="C74" s="939">
        <v>40</v>
      </c>
      <c r="D74" s="939">
        <v>54</v>
      </c>
      <c r="E74" s="939">
        <v>35</v>
      </c>
      <c r="F74" s="939">
        <v>19</v>
      </c>
      <c r="G74" s="939">
        <v>151</v>
      </c>
      <c r="H74" s="939">
        <v>105</v>
      </c>
      <c r="I74" s="939">
        <v>46</v>
      </c>
      <c r="J74" s="939">
        <v>239</v>
      </c>
      <c r="K74" s="939">
        <v>158</v>
      </c>
      <c r="L74" s="940">
        <v>81</v>
      </c>
      <c r="M74" s="947" t="s">
        <v>257</v>
      </c>
      <c r="N74" s="948" t="s">
        <v>264</v>
      </c>
      <c r="O74" s="932"/>
    </row>
    <row r="75" spans="1:15" ht="77.099999999999994" customHeight="1">
      <c r="A75" s="973">
        <v>56</v>
      </c>
      <c r="B75" s="973">
        <v>49</v>
      </c>
      <c r="C75" s="973">
        <v>7</v>
      </c>
      <c r="D75" s="973">
        <v>36</v>
      </c>
      <c r="E75" s="973">
        <v>25</v>
      </c>
      <c r="F75" s="973">
        <v>11</v>
      </c>
      <c r="G75" s="973">
        <v>75</v>
      </c>
      <c r="H75" s="973">
        <v>58</v>
      </c>
      <c r="I75" s="973">
        <v>17</v>
      </c>
      <c r="J75" s="973">
        <v>118</v>
      </c>
      <c r="K75" s="973">
        <v>86</v>
      </c>
      <c r="L75" s="974">
        <v>32</v>
      </c>
      <c r="M75" s="949" t="s">
        <v>255</v>
      </c>
      <c r="N75" s="950"/>
      <c r="O75" s="931"/>
    </row>
    <row r="76" spans="1:15" ht="77.099999999999994" customHeight="1">
      <c r="A76" s="975">
        <v>160</v>
      </c>
      <c r="B76" s="975">
        <v>113</v>
      </c>
      <c r="C76" s="975">
        <v>47</v>
      </c>
      <c r="D76" s="975">
        <v>90</v>
      </c>
      <c r="E76" s="975">
        <v>60</v>
      </c>
      <c r="F76" s="975">
        <v>30</v>
      </c>
      <c r="G76" s="975">
        <v>226</v>
      </c>
      <c r="H76" s="975">
        <v>163</v>
      </c>
      <c r="I76" s="975">
        <v>63</v>
      </c>
      <c r="J76" s="975">
        <v>357</v>
      </c>
      <c r="K76" s="975">
        <v>244</v>
      </c>
      <c r="L76" s="976">
        <v>113</v>
      </c>
      <c r="M76" s="942" t="s">
        <v>253</v>
      </c>
      <c r="N76" s="951" t="s">
        <v>263</v>
      </c>
      <c r="O76" s="930"/>
    </row>
    <row r="77" spans="1:15" ht="77.099999999999994" customHeight="1">
      <c r="A77" s="939">
        <v>68</v>
      </c>
      <c r="B77" s="939">
        <v>3</v>
      </c>
      <c r="C77" s="939">
        <v>65</v>
      </c>
      <c r="D77" s="939">
        <v>114</v>
      </c>
      <c r="E77" s="939">
        <v>0</v>
      </c>
      <c r="F77" s="939">
        <v>114</v>
      </c>
      <c r="G77" s="939">
        <v>261</v>
      </c>
      <c r="H77" s="939">
        <v>0</v>
      </c>
      <c r="I77" s="939">
        <v>261</v>
      </c>
      <c r="J77" s="939">
        <v>235</v>
      </c>
      <c r="K77" s="939">
        <v>4</v>
      </c>
      <c r="L77" s="940">
        <v>231</v>
      </c>
      <c r="M77" s="947" t="s">
        <v>257</v>
      </c>
      <c r="N77" s="948" t="s">
        <v>262</v>
      </c>
      <c r="O77" s="932"/>
    </row>
    <row r="78" spans="1:15" ht="77.099999999999994" customHeight="1">
      <c r="A78" s="973">
        <v>167</v>
      </c>
      <c r="B78" s="973">
        <v>67</v>
      </c>
      <c r="C78" s="973">
        <v>100</v>
      </c>
      <c r="D78" s="973">
        <v>106</v>
      </c>
      <c r="E78" s="973">
        <v>4</v>
      </c>
      <c r="F78" s="973">
        <v>102</v>
      </c>
      <c r="G78" s="973">
        <v>315</v>
      </c>
      <c r="H78" s="973">
        <v>15</v>
      </c>
      <c r="I78" s="973">
        <v>300</v>
      </c>
      <c r="J78" s="973">
        <v>350</v>
      </c>
      <c r="K78" s="973">
        <v>217</v>
      </c>
      <c r="L78" s="974">
        <v>133</v>
      </c>
      <c r="M78" s="949" t="s">
        <v>255</v>
      </c>
      <c r="N78" s="950" t="s">
        <v>261</v>
      </c>
      <c r="O78" s="932"/>
    </row>
    <row r="79" spans="1:15" ht="77.099999999999994" customHeight="1">
      <c r="A79" s="975">
        <v>235</v>
      </c>
      <c r="B79" s="975">
        <v>70</v>
      </c>
      <c r="C79" s="975">
        <v>165</v>
      </c>
      <c r="D79" s="975">
        <v>220</v>
      </c>
      <c r="E79" s="975">
        <v>4</v>
      </c>
      <c r="F79" s="975">
        <v>216</v>
      </c>
      <c r="G79" s="975">
        <v>576</v>
      </c>
      <c r="H79" s="975">
        <v>15</v>
      </c>
      <c r="I79" s="975">
        <v>561</v>
      </c>
      <c r="J79" s="975">
        <v>585</v>
      </c>
      <c r="K79" s="975">
        <v>221</v>
      </c>
      <c r="L79" s="976">
        <v>364</v>
      </c>
      <c r="M79" s="942" t="s">
        <v>253</v>
      </c>
      <c r="N79" s="951" t="s">
        <v>260</v>
      </c>
      <c r="O79" s="932"/>
    </row>
    <row r="80" spans="1:15" ht="77.099999999999994" customHeight="1">
      <c r="A80" s="939">
        <v>4</v>
      </c>
      <c r="B80" s="939">
        <v>0</v>
      </c>
      <c r="C80" s="939">
        <v>4</v>
      </c>
      <c r="D80" s="939">
        <v>1</v>
      </c>
      <c r="E80" s="939">
        <v>0</v>
      </c>
      <c r="F80" s="939">
        <v>1</v>
      </c>
      <c r="G80" s="939">
        <v>8</v>
      </c>
      <c r="H80" s="939">
        <v>0</v>
      </c>
      <c r="I80" s="939">
        <v>8</v>
      </c>
      <c r="J80" s="939">
        <v>8</v>
      </c>
      <c r="K80" s="939">
        <v>1</v>
      </c>
      <c r="L80" s="940">
        <v>7</v>
      </c>
      <c r="M80" s="947" t="s">
        <v>257</v>
      </c>
      <c r="N80" s="948" t="s">
        <v>259</v>
      </c>
      <c r="O80" s="932"/>
    </row>
    <row r="81" spans="1:15" ht="77.099999999999994" customHeight="1">
      <c r="A81" s="973">
        <v>2</v>
      </c>
      <c r="B81" s="973">
        <v>0</v>
      </c>
      <c r="C81" s="973">
        <v>2</v>
      </c>
      <c r="D81" s="973">
        <v>0</v>
      </c>
      <c r="E81" s="973">
        <v>0</v>
      </c>
      <c r="F81" s="973">
        <v>0</v>
      </c>
      <c r="G81" s="973">
        <v>2</v>
      </c>
      <c r="H81" s="973">
        <v>0</v>
      </c>
      <c r="I81" s="973">
        <v>2</v>
      </c>
      <c r="J81" s="973">
        <v>3</v>
      </c>
      <c r="K81" s="973">
        <v>0</v>
      </c>
      <c r="L81" s="974">
        <v>3</v>
      </c>
      <c r="M81" s="953" t="s">
        <v>255</v>
      </c>
      <c r="N81" s="954"/>
      <c r="O81" s="931"/>
    </row>
    <row r="82" spans="1:15" ht="77.099999999999994" customHeight="1">
      <c r="A82" s="975">
        <v>6</v>
      </c>
      <c r="B82" s="975">
        <v>0</v>
      </c>
      <c r="C82" s="975">
        <v>6</v>
      </c>
      <c r="D82" s="975">
        <v>1</v>
      </c>
      <c r="E82" s="975">
        <v>0</v>
      </c>
      <c r="F82" s="975">
        <v>1</v>
      </c>
      <c r="G82" s="975">
        <v>10</v>
      </c>
      <c r="H82" s="975">
        <v>0</v>
      </c>
      <c r="I82" s="975">
        <v>10</v>
      </c>
      <c r="J82" s="975">
        <v>11</v>
      </c>
      <c r="K82" s="975">
        <v>1</v>
      </c>
      <c r="L82" s="976">
        <v>10</v>
      </c>
      <c r="M82" s="955" t="s">
        <v>253</v>
      </c>
      <c r="N82" s="951" t="s">
        <v>258</v>
      </c>
      <c r="O82" s="931"/>
    </row>
    <row r="83" spans="1:15" ht="77.099999999999994" customHeight="1">
      <c r="A83" s="939">
        <v>190</v>
      </c>
      <c r="B83" s="939">
        <v>0</v>
      </c>
      <c r="C83" s="939">
        <v>190</v>
      </c>
      <c r="D83" s="939">
        <v>85</v>
      </c>
      <c r="E83" s="939">
        <v>1</v>
      </c>
      <c r="F83" s="939">
        <v>84</v>
      </c>
      <c r="G83" s="939">
        <v>288</v>
      </c>
      <c r="H83" s="939">
        <v>0</v>
      </c>
      <c r="I83" s="939">
        <v>288</v>
      </c>
      <c r="J83" s="939">
        <v>329</v>
      </c>
      <c r="K83" s="939">
        <v>1</v>
      </c>
      <c r="L83" s="940">
        <v>328</v>
      </c>
      <c r="M83" s="947" t="s">
        <v>257</v>
      </c>
      <c r="N83" s="948" t="s">
        <v>256</v>
      </c>
      <c r="O83" s="932"/>
    </row>
    <row r="84" spans="1:15" ht="77.099999999999994" customHeight="1">
      <c r="A84" s="973">
        <v>13</v>
      </c>
      <c r="B84" s="973">
        <v>0</v>
      </c>
      <c r="C84" s="973">
        <v>13</v>
      </c>
      <c r="D84" s="973">
        <v>14</v>
      </c>
      <c r="E84" s="973">
        <v>1</v>
      </c>
      <c r="F84" s="973">
        <v>13</v>
      </c>
      <c r="G84" s="973">
        <v>36</v>
      </c>
      <c r="H84" s="973">
        <v>2</v>
      </c>
      <c r="I84" s="973">
        <v>34</v>
      </c>
      <c r="J84" s="973">
        <v>39</v>
      </c>
      <c r="K84" s="973">
        <v>15</v>
      </c>
      <c r="L84" s="974">
        <v>24</v>
      </c>
      <c r="M84" s="949" t="s">
        <v>255</v>
      </c>
      <c r="N84" s="954" t="s">
        <v>254</v>
      </c>
      <c r="O84" s="927"/>
    </row>
    <row r="85" spans="1:15" ht="77.099999999999994" customHeight="1">
      <c r="A85" s="975">
        <v>203</v>
      </c>
      <c r="B85" s="975">
        <v>0</v>
      </c>
      <c r="C85" s="975">
        <v>203</v>
      </c>
      <c r="D85" s="975">
        <v>99</v>
      </c>
      <c r="E85" s="975">
        <v>2</v>
      </c>
      <c r="F85" s="975">
        <v>97</v>
      </c>
      <c r="G85" s="975">
        <v>324</v>
      </c>
      <c r="H85" s="975">
        <v>2</v>
      </c>
      <c r="I85" s="975">
        <v>322</v>
      </c>
      <c r="J85" s="975">
        <v>368</v>
      </c>
      <c r="K85" s="975">
        <v>16</v>
      </c>
      <c r="L85" s="976">
        <v>352</v>
      </c>
      <c r="M85" s="942" t="s">
        <v>253</v>
      </c>
      <c r="N85" s="951" t="s">
        <v>252</v>
      </c>
      <c r="O85" s="927"/>
    </row>
    <row r="86" spans="1:15" ht="77.099999999999994" customHeight="1">
      <c r="A86" s="936" t="s">
        <v>528</v>
      </c>
      <c r="B86" s="937"/>
      <c r="C86" s="937"/>
      <c r="D86" s="937"/>
      <c r="E86" s="937"/>
      <c r="F86" s="937" t="s">
        <v>527</v>
      </c>
      <c r="G86" s="937"/>
      <c r="H86" s="937"/>
      <c r="I86" s="937"/>
      <c r="J86" s="937"/>
      <c r="K86" s="937"/>
      <c r="L86" s="937"/>
      <c r="M86" s="937"/>
      <c r="N86" s="937"/>
      <c r="O86" s="927"/>
    </row>
    <row r="87" spans="1:15" ht="77.099999999999994" customHeight="1">
      <c r="A87" s="1730" t="s">
        <v>478</v>
      </c>
      <c r="B87" s="962" t="s">
        <v>26</v>
      </c>
      <c r="C87" s="939"/>
      <c r="D87" s="940" t="s">
        <v>63</v>
      </c>
      <c r="E87" s="941"/>
      <c r="F87" s="940" t="s">
        <v>269</v>
      </c>
      <c r="G87" s="937"/>
      <c r="H87" s="937"/>
      <c r="I87" s="937"/>
      <c r="J87" s="937"/>
      <c r="K87" s="937"/>
      <c r="L87" s="937"/>
      <c r="M87" s="937"/>
      <c r="N87" s="937"/>
      <c r="O87" s="927"/>
    </row>
    <row r="88" spans="1:15" ht="77.099999999999994" customHeight="1">
      <c r="A88" s="1730"/>
      <c r="B88" s="963" t="s">
        <v>30</v>
      </c>
      <c r="C88" s="964" t="s">
        <v>268</v>
      </c>
      <c r="D88" s="965" t="s">
        <v>267</v>
      </c>
      <c r="E88" s="943"/>
      <c r="F88" s="944" t="s">
        <v>129</v>
      </c>
      <c r="G88" s="937"/>
      <c r="H88" s="937"/>
      <c r="I88" s="937"/>
      <c r="J88" s="937"/>
      <c r="K88" s="937"/>
      <c r="L88" s="937"/>
      <c r="M88" s="937"/>
      <c r="N88" s="937"/>
      <c r="O88" s="927"/>
    </row>
    <row r="89" spans="1:15" ht="77.099999999999994" customHeight="1">
      <c r="A89" s="966" t="s">
        <v>526</v>
      </c>
      <c r="B89" s="942" t="s">
        <v>26</v>
      </c>
      <c r="C89" s="942" t="s">
        <v>266</v>
      </c>
      <c r="D89" s="942" t="s">
        <v>265</v>
      </c>
      <c r="E89" s="943"/>
      <c r="F89" s="946"/>
      <c r="G89" s="937"/>
      <c r="H89" s="937"/>
      <c r="I89" s="937"/>
      <c r="J89" s="937"/>
      <c r="K89" s="937"/>
      <c r="L89" s="937"/>
      <c r="M89" s="937"/>
      <c r="N89" s="937"/>
      <c r="O89" s="927"/>
    </row>
    <row r="90" spans="1:15" ht="77.099999999999994" customHeight="1">
      <c r="A90" s="939">
        <v>49.90442381212452</v>
      </c>
      <c r="B90" s="939">
        <v>7324</v>
      </c>
      <c r="C90" s="939">
        <v>3669</v>
      </c>
      <c r="D90" s="940">
        <v>3655</v>
      </c>
      <c r="E90" s="947" t="s">
        <v>257</v>
      </c>
      <c r="F90" s="948" t="s">
        <v>264</v>
      </c>
      <c r="G90" s="937"/>
      <c r="H90" s="937"/>
      <c r="I90" s="937"/>
      <c r="J90" s="937"/>
      <c r="K90" s="937"/>
      <c r="L90" s="937"/>
      <c r="M90" s="937"/>
      <c r="N90" s="937"/>
      <c r="O90" s="927"/>
    </row>
    <row r="91" spans="1:15" ht="77.099999999999994" customHeight="1">
      <c r="A91" s="973">
        <v>43.708750266127318</v>
      </c>
      <c r="B91" s="973">
        <v>4697</v>
      </c>
      <c r="C91" s="973">
        <v>2644</v>
      </c>
      <c r="D91" s="974">
        <v>2053</v>
      </c>
      <c r="E91" s="953" t="s">
        <v>255</v>
      </c>
      <c r="F91" s="950"/>
      <c r="G91" s="937"/>
      <c r="H91" s="937"/>
      <c r="I91" s="937"/>
      <c r="J91" s="937"/>
      <c r="K91" s="937"/>
      <c r="L91" s="937"/>
      <c r="M91" s="937"/>
      <c r="N91" s="937"/>
      <c r="O91" s="927"/>
    </row>
    <row r="92" spans="1:15" ht="77.099999999999994" customHeight="1">
      <c r="A92" s="975">
        <v>47.483570418434404</v>
      </c>
      <c r="B92" s="975">
        <v>12021</v>
      </c>
      <c r="C92" s="975">
        <v>6313</v>
      </c>
      <c r="D92" s="976">
        <v>5708</v>
      </c>
      <c r="E92" s="942" t="s">
        <v>253</v>
      </c>
      <c r="F92" s="951" t="s">
        <v>263</v>
      </c>
      <c r="G92" s="937"/>
      <c r="H92" s="937"/>
      <c r="I92" s="937"/>
      <c r="J92" s="937"/>
      <c r="K92" s="937"/>
      <c r="L92" s="937"/>
      <c r="M92" s="937"/>
      <c r="N92" s="937"/>
      <c r="O92" s="927"/>
    </row>
    <row r="93" spans="1:15" ht="77.099999999999994" customHeight="1">
      <c r="A93" s="977">
        <v>99.390066802207372</v>
      </c>
      <c r="B93" s="978">
        <v>6886</v>
      </c>
      <c r="C93" s="978">
        <v>42</v>
      </c>
      <c r="D93" s="979">
        <v>6844</v>
      </c>
      <c r="E93" s="967" t="s">
        <v>257</v>
      </c>
      <c r="F93" s="968" t="s">
        <v>262</v>
      </c>
      <c r="G93" s="937"/>
      <c r="H93" s="937"/>
      <c r="I93" s="937"/>
      <c r="J93" s="937"/>
      <c r="K93" s="937"/>
      <c r="L93" s="937"/>
      <c r="M93" s="937"/>
      <c r="N93" s="937"/>
      <c r="O93" s="927"/>
    </row>
    <row r="94" spans="1:15" ht="77.099999999999994" customHeight="1">
      <c r="A94" s="980">
        <v>81.563845050215207</v>
      </c>
      <c r="B94" s="980">
        <v>13940</v>
      </c>
      <c r="C94" s="980">
        <v>2570</v>
      </c>
      <c r="D94" s="981">
        <v>11370</v>
      </c>
      <c r="E94" s="969" t="s">
        <v>255</v>
      </c>
      <c r="F94" s="970" t="s">
        <v>261</v>
      </c>
      <c r="G94" s="937"/>
      <c r="H94" s="937"/>
      <c r="I94" s="937"/>
      <c r="J94" s="937"/>
      <c r="K94" s="937"/>
      <c r="L94" s="937"/>
      <c r="M94" s="937"/>
      <c r="N94" s="937"/>
      <c r="O94" s="927"/>
    </row>
    <row r="95" spans="1:15" ht="77.099999999999994" customHeight="1">
      <c r="A95" s="982">
        <v>87.457985210794192</v>
      </c>
      <c r="B95" s="982">
        <v>20826</v>
      </c>
      <c r="C95" s="982">
        <v>2612</v>
      </c>
      <c r="D95" s="983">
        <v>18214</v>
      </c>
      <c r="E95" s="942" t="s">
        <v>253</v>
      </c>
      <c r="F95" s="971" t="s">
        <v>260</v>
      </c>
      <c r="G95" s="937"/>
      <c r="H95" s="937"/>
      <c r="I95" s="937"/>
      <c r="J95" s="937"/>
      <c r="K95" s="937"/>
      <c r="L95" s="937"/>
      <c r="M95" s="937"/>
      <c r="N95" s="937"/>
      <c r="O95" s="927"/>
    </row>
    <row r="96" spans="1:15" ht="77.099999999999994" customHeight="1">
      <c r="A96" s="978">
        <v>99.050632911392398</v>
      </c>
      <c r="B96" s="978">
        <v>316</v>
      </c>
      <c r="C96" s="978">
        <v>3</v>
      </c>
      <c r="D96" s="979">
        <v>313</v>
      </c>
      <c r="E96" s="967" t="s">
        <v>257</v>
      </c>
      <c r="F96" s="968" t="s">
        <v>259</v>
      </c>
      <c r="G96" s="937"/>
      <c r="H96" s="937"/>
      <c r="I96" s="937"/>
      <c r="J96" s="937"/>
      <c r="K96" s="937"/>
      <c r="L96" s="937"/>
      <c r="M96" s="937"/>
      <c r="N96" s="937"/>
      <c r="O96" s="927"/>
    </row>
    <row r="97" spans="1:21" ht="77.099999999999994" customHeight="1">
      <c r="A97" s="980">
        <v>97.407407407407405</v>
      </c>
      <c r="B97" s="980">
        <v>270</v>
      </c>
      <c r="C97" s="980">
        <v>7</v>
      </c>
      <c r="D97" s="981">
        <v>263</v>
      </c>
      <c r="E97" s="969" t="s">
        <v>255</v>
      </c>
      <c r="F97" s="972"/>
      <c r="G97" s="937"/>
      <c r="H97" s="937"/>
      <c r="I97" s="937"/>
      <c r="J97" s="937"/>
      <c r="K97" s="937"/>
      <c r="L97" s="937"/>
      <c r="M97" s="937"/>
      <c r="N97" s="937"/>
      <c r="O97" s="927"/>
    </row>
    <row r="98" spans="1:21" ht="77.099999999999994" customHeight="1">
      <c r="A98" s="982">
        <v>98.293515358361773</v>
      </c>
      <c r="B98" s="982">
        <v>586</v>
      </c>
      <c r="C98" s="982">
        <v>10</v>
      </c>
      <c r="D98" s="983">
        <v>576</v>
      </c>
      <c r="E98" s="970" t="s">
        <v>253</v>
      </c>
      <c r="F98" s="971" t="s">
        <v>258</v>
      </c>
      <c r="G98" s="937"/>
      <c r="H98" s="937"/>
      <c r="I98" s="937"/>
      <c r="J98" s="937"/>
      <c r="K98" s="937"/>
      <c r="L98" s="937"/>
      <c r="M98" s="937"/>
      <c r="N98" s="937"/>
      <c r="O98" s="927"/>
    </row>
    <row r="99" spans="1:21" ht="77.099999999999994" customHeight="1">
      <c r="A99" s="977">
        <v>99.675352413498501</v>
      </c>
      <c r="B99" s="978">
        <v>11705</v>
      </c>
      <c r="C99" s="978">
        <v>38</v>
      </c>
      <c r="D99" s="979">
        <v>11667</v>
      </c>
      <c r="E99" s="967" t="s">
        <v>257</v>
      </c>
      <c r="F99" s="968" t="s">
        <v>256</v>
      </c>
      <c r="G99" s="937"/>
      <c r="H99" s="937"/>
      <c r="I99" s="937"/>
      <c r="J99" s="937"/>
      <c r="K99" s="937"/>
      <c r="L99" s="937"/>
      <c r="M99" s="937"/>
      <c r="N99" s="937"/>
      <c r="O99" s="927"/>
    </row>
    <row r="100" spans="1:21" ht="77.099999999999994" customHeight="1">
      <c r="A100" s="980">
        <v>97.061909758656867</v>
      </c>
      <c r="B100" s="980">
        <v>2859</v>
      </c>
      <c r="C100" s="980">
        <v>84</v>
      </c>
      <c r="D100" s="981">
        <v>2775</v>
      </c>
      <c r="E100" s="969" t="s">
        <v>255</v>
      </c>
      <c r="F100" s="972" t="s">
        <v>254</v>
      </c>
      <c r="G100" s="937"/>
      <c r="H100" s="937"/>
      <c r="I100" s="937"/>
      <c r="J100" s="937"/>
      <c r="K100" s="937"/>
      <c r="L100" s="937"/>
      <c r="M100" s="937"/>
      <c r="N100" s="937"/>
      <c r="O100" s="927"/>
      <c r="P100" s="933"/>
      <c r="Q100" s="933"/>
      <c r="R100" s="933"/>
      <c r="S100" s="933"/>
      <c r="T100" s="933"/>
      <c r="U100" s="933"/>
    </row>
    <row r="101" spans="1:21" ht="77.099999999999994" customHeight="1">
      <c r="A101" s="982">
        <v>99.162318044493276</v>
      </c>
      <c r="B101" s="982">
        <v>14564</v>
      </c>
      <c r="C101" s="982">
        <v>122</v>
      </c>
      <c r="D101" s="983">
        <v>14442</v>
      </c>
      <c r="E101" s="942" t="s">
        <v>253</v>
      </c>
      <c r="F101" s="971" t="s">
        <v>252</v>
      </c>
      <c r="G101" s="937"/>
      <c r="H101" s="937"/>
      <c r="I101" s="984"/>
      <c r="J101" s="937"/>
      <c r="K101" s="937"/>
      <c r="L101" s="937" t="s">
        <v>2033</v>
      </c>
      <c r="M101" s="937"/>
      <c r="N101" s="937"/>
      <c r="O101" s="927"/>
      <c r="P101" s="933"/>
      <c r="Q101" s="933"/>
      <c r="R101" s="933"/>
      <c r="S101" s="933"/>
      <c r="T101" s="933"/>
      <c r="U101" s="933"/>
    </row>
    <row r="102" spans="1:21" ht="77.099999999999994" customHeight="1">
      <c r="A102" s="929"/>
      <c r="B102" s="929"/>
      <c r="C102" s="929"/>
      <c r="D102" s="929"/>
      <c r="E102" s="929"/>
      <c r="F102" s="929"/>
      <c r="G102" s="929"/>
      <c r="H102" s="929"/>
      <c r="I102" s="929"/>
      <c r="J102" s="929"/>
      <c r="K102" s="929"/>
      <c r="L102" s="929"/>
      <c r="M102" s="929"/>
      <c r="N102" s="929"/>
      <c r="O102" s="927"/>
      <c r="P102" s="933"/>
      <c r="Q102" s="933"/>
      <c r="R102" s="933"/>
      <c r="S102" s="933"/>
      <c r="T102" s="933"/>
      <c r="U102" s="933"/>
    </row>
    <row r="103" spans="1:21" ht="77.099999999999994" customHeight="1">
      <c r="A103" s="927"/>
      <c r="B103" s="927"/>
      <c r="C103" s="927"/>
      <c r="D103" s="927"/>
      <c r="E103" s="927"/>
      <c r="F103" s="927"/>
      <c r="G103" s="927"/>
      <c r="H103" s="927"/>
      <c r="I103" s="927"/>
      <c r="J103" s="927"/>
      <c r="K103" s="927"/>
      <c r="L103" s="927"/>
      <c r="M103" s="927"/>
      <c r="N103" s="927"/>
      <c r="O103" s="927"/>
      <c r="P103" s="927"/>
      <c r="Q103" s="927"/>
      <c r="R103" s="927"/>
      <c r="S103" s="927"/>
      <c r="T103" s="927"/>
      <c r="U103" s="933"/>
    </row>
    <row r="104" spans="1:21" ht="77.099999999999994" customHeight="1">
      <c r="A104" s="927"/>
      <c r="B104" s="927"/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33"/>
    </row>
  </sheetData>
  <mergeCells count="3">
    <mergeCell ref="H6:I6"/>
    <mergeCell ref="H55:I55"/>
    <mergeCell ref="A87:A88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portrait" r:id="rId1"/>
  <headerFooter alignWithMargins="0"/>
  <rowBreaks count="5" manualBreakCount="5">
    <brk id="21" max="13" man="1"/>
    <brk id="37" max="13" man="1"/>
    <brk id="53" max="13" man="1"/>
    <brk id="69" max="13" man="1"/>
    <brk id="85" max="13" man="1"/>
  </rowBreaks>
  <colBreaks count="1" manualBreakCount="1">
    <brk id="14" max="145" man="1"/>
  </col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9"/>
  <sheetViews>
    <sheetView showGridLines="0" rightToLeft="1" zoomScale="60" zoomScaleNormal="60" workbookViewId="0">
      <selection activeCell="M1" sqref="M1:AA1048576"/>
    </sheetView>
  </sheetViews>
  <sheetFormatPr defaultColWidth="13.69921875" defaultRowHeight="77.099999999999994" customHeight="1"/>
  <cols>
    <col min="1" max="16384" width="13.69921875" style="985"/>
  </cols>
  <sheetData>
    <row r="1" spans="1:16" ht="77.099999999999994" customHeight="1">
      <c r="O1" s="986"/>
      <c r="P1" s="986"/>
    </row>
    <row r="2" spans="1:16" ht="77.099999999999994" customHeight="1">
      <c r="O2" s="986"/>
      <c r="P2" s="986"/>
    </row>
    <row r="3" spans="1:16" s="988" customFormat="1" ht="77.099999999999994" customHeight="1">
      <c r="A3" s="934" t="s">
        <v>1387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987"/>
    </row>
    <row r="4" spans="1:16" s="988" customFormat="1" ht="77.099999999999994" customHeight="1">
      <c r="A4" s="515" t="s">
        <v>1388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987"/>
    </row>
    <row r="5" spans="1:16" s="988" customFormat="1" ht="77.099999999999994" customHeight="1">
      <c r="A5" s="18" t="s">
        <v>543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542</v>
      </c>
      <c r="O5" s="987"/>
    </row>
    <row r="6" spans="1:16" s="988" customFormat="1" ht="77.099999999999994" customHeight="1">
      <c r="A6" s="17" t="s">
        <v>226</v>
      </c>
      <c r="B6" s="16"/>
      <c r="C6" s="15" t="s">
        <v>97</v>
      </c>
      <c r="D6" s="17" t="s">
        <v>98</v>
      </c>
      <c r="E6" s="16"/>
      <c r="F6" s="15" t="s">
        <v>99</v>
      </c>
      <c r="G6" s="17" t="s">
        <v>227</v>
      </c>
      <c r="H6" s="16"/>
      <c r="I6" s="15" t="s">
        <v>101</v>
      </c>
      <c r="J6" s="17" t="s">
        <v>102</v>
      </c>
      <c r="K6" s="16"/>
      <c r="L6" s="15" t="s">
        <v>103</v>
      </c>
      <c r="M6" s="16"/>
      <c r="N6" s="15" t="s">
        <v>340</v>
      </c>
      <c r="O6" s="987"/>
    </row>
    <row r="7" spans="1:16" s="988" customFormat="1" ht="77.099999999999994" customHeight="1">
      <c r="A7" s="6" t="s">
        <v>30</v>
      </c>
      <c r="B7" s="8" t="s">
        <v>538</v>
      </c>
      <c r="C7" s="8" t="s">
        <v>279</v>
      </c>
      <c r="D7" s="6" t="s">
        <v>30</v>
      </c>
      <c r="E7" s="8" t="s">
        <v>538</v>
      </c>
      <c r="F7" s="8" t="s">
        <v>279</v>
      </c>
      <c r="G7" s="6" t="s">
        <v>30</v>
      </c>
      <c r="H7" s="8" t="s">
        <v>538</v>
      </c>
      <c r="I7" s="8" t="s">
        <v>279</v>
      </c>
      <c r="J7" s="6" t="s">
        <v>30</v>
      </c>
      <c r="K7" s="8" t="s">
        <v>538</v>
      </c>
      <c r="L7" s="8" t="s">
        <v>279</v>
      </c>
      <c r="M7" s="14"/>
      <c r="N7" s="13"/>
      <c r="O7" s="987"/>
    </row>
    <row r="8" spans="1:16" s="988" customFormat="1" ht="77.099999999999994" customHeight="1">
      <c r="A8" s="2" t="s">
        <v>26</v>
      </c>
      <c r="B8" s="12" t="s">
        <v>537</v>
      </c>
      <c r="C8" s="12" t="s">
        <v>536</v>
      </c>
      <c r="D8" s="2" t="s">
        <v>26</v>
      </c>
      <c r="E8" s="12" t="s">
        <v>537</v>
      </c>
      <c r="F8" s="12" t="s">
        <v>536</v>
      </c>
      <c r="G8" s="2" t="s">
        <v>26</v>
      </c>
      <c r="H8" s="12" t="s">
        <v>537</v>
      </c>
      <c r="I8" s="12" t="s">
        <v>536</v>
      </c>
      <c r="J8" s="2" t="s">
        <v>26</v>
      </c>
      <c r="K8" s="12" t="s">
        <v>537</v>
      </c>
      <c r="L8" s="12" t="s">
        <v>536</v>
      </c>
      <c r="M8" s="11"/>
      <c r="N8" s="10" t="s">
        <v>339</v>
      </c>
      <c r="O8" s="987"/>
    </row>
    <row r="9" spans="1:16" s="988" customFormat="1" ht="77.099999999999994" customHeight="1">
      <c r="A9" s="16">
        <v>18</v>
      </c>
      <c r="B9" s="16">
        <v>8</v>
      </c>
      <c r="C9" s="16">
        <v>10</v>
      </c>
      <c r="D9" s="16">
        <v>158</v>
      </c>
      <c r="E9" s="16">
        <v>80</v>
      </c>
      <c r="F9" s="16">
        <v>78</v>
      </c>
      <c r="G9" s="16">
        <v>48</v>
      </c>
      <c r="H9" s="999">
        <v>22</v>
      </c>
      <c r="I9" s="999">
        <v>26</v>
      </c>
      <c r="J9" s="16">
        <v>111</v>
      </c>
      <c r="K9" s="16">
        <v>43</v>
      </c>
      <c r="L9" s="15">
        <v>68</v>
      </c>
      <c r="M9" s="7" t="s">
        <v>535</v>
      </c>
      <c r="N9" s="4" t="s">
        <v>520</v>
      </c>
      <c r="O9" s="987"/>
    </row>
    <row r="10" spans="1:16" s="988" customFormat="1" ht="77.099999999999994" customHeight="1">
      <c r="A10" s="1000">
        <v>23</v>
      </c>
      <c r="B10" s="1000">
        <v>17</v>
      </c>
      <c r="C10" s="1000">
        <v>6</v>
      </c>
      <c r="D10" s="1000">
        <v>40</v>
      </c>
      <c r="E10" s="1000">
        <v>15</v>
      </c>
      <c r="F10" s="1000">
        <v>25</v>
      </c>
      <c r="G10" s="1000">
        <v>26</v>
      </c>
      <c r="H10" s="1000">
        <v>12</v>
      </c>
      <c r="I10" s="1000">
        <v>14</v>
      </c>
      <c r="J10" s="1000">
        <v>177</v>
      </c>
      <c r="K10" s="1000">
        <v>78</v>
      </c>
      <c r="L10" s="13">
        <v>99</v>
      </c>
      <c r="M10" s="9" t="s">
        <v>471</v>
      </c>
      <c r="N10" s="4"/>
      <c r="O10" s="987"/>
    </row>
    <row r="11" spans="1:16" s="988" customFormat="1" ht="77.099999999999994" customHeight="1">
      <c r="A11" s="1001">
        <v>41</v>
      </c>
      <c r="B11" s="1001">
        <v>25</v>
      </c>
      <c r="C11" s="1001">
        <v>16</v>
      </c>
      <c r="D11" s="1001">
        <v>198</v>
      </c>
      <c r="E11" s="1001">
        <v>95</v>
      </c>
      <c r="F11" s="1001">
        <v>103</v>
      </c>
      <c r="G11" s="1001">
        <v>74</v>
      </c>
      <c r="H11" s="1001">
        <v>34</v>
      </c>
      <c r="I11" s="1001">
        <v>40</v>
      </c>
      <c r="J11" s="1001">
        <v>288</v>
      </c>
      <c r="K11" s="1001">
        <v>121</v>
      </c>
      <c r="L11" s="10">
        <v>167</v>
      </c>
      <c r="M11" s="7" t="s">
        <v>286</v>
      </c>
      <c r="N11" s="2" t="s">
        <v>519</v>
      </c>
      <c r="O11" s="987"/>
    </row>
    <row r="12" spans="1:16" s="988" customFormat="1" ht="77.099999999999994" customHeight="1">
      <c r="A12" s="16">
        <v>107</v>
      </c>
      <c r="B12" s="16">
        <v>13</v>
      </c>
      <c r="C12" s="16">
        <v>94</v>
      </c>
      <c r="D12" s="16">
        <v>105</v>
      </c>
      <c r="E12" s="16">
        <v>42</v>
      </c>
      <c r="F12" s="16">
        <v>63</v>
      </c>
      <c r="G12" s="16">
        <v>98</v>
      </c>
      <c r="H12" s="999">
        <v>29</v>
      </c>
      <c r="I12" s="999">
        <v>69</v>
      </c>
      <c r="J12" s="16">
        <v>267</v>
      </c>
      <c r="K12" s="16">
        <v>72</v>
      </c>
      <c r="L12" s="15">
        <v>195</v>
      </c>
      <c r="M12" s="7" t="s">
        <v>535</v>
      </c>
      <c r="N12" s="4" t="s">
        <v>518</v>
      </c>
      <c r="O12" s="987"/>
    </row>
    <row r="13" spans="1:16" s="988" customFormat="1" ht="77.099999999999994" customHeight="1">
      <c r="A13" s="1000">
        <v>3</v>
      </c>
      <c r="B13" s="1000">
        <v>1</v>
      </c>
      <c r="C13" s="1000">
        <v>2</v>
      </c>
      <c r="D13" s="1000">
        <v>0</v>
      </c>
      <c r="E13" s="1000">
        <v>0</v>
      </c>
      <c r="F13" s="1000">
        <v>0</v>
      </c>
      <c r="G13" s="1000">
        <v>0</v>
      </c>
      <c r="H13" s="1000">
        <v>0</v>
      </c>
      <c r="I13" s="1000">
        <v>0</v>
      </c>
      <c r="J13" s="1000">
        <v>1</v>
      </c>
      <c r="K13" s="1000">
        <v>0</v>
      </c>
      <c r="L13" s="13">
        <v>1</v>
      </c>
      <c r="M13" s="9" t="s">
        <v>471</v>
      </c>
      <c r="N13" s="4"/>
      <c r="O13" s="987"/>
    </row>
    <row r="14" spans="1:16" s="988" customFormat="1" ht="77.099999999999994" customHeight="1">
      <c r="A14" s="1001">
        <v>110</v>
      </c>
      <c r="B14" s="1001">
        <v>14</v>
      </c>
      <c r="C14" s="1001">
        <v>96</v>
      </c>
      <c r="D14" s="1001">
        <v>105</v>
      </c>
      <c r="E14" s="1001">
        <v>42</v>
      </c>
      <c r="F14" s="1001">
        <v>63</v>
      </c>
      <c r="G14" s="1001">
        <v>98</v>
      </c>
      <c r="H14" s="1001">
        <v>29</v>
      </c>
      <c r="I14" s="1001">
        <v>69</v>
      </c>
      <c r="J14" s="1001">
        <v>268</v>
      </c>
      <c r="K14" s="1001">
        <v>72</v>
      </c>
      <c r="L14" s="10">
        <v>196</v>
      </c>
      <c r="M14" s="7" t="s">
        <v>286</v>
      </c>
      <c r="N14" s="2" t="s">
        <v>205</v>
      </c>
      <c r="O14" s="987"/>
    </row>
    <row r="15" spans="1:16" s="988" customFormat="1" ht="77.099999999999994" customHeight="1">
      <c r="A15" s="16">
        <v>0</v>
      </c>
      <c r="B15" s="16">
        <v>0</v>
      </c>
      <c r="C15" s="16">
        <v>0</v>
      </c>
      <c r="D15" s="16">
        <v>2</v>
      </c>
      <c r="E15" s="16">
        <v>2</v>
      </c>
      <c r="F15" s="16">
        <v>0</v>
      </c>
      <c r="G15" s="16">
        <v>7</v>
      </c>
      <c r="H15" s="999">
        <v>7</v>
      </c>
      <c r="I15" s="999">
        <v>0</v>
      </c>
      <c r="J15" s="16">
        <v>1</v>
      </c>
      <c r="K15" s="16">
        <v>0</v>
      </c>
      <c r="L15" s="15">
        <v>1</v>
      </c>
      <c r="M15" s="7" t="s">
        <v>535</v>
      </c>
      <c r="N15" s="4" t="s">
        <v>186</v>
      </c>
      <c r="O15" s="987"/>
    </row>
    <row r="16" spans="1:16" s="988" customFormat="1" ht="77.099999999999994" customHeight="1">
      <c r="A16" s="1000">
        <v>5</v>
      </c>
      <c r="B16" s="1000">
        <v>3</v>
      </c>
      <c r="C16" s="1000">
        <v>2</v>
      </c>
      <c r="D16" s="1000">
        <v>1</v>
      </c>
      <c r="E16" s="1000">
        <v>0</v>
      </c>
      <c r="F16" s="1000">
        <v>1</v>
      </c>
      <c r="G16" s="1000">
        <v>2</v>
      </c>
      <c r="H16" s="1000">
        <v>1</v>
      </c>
      <c r="I16" s="1000">
        <v>1</v>
      </c>
      <c r="J16" s="1000">
        <v>27</v>
      </c>
      <c r="K16" s="1000">
        <v>20</v>
      </c>
      <c r="L16" s="13">
        <v>7</v>
      </c>
      <c r="M16" s="9" t="s">
        <v>471</v>
      </c>
      <c r="N16" s="4"/>
      <c r="O16" s="987"/>
    </row>
    <row r="17" spans="1:16" s="988" customFormat="1" ht="77.099999999999994" customHeight="1">
      <c r="A17" s="1001">
        <v>5</v>
      </c>
      <c r="B17" s="1001">
        <v>3</v>
      </c>
      <c r="C17" s="1001">
        <v>2</v>
      </c>
      <c r="D17" s="1001">
        <v>3</v>
      </c>
      <c r="E17" s="1001">
        <v>2</v>
      </c>
      <c r="F17" s="1001">
        <v>1</v>
      </c>
      <c r="G17" s="1001">
        <v>9</v>
      </c>
      <c r="H17" s="1001">
        <v>8</v>
      </c>
      <c r="I17" s="1001">
        <v>1</v>
      </c>
      <c r="J17" s="1001">
        <v>28</v>
      </c>
      <c r="K17" s="1001">
        <v>20</v>
      </c>
      <c r="L17" s="10">
        <v>8</v>
      </c>
      <c r="M17" s="7" t="s">
        <v>286</v>
      </c>
      <c r="N17" s="2" t="s">
        <v>185</v>
      </c>
      <c r="O17" s="987"/>
    </row>
    <row r="18" spans="1:16" s="988" customFormat="1" ht="77.099999999999994" customHeight="1">
      <c r="A18" s="16">
        <v>1</v>
      </c>
      <c r="B18" s="16">
        <v>1</v>
      </c>
      <c r="C18" s="16">
        <v>0</v>
      </c>
      <c r="D18" s="16">
        <v>6</v>
      </c>
      <c r="E18" s="16">
        <v>6</v>
      </c>
      <c r="F18" s="16">
        <v>0</v>
      </c>
      <c r="G18" s="16">
        <v>7</v>
      </c>
      <c r="H18" s="999">
        <v>4</v>
      </c>
      <c r="I18" s="999">
        <v>3</v>
      </c>
      <c r="J18" s="16">
        <v>13</v>
      </c>
      <c r="K18" s="16">
        <v>8</v>
      </c>
      <c r="L18" s="15">
        <v>5</v>
      </c>
      <c r="M18" s="7" t="s">
        <v>535</v>
      </c>
      <c r="N18" s="6" t="s">
        <v>517</v>
      </c>
      <c r="O18" s="987"/>
    </row>
    <row r="19" spans="1:16" s="988" customFormat="1" ht="77.099999999999994" customHeight="1">
      <c r="A19" s="1000">
        <v>6</v>
      </c>
      <c r="B19" s="1000">
        <v>2</v>
      </c>
      <c r="C19" s="1000">
        <v>4</v>
      </c>
      <c r="D19" s="1000">
        <v>3</v>
      </c>
      <c r="E19" s="1000">
        <v>2</v>
      </c>
      <c r="F19" s="1000">
        <v>1</v>
      </c>
      <c r="G19" s="1000">
        <v>4</v>
      </c>
      <c r="H19" s="1000">
        <v>2</v>
      </c>
      <c r="I19" s="1000">
        <v>2</v>
      </c>
      <c r="J19" s="1000">
        <v>37</v>
      </c>
      <c r="K19" s="1000">
        <v>18</v>
      </c>
      <c r="L19" s="13">
        <v>19</v>
      </c>
      <c r="M19" s="9" t="s">
        <v>471</v>
      </c>
      <c r="N19" s="4"/>
      <c r="O19" s="987"/>
    </row>
    <row r="20" spans="1:16" s="988" customFormat="1" ht="77.099999999999994" customHeight="1">
      <c r="A20" s="1001">
        <v>7</v>
      </c>
      <c r="B20" s="1001">
        <v>3</v>
      </c>
      <c r="C20" s="1001">
        <v>4</v>
      </c>
      <c r="D20" s="1001">
        <v>9</v>
      </c>
      <c r="E20" s="1001">
        <v>8</v>
      </c>
      <c r="F20" s="1001">
        <v>1</v>
      </c>
      <c r="G20" s="1001">
        <v>11</v>
      </c>
      <c r="H20" s="1001">
        <v>6</v>
      </c>
      <c r="I20" s="1001">
        <v>5</v>
      </c>
      <c r="J20" s="1001">
        <v>50</v>
      </c>
      <c r="K20" s="1001">
        <v>26</v>
      </c>
      <c r="L20" s="10">
        <v>24</v>
      </c>
      <c r="M20" s="7" t="s">
        <v>286</v>
      </c>
      <c r="N20" s="2" t="s">
        <v>428</v>
      </c>
      <c r="O20" s="987"/>
    </row>
    <row r="21" spans="1:16" s="988" customFormat="1" ht="77.099999999999994" customHeight="1">
      <c r="A21" s="16">
        <v>45</v>
      </c>
      <c r="B21" s="16">
        <v>8</v>
      </c>
      <c r="C21" s="16">
        <v>37</v>
      </c>
      <c r="D21" s="16">
        <v>243</v>
      </c>
      <c r="E21" s="16">
        <v>134</v>
      </c>
      <c r="F21" s="16">
        <v>109</v>
      </c>
      <c r="G21" s="16">
        <v>197</v>
      </c>
      <c r="H21" s="999">
        <v>93</v>
      </c>
      <c r="I21" s="999">
        <v>104</v>
      </c>
      <c r="J21" s="16">
        <v>587</v>
      </c>
      <c r="K21" s="16">
        <v>279</v>
      </c>
      <c r="L21" s="15">
        <v>308</v>
      </c>
      <c r="M21" s="7" t="s">
        <v>535</v>
      </c>
      <c r="N21" s="4" t="s">
        <v>158</v>
      </c>
      <c r="O21" s="987"/>
    </row>
    <row r="22" spans="1:16" s="988" customFormat="1" ht="77.099999999999994" customHeight="1">
      <c r="A22" s="1000">
        <v>101</v>
      </c>
      <c r="B22" s="1000">
        <v>47</v>
      </c>
      <c r="C22" s="1000">
        <v>54</v>
      </c>
      <c r="D22" s="1000">
        <v>87</v>
      </c>
      <c r="E22" s="1000">
        <v>50</v>
      </c>
      <c r="F22" s="1000">
        <v>37</v>
      </c>
      <c r="G22" s="1000">
        <v>50</v>
      </c>
      <c r="H22" s="1000">
        <v>24</v>
      </c>
      <c r="I22" s="1000">
        <v>26</v>
      </c>
      <c r="J22" s="1000">
        <v>864</v>
      </c>
      <c r="K22" s="1000">
        <v>478</v>
      </c>
      <c r="L22" s="13">
        <v>386</v>
      </c>
      <c r="M22" s="9" t="s">
        <v>471</v>
      </c>
      <c r="N22" s="4"/>
      <c r="O22" s="987"/>
    </row>
    <row r="23" spans="1:16" s="988" customFormat="1" ht="77.099999999999994" customHeight="1">
      <c r="A23" s="1001">
        <v>146</v>
      </c>
      <c r="B23" s="1001">
        <v>55</v>
      </c>
      <c r="C23" s="1001">
        <v>91</v>
      </c>
      <c r="D23" s="1001">
        <v>330</v>
      </c>
      <c r="E23" s="1001">
        <v>184</v>
      </c>
      <c r="F23" s="1001">
        <v>146</v>
      </c>
      <c r="G23" s="1001">
        <v>247</v>
      </c>
      <c r="H23" s="1001">
        <v>117</v>
      </c>
      <c r="I23" s="1001">
        <v>130</v>
      </c>
      <c r="J23" s="1001">
        <v>1451</v>
      </c>
      <c r="K23" s="1001">
        <v>757</v>
      </c>
      <c r="L23" s="10">
        <v>694</v>
      </c>
      <c r="M23" s="6" t="s">
        <v>286</v>
      </c>
      <c r="N23" s="2" t="s">
        <v>516</v>
      </c>
      <c r="O23" s="987"/>
    </row>
    <row r="24" spans="1:16" s="988" customFormat="1" ht="77.099999999999994" customHeight="1">
      <c r="A24" s="16">
        <v>46</v>
      </c>
      <c r="B24" s="16">
        <v>10</v>
      </c>
      <c r="C24" s="16">
        <v>36</v>
      </c>
      <c r="D24" s="16">
        <v>33</v>
      </c>
      <c r="E24" s="16">
        <v>16</v>
      </c>
      <c r="F24" s="16">
        <v>17</v>
      </c>
      <c r="G24" s="16">
        <v>132</v>
      </c>
      <c r="H24" s="999">
        <v>46</v>
      </c>
      <c r="I24" s="999">
        <v>86</v>
      </c>
      <c r="J24" s="16">
        <v>125</v>
      </c>
      <c r="K24" s="16">
        <v>32</v>
      </c>
      <c r="L24" s="15">
        <v>93</v>
      </c>
      <c r="M24" s="7" t="s">
        <v>535</v>
      </c>
      <c r="N24" s="4" t="s">
        <v>515</v>
      </c>
      <c r="O24" s="987"/>
    </row>
    <row r="25" spans="1:16" s="988" customFormat="1" ht="77.099999999999994" customHeight="1">
      <c r="A25" s="1000">
        <v>170</v>
      </c>
      <c r="B25" s="1000">
        <v>57</v>
      </c>
      <c r="C25" s="1000">
        <v>113</v>
      </c>
      <c r="D25" s="1000">
        <v>15</v>
      </c>
      <c r="E25" s="1000">
        <v>10</v>
      </c>
      <c r="F25" s="1000">
        <v>5</v>
      </c>
      <c r="G25" s="1000">
        <v>58</v>
      </c>
      <c r="H25" s="1000">
        <v>32</v>
      </c>
      <c r="I25" s="1000">
        <v>26</v>
      </c>
      <c r="J25" s="1000">
        <v>358</v>
      </c>
      <c r="K25" s="1000">
        <v>123</v>
      </c>
      <c r="L25" s="13">
        <v>235</v>
      </c>
      <c r="M25" s="9" t="s">
        <v>471</v>
      </c>
      <c r="N25" s="4"/>
      <c r="O25" s="987"/>
    </row>
    <row r="26" spans="1:16" s="988" customFormat="1" ht="77.099999999999994" customHeight="1">
      <c r="A26" s="1001">
        <v>216</v>
      </c>
      <c r="B26" s="1001">
        <v>67</v>
      </c>
      <c r="C26" s="1001">
        <v>149</v>
      </c>
      <c r="D26" s="1001">
        <v>48</v>
      </c>
      <c r="E26" s="1001">
        <v>26</v>
      </c>
      <c r="F26" s="1001">
        <v>22</v>
      </c>
      <c r="G26" s="1001">
        <v>190</v>
      </c>
      <c r="H26" s="1001">
        <v>78</v>
      </c>
      <c r="I26" s="1001">
        <v>112</v>
      </c>
      <c r="J26" s="1001">
        <v>483</v>
      </c>
      <c r="K26" s="1001">
        <v>155</v>
      </c>
      <c r="L26" s="10">
        <v>328</v>
      </c>
      <c r="M26" s="6" t="s">
        <v>286</v>
      </c>
      <c r="N26" s="4" t="s">
        <v>137</v>
      </c>
      <c r="O26" s="987"/>
    </row>
    <row r="27" spans="1:16" s="988" customFormat="1" ht="77.099999999999994" customHeight="1">
      <c r="A27" s="16">
        <v>217</v>
      </c>
      <c r="B27" s="16">
        <v>40</v>
      </c>
      <c r="C27" s="16">
        <v>177</v>
      </c>
      <c r="D27" s="16">
        <v>547</v>
      </c>
      <c r="E27" s="16">
        <v>280</v>
      </c>
      <c r="F27" s="16">
        <v>267</v>
      </c>
      <c r="G27" s="16">
        <v>489</v>
      </c>
      <c r="H27" s="999">
        <v>201</v>
      </c>
      <c r="I27" s="999">
        <v>288</v>
      </c>
      <c r="J27" s="16">
        <v>1104</v>
      </c>
      <c r="K27" s="16">
        <v>434</v>
      </c>
      <c r="L27" s="15">
        <v>670</v>
      </c>
      <c r="M27" s="7" t="s">
        <v>535</v>
      </c>
      <c r="N27" s="6" t="s">
        <v>30</v>
      </c>
      <c r="O27" s="987"/>
    </row>
    <row r="28" spans="1:16" s="988" customFormat="1" ht="77.099999999999994" customHeight="1">
      <c r="A28" s="1000">
        <v>308</v>
      </c>
      <c r="B28" s="1000">
        <v>127</v>
      </c>
      <c r="C28" s="1000">
        <v>181</v>
      </c>
      <c r="D28" s="1000">
        <v>146</v>
      </c>
      <c r="E28" s="1000">
        <v>77</v>
      </c>
      <c r="F28" s="1000">
        <v>69</v>
      </c>
      <c r="G28" s="1000">
        <v>140</v>
      </c>
      <c r="H28" s="1000">
        <v>71</v>
      </c>
      <c r="I28" s="1000">
        <v>69</v>
      </c>
      <c r="J28" s="1000">
        <v>1464</v>
      </c>
      <c r="K28" s="1000">
        <v>717</v>
      </c>
      <c r="L28" s="13">
        <v>747</v>
      </c>
      <c r="M28" s="5" t="s">
        <v>471</v>
      </c>
      <c r="N28" s="4"/>
      <c r="O28" s="987"/>
      <c r="P28" s="987"/>
    </row>
    <row r="29" spans="1:16" s="988" customFormat="1" ht="77.099999999999994" customHeight="1">
      <c r="A29" s="1001">
        <v>525</v>
      </c>
      <c r="B29" s="1001">
        <v>167</v>
      </c>
      <c r="C29" s="1001">
        <v>358</v>
      </c>
      <c r="D29" s="1001">
        <v>693</v>
      </c>
      <c r="E29" s="1001">
        <v>357</v>
      </c>
      <c r="F29" s="1001">
        <v>336</v>
      </c>
      <c r="G29" s="1001">
        <v>629</v>
      </c>
      <c r="H29" s="1001">
        <v>272</v>
      </c>
      <c r="I29" s="1001">
        <v>357</v>
      </c>
      <c r="J29" s="1001">
        <v>2568</v>
      </c>
      <c r="K29" s="1001">
        <v>1151</v>
      </c>
      <c r="L29" s="10">
        <v>1417</v>
      </c>
      <c r="M29" s="3" t="s">
        <v>286</v>
      </c>
      <c r="N29" s="2" t="s">
        <v>26</v>
      </c>
      <c r="O29" s="987"/>
      <c r="P29" s="987"/>
    </row>
    <row r="30" spans="1:16" s="988" customFormat="1" ht="77.099999999999994" customHeight="1">
      <c r="A30" s="18" t="s">
        <v>541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 t="s">
        <v>539</v>
      </c>
      <c r="O30" s="987"/>
      <c r="P30" s="987"/>
    </row>
    <row r="31" spans="1:16" s="988" customFormat="1" ht="77.099999999999994" customHeight="1">
      <c r="A31" s="17" t="s">
        <v>225</v>
      </c>
      <c r="B31" s="16"/>
      <c r="C31" s="15" t="s">
        <v>483</v>
      </c>
      <c r="D31" s="17" t="s">
        <v>90</v>
      </c>
      <c r="E31" s="16"/>
      <c r="F31" s="15" t="s">
        <v>91</v>
      </c>
      <c r="G31" s="17" t="s">
        <v>92</v>
      </c>
      <c r="H31" s="16"/>
      <c r="I31" s="15" t="s">
        <v>93</v>
      </c>
      <c r="J31" s="17" t="s">
        <v>94</v>
      </c>
      <c r="K31" s="16"/>
      <c r="L31" s="15" t="s">
        <v>95</v>
      </c>
      <c r="M31" s="16"/>
      <c r="N31" s="15" t="s">
        <v>340</v>
      </c>
      <c r="O31" s="987"/>
      <c r="P31" s="987"/>
    </row>
    <row r="32" spans="1:16" s="988" customFormat="1" ht="77.099999999999994" customHeight="1">
      <c r="A32" s="6" t="s">
        <v>30</v>
      </c>
      <c r="B32" s="8" t="s">
        <v>538</v>
      </c>
      <c r="C32" s="8" t="s">
        <v>279</v>
      </c>
      <c r="D32" s="6" t="s">
        <v>30</v>
      </c>
      <c r="E32" s="8" t="s">
        <v>538</v>
      </c>
      <c r="F32" s="8" t="s">
        <v>279</v>
      </c>
      <c r="G32" s="6" t="s">
        <v>30</v>
      </c>
      <c r="H32" s="8" t="s">
        <v>538</v>
      </c>
      <c r="I32" s="8" t="s">
        <v>279</v>
      </c>
      <c r="J32" s="6" t="s">
        <v>30</v>
      </c>
      <c r="K32" s="8" t="s">
        <v>538</v>
      </c>
      <c r="L32" s="8" t="s">
        <v>279</v>
      </c>
      <c r="M32" s="14"/>
      <c r="N32" s="13"/>
      <c r="O32" s="987"/>
      <c r="P32" s="987"/>
    </row>
    <row r="33" spans="1:16" s="988" customFormat="1" ht="77.099999999999994" customHeight="1">
      <c r="A33" s="2" t="s">
        <v>26</v>
      </c>
      <c r="B33" s="12" t="s">
        <v>537</v>
      </c>
      <c r="C33" s="12" t="s">
        <v>536</v>
      </c>
      <c r="D33" s="2" t="s">
        <v>26</v>
      </c>
      <c r="E33" s="12" t="s">
        <v>537</v>
      </c>
      <c r="F33" s="12" t="s">
        <v>536</v>
      </c>
      <c r="G33" s="2" t="s">
        <v>26</v>
      </c>
      <c r="H33" s="12" t="s">
        <v>537</v>
      </c>
      <c r="I33" s="12" t="s">
        <v>536</v>
      </c>
      <c r="J33" s="2" t="s">
        <v>26</v>
      </c>
      <c r="K33" s="12" t="s">
        <v>537</v>
      </c>
      <c r="L33" s="12" t="s">
        <v>536</v>
      </c>
      <c r="M33" s="11"/>
      <c r="N33" s="10" t="s">
        <v>339</v>
      </c>
      <c r="O33" s="987"/>
      <c r="P33" s="987"/>
    </row>
    <row r="34" spans="1:16" s="988" customFormat="1" ht="77.099999999999994" customHeight="1">
      <c r="A34" s="16">
        <v>121</v>
      </c>
      <c r="B34" s="16">
        <v>37</v>
      </c>
      <c r="C34" s="16">
        <v>84</v>
      </c>
      <c r="D34" s="16">
        <v>206</v>
      </c>
      <c r="E34" s="16">
        <v>117</v>
      </c>
      <c r="F34" s="16">
        <v>89</v>
      </c>
      <c r="G34" s="16">
        <v>27</v>
      </c>
      <c r="H34" s="999">
        <v>12</v>
      </c>
      <c r="I34" s="999">
        <v>15</v>
      </c>
      <c r="J34" s="16">
        <v>78</v>
      </c>
      <c r="K34" s="16">
        <v>32</v>
      </c>
      <c r="L34" s="15">
        <v>46</v>
      </c>
      <c r="M34" s="7" t="s">
        <v>535</v>
      </c>
      <c r="N34" s="4" t="s">
        <v>520</v>
      </c>
      <c r="O34" s="987"/>
      <c r="P34" s="987"/>
    </row>
    <row r="35" spans="1:16" s="988" customFormat="1" ht="77.099999999999994" customHeight="1">
      <c r="A35" s="1000">
        <v>25</v>
      </c>
      <c r="B35" s="1000">
        <v>6</v>
      </c>
      <c r="C35" s="1000">
        <v>19</v>
      </c>
      <c r="D35" s="1000">
        <v>63</v>
      </c>
      <c r="E35" s="1000">
        <v>29</v>
      </c>
      <c r="F35" s="1000">
        <v>34</v>
      </c>
      <c r="G35" s="1000">
        <v>133</v>
      </c>
      <c r="H35" s="1000">
        <v>52</v>
      </c>
      <c r="I35" s="1000">
        <v>81</v>
      </c>
      <c r="J35" s="1000">
        <v>123</v>
      </c>
      <c r="K35" s="1000">
        <v>51</v>
      </c>
      <c r="L35" s="13">
        <v>72</v>
      </c>
      <c r="M35" s="9" t="s">
        <v>471</v>
      </c>
      <c r="N35" s="4"/>
      <c r="O35" s="987"/>
      <c r="P35" s="987"/>
    </row>
    <row r="36" spans="1:16" s="988" customFormat="1" ht="77.099999999999994" customHeight="1">
      <c r="A36" s="1001">
        <v>146</v>
      </c>
      <c r="B36" s="1001">
        <v>43</v>
      </c>
      <c r="C36" s="1001">
        <v>103</v>
      </c>
      <c r="D36" s="1001">
        <v>269</v>
      </c>
      <c r="E36" s="1001">
        <v>146</v>
      </c>
      <c r="F36" s="1001">
        <v>123</v>
      </c>
      <c r="G36" s="1001">
        <v>160</v>
      </c>
      <c r="H36" s="1001">
        <v>64</v>
      </c>
      <c r="I36" s="1001">
        <v>96</v>
      </c>
      <c r="J36" s="1001">
        <v>201</v>
      </c>
      <c r="K36" s="1001">
        <v>83</v>
      </c>
      <c r="L36" s="10">
        <v>118</v>
      </c>
      <c r="M36" s="7" t="s">
        <v>286</v>
      </c>
      <c r="N36" s="2" t="s">
        <v>519</v>
      </c>
      <c r="O36" s="987"/>
      <c r="P36" s="987"/>
    </row>
    <row r="37" spans="1:16" s="988" customFormat="1" ht="77.099999999999994" customHeight="1">
      <c r="A37" s="16">
        <v>88</v>
      </c>
      <c r="B37" s="16">
        <v>23</v>
      </c>
      <c r="C37" s="16">
        <v>65</v>
      </c>
      <c r="D37" s="16">
        <v>187</v>
      </c>
      <c r="E37" s="16">
        <v>89</v>
      </c>
      <c r="F37" s="16">
        <v>98</v>
      </c>
      <c r="G37" s="16">
        <v>168</v>
      </c>
      <c r="H37" s="999">
        <v>27</v>
      </c>
      <c r="I37" s="999">
        <v>141</v>
      </c>
      <c r="J37" s="16">
        <v>144</v>
      </c>
      <c r="K37" s="16">
        <v>33</v>
      </c>
      <c r="L37" s="15">
        <v>111</v>
      </c>
      <c r="M37" s="7" t="s">
        <v>535</v>
      </c>
      <c r="N37" s="4" t="s">
        <v>518</v>
      </c>
      <c r="O37" s="987"/>
      <c r="P37" s="987"/>
    </row>
    <row r="38" spans="1:16" s="988" customFormat="1" ht="77.099999999999994" customHeight="1">
      <c r="A38" s="1000">
        <v>8</v>
      </c>
      <c r="B38" s="1000">
        <v>1</v>
      </c>
      <c r="C38" s="1000">
        <v>7</v>
      </c>
      <c r="D38" s="1000">
        <v>2</v>
      </c>
      <c r="E38" s="1000">
        <v>0</v>
      </c>
      <c r="F38" s="1000">
        <v>2</v>
      </c>
      <c r="G38" s="1000">
        <v>1</v>
      </c>
      <c r="H38" s="1000">
        <v>0</v>
      </c>
      <c r="I38" s="1000">
        <v>1</v>
      </c>
      <c r="J38" s="1000">
        <v>2</v>
      </c>
      <c r="K38" s="1000">
        <v>1</v>
      </c>
      <c r="L38" s="13">
        <v>1</v>
      </c>
      <c r="M38" s="9" t="s">
        <v>471</v>
      </c>
      <c r="N38" s="4"/>
      <c r="O38" s="987"/>
      <c r="P38" s="987"/>
    </row>
    <row r="39" spans="1:16" s="988" customFormat="1" ht="77.099999999999994" customHeight="1">
      <c r="A39" s="1001">
        <v>96</v>
      </c>
      <c r="B39" s="1001">
        <v>24</v>
      </c>
      <c r="C39" s="1001">
        <v>72</v>
      </c>
      <c r="D39" s="1001">
        <v>189</v>
      </c>
      <c r="E39" s="1001">
        <v>89</v>
      </c>
      <c r="F39" s="1001">
        <v>100</v>
      </c>
      <c r="G39" s="1001">
        <v>169</v>
      </c>
      <c r="H39" s="1001">
        <v>27</v>
      </c>
      <c r="I39" s="1001">
        <v>142</v>
      </c>
      <c r="J39" s="1001">
        <v>146</v>
      </c>
      <c r="K39" s="1001">
        <v>34</v>
      </c>
      <c r="L39" s="10">
        <v>112</v>
      </c>
      <c r="M39" s="7" t="s">
        <v>286</v>
      </c>
      <c r="N39" s="2" t="s">
        <v>205</v>
      </c>
      <c r="O39" s="987"/>
      <c r="P39" s="987"/>
    </row>
    <row r="40" spans="1:16" s="988" customFormat="1" ht="77.099999999999994" customHeight="1">
      <c r="A40" s="16">
        <v>5</v>
      </c>
      <c r="B40" s="16">
        <v>4</v>
      </c>
      <c r="C40" s="16">
        <v>1</v>
      </c>
      <c r="D40" s="16">
        <v>17</v>
      </c>
      <c r="E40" s="16">
        <v>15</v>
      </c>
      <c r="F40" s="16">
        <v>2</v>
      </c>
      <c r="G40" s="16">
        <v>1</v>
      </c>
      <c r="H40" s="999">
        <v>1</v>
      </c>
      <c r="I40" s="999">
        <v>0</v>
      </c>
      <c r="J40" s="16">
        <v>1</v>
      </c>
      <c r="K40" s="16">
        <v>1</v>
      </c>
      <c r="L40" s="15">
        <v>0</v>
      </c>
      <c r="M40" s="7" t="s">
        <v>535</v>
      </c>
      <c r="N40" s="4" t="s">
        <v>186</v>
      </c>
      <c r="O40" s="987"/>
      <c r="P40" s="987"/>
    </row>
    <row r="41" spans="1:16" s="988" customFormat="1" ht="77.099999999999994" customHeight="1">
      <c r="A41" s="1000">
        <v>3</v>
      </c>
      <c r="B41" s="1000">
        <v>2</v>
      </c>
      <c r="C41" s="1000">
        <v>1</v>
      </c>
      <c r="D41" s="1000">
        <v>15</v>
      </c>
      <c r="E41" s="1000">
        <v>4</v>
      </c>
      <c r="F41" s="1000">
        <v>11</v>
      </c>
      <c r="G41" s="1000">
        <v>11</v>
      </c>
      <c r="H41" s="1000">
        <v>6</v>
      </c>
      <c r="I41" s="1000">
        <v>5</v>
      </c>
      <c r="J41" s="1000">
        <v>15</v>
      </c>
      <c r="K41" s="1000">
        <v>12</v>
      </c>
      <c r="L41" s="13">
        <v>3</v>
      </c>
      <c r="M41" s="9" t="s">
        <v>471</v>
      </c>
      <c r="N41" s="4"/>
      <c r="O41" s="987"/>
      <c r="P41" s="987"/>
    </row>
    <row r="42" spans="1:16" s="988" customFormat="1" ht="77.099999999999994" customHeight="1">
      <c r="A42" s="1001">
        <v>8</v>
      </c>
      <c r="B42" s="1001">
        <v>6</v>
      </c>
      <c r="C42" s="1001">
        <v>2</v>
      </c>
      <c r="D42" s="1001">
        <v>32</v>
      </c>
      <c r="E42" s="1001">
        <v>19</v>
      </c>
      <c r="F42" s="1001">
        <v>13</v>
      </c>
      <c r="G42" s="1001">
        <v>12</v>
      </c>
      <c r="H42" s="1001">
        <v>7</v>
      </c>
      <c r="I42" s="1001">
        <v>5</v>
      </c>
      <c r="J42" s="1001">
        <v>16</v>
      </c>
      <c r="K42" s="1001">
        <v>13</v>
      </c>
      <c r="L42" s="10">
        <v>3</v>
      </c>
      <c r="M42" s="7" t="s">
        <v>286</v>
      </c>
      <c r="N42" s="2" t="s">
        <v>185</v>
      </c>
      <c r="O42" s="987"/>
      <c r="P42" s="987"/>
    </row>
    <row r="43" spans="1:16" s="988" customFormat="1" ht="77.099999999999994" customHeight="1">
      <c r="A43" s="16">
        <v>5</v>
      </c>
      <c r="B43" s="16">
        <v>0</v>
      </c>
      <c r="C43" s="16">
        <v>5</v>
      </c>
      <c r="D43" s="16">
        <v>15</v>
      </c>
      <c r="E43" s="16">
        <v>11</v>
      </c>
      <c r="F43" s="16">
        <v>4</v>
      </c>
      <c r="G43" s="16">
        <v>2</v>
      </c>
      <c r="H43" s="999">
        <v>1</v>
      </c>
      <c r="I43" s="999">
        <v>1</v>
      </c>
      <c r="J43" s="16">
        <v>2</v>
      </c>
      <c r="K43" s="16">
        <v>0</v>
      </c>
      <c r="L43" s="15">
        <v>2</v>
      </c>
      <c r="M43" s="7" t="s">
        <v>535</v>
      </c>
      <c r="N43" s="6" t="s">
        <v>517</v>
      </c>
      <c r="O43" s="987"/>
      <c r="P43" s="987"/>
    </row>
    <row r="44" spans="1:16" s="988" customFormat="1" ht="77.099999999999994" customHeight="1">
      <c r="A44" s="1000">
        <v>1</v>
      </c>
      <c r="B44" s="1000">
        <v>1</v>
      </c>
      <c r="C44" s="1000">
        <v>0</v>
      </c>
      <c r="D44" s="1000">
        <v>11</v>
      </c>
      <c r="E44" s="1000">
        <v>4</v>
      </c>
      <c r="F44" s="1000">
        <v>7</v>
      </c>
      <c r="G44" s="1000">
        <v>17</v>
      </c>
      <c r="H44" s="1000">
        <v>8</v>
      </c>
      <c r="I44" s="1000">
        <v>9</v>
      </c>
      <c r="J44" s="1000">
        <v>14</v>
      </c>
      <c r="K44" s="1000">
        <v>8</v>
      </c>
      <c r="L44" s="13">
        <v>6</v>
      </c>
      <c r="M44" s="5" t="s">
        <v>471</v>
      </c>
      <c r="N44" s="4"/>
      <c r="O44" s="987"/>
      <c r="P44" s="987"/>
    </row>
    <row r="45" spans="1:16" s="988" customFormat="1" ht="77.099999999999994" customHeight="1">
      <c r="A45" s="1001">
        <v>6</v>
      </c>
      <c r="B45" s="1001">
        <v>1</v>
      </c>
      <c r="C45" s="1001">
        <v>5</v>
      </c>
      <c r="D45" s="1001">
        <v>26</v>
      </c>
      <c r="E45" s="1001">
        <v>15</v>
      </c>
      <c r="F45" s="1001">
        <v>11</v>
      </c>
      <c r="G45" s="1001">
        <v>19</v>
      </c>
      <c r="H45" s="1001">
        <v>9</v>
      </c>
      <c r="I45" s="1001">
        <v>10</v>
      </c>
      <c r="J45" s="1001">
        <v>16</v>
      </c>
      <c r="K45" s="1001">
        <v>8</v>
      </c>
      <c r="L45" s="10">
        <v>8</v>
      </c>
      <c r="M45" s="3" t="s">
        <v>286</v>
      </c>
      <c r="N45" s="2" t="s">
        <v>428</v>
      </c>
      <c r="O45" s="987"/>
      <c r="P45" s="987"/>
    </row>
    <row r="46" spans="1:16" s="988" customFormat="1" ht="77.099999999999994" customHeight="1">
      <c r="A46" s="16">
        <v>84</v>
      </c>
      <c r="B46" s="16">
        <v>25</v>
      </c>
      <c r="C46" s="16">
        <v>59</v>
      </c>
      <c r="D46" s="16">
        <v>313</v>
      </c>
      <c r="E46" s="16">
        <v>199</v>
      </c>
      <c r="F46" s="16">
        <v>114</v>
      </c>
      <c r="G46" s="16">
        <v>39</v>
      </c>
      <c r="H46" s="999">
        <v>17</v>
      </c>
      <c r="I46" s="999">
        <v>22</v>
      </c>
      <c r="J46" s="16">
        <v>145</v>
      </c>
      <c r="K46" s="16">
        <v>52</v>
      </c>
      <c r="L46" s="15">
        <v>93</v>
      </c>
      <c r="M46" s="990" t="s">
        <v>535</v>
      </c>
      <c r="N46" s="4" t="s">
        <v>158</v>
      </c>
      <c r="O46" s="987"/>
      <c r="P46" s="987"/>
    </row>
    <row r="47" spans="1:16" s="988" customFormat="1" ht="77.099999999999994" customHeight="1">
      <c r="A47" s="1000">
        <v>39</v>
      </c>
      <c r="B47" s="1000">
        <v>25</v>
      </c>
      <c r="C47" s="1000">
        <v>14</v>
      </c>
      <c r="D47" s="1000">
        <v>72</v>
      </c>
      <c r="E47" s="1000">
        <v>38</v>
      </c>
      <c r="F47" s="1000">
        <v>34</v>
      </c>
      <c r="G47" s="1000">
        <v>229</v>
      </c>
      <c r="H47" s="1000">
        <v>110</v>
      </c>
      <c r="I47" s="1000">
        <v>119</v>
      </c>
      <c r="J47" s="1000">
        <v>99</v>
      </c>
      <c r="K47" s="1000">
        <v>54</v>
      </c>
      <c r="L47" s="13">
        <v>45</v>
      </c>
      <c r="M47" s="9" t="s">
        <v>471</v>
      </c>
      <c r="N47" s="4"/>
      <c r="O47" s="987"/>
      <c r="P47" s="987"/>
    </row>
    <row r="48" spans="1:16" s="988" customFormat="1" ht="77.099999999999994" customHeight="1">
      <c r="A48" s="1001">
        <v>123</v>
      </c>
      <c r="B48" s="1001">
        <v>50</v>
      </c>
      <c r="C48" s="1001">
        <v>73</v>
      </c>
      <c r="D48" s="1001">
        <v>385</v>
      </c>
      <c r="E48" s="1001">
        <v>237</v>
      </c>
      <c r="F48" s="1001">
        <v>148</v>
      </c>
      <c r="G48" s="1001">
        <v>268</v>
      </c>
      <c r="H48" s="1001">
        <v>127</v>
      </c>
      <c r="I48" s="1001">
        <v>141</v>
      </c>
      <c r="J48" s="1001">
        <v>244</v>
      </c>
      <c r="K48" s="1001">
        <v>106</v>
      </c>
      <c r="L48" s="10">
        <v>138</v>
      </c>
      <c r="M48" s="3" t="s">
        <v>286</v>
      </c>
      <c r="N48" s="2" t="s">
        <v>516</v>
      </c>
      <c r="O48" s="987"/>
      <c r="P48" s="987"/>
    </row>
    <row r="49" spans="1:16" s="988" customFormat="1" ht="77.099999999999994" customHeight="1">
      <c r="A49" s="16">
        <v>28</v>
      </c>
      <c r="B49" s="16">
        <v>4</v>
      </c>
      <c r="C49" s="16">
        <v>24</v>
      </c>
      <c r="D49" s="16">
        <v>67</v>
      </c>
      <c r="E49" s="16">
        <v>33</v>
      </c>
      <c r="F49" s="16">
        <v>34</v>
      </c>
      <c r="G49" s="16">
        <v>21</v>
      </c>
      <c r="H49" s="999">
        <v>7</v>
      </c>
      <c r="I49" s="999">
        <v>14</v>
      </c>
      <c r="J49" s="16">
        <v>39</v>
      </c>
      <c r="K49" s="16">
        <v>15</v>
      </c>
      <c r="L49" s="15">
        <v>24</v>
      </c>
      <c r="M49" s="990" t="s">
        <v>535</v>
      </c>
      <c r="N49" s="4" t="s">
        <v>515</v>
      </c>
      <c r="O49" s="987"/>
      <c r="P49" s="987"/>
    </row>
    <row r="50" spans="1:16" s="988" customFormat="1" ht="77.099999999999994" customHeight="1">
      <c r="A50" s="1000">
        <v>20</v>
      </c>
      <c r="B50" s="1000">
        <v>5</v>
      </c>
      <c r="C50" s="1000">
        <v>15</v>
      </c>
      <c r="D50" s="1000">
        <v>75</v>
      </c>
      <c r="E50" s="1000">
        <v>23</v>
      </c>
      <c r="F50" s="1000">
        <v>52</v>
      </c>
      <c r="G50" s="1000">
        <v>111</v>
      </c>
      <c r="H50" s="1000">
        <v>35</v>
      </c>
      <c r="I50" s="1000">
        <v>76</v>
      </c>
      <c r="J50" s="1000">
        <v>90</v>
      </c>
      <c r="K50" s="1000">
        <v>25</v>
      </c>
      <c r="L50" s="13">
        <v>65</v>
      </c>
      <c r="M50" s="9" t="s">
        <v>471</v>
      </c>
      <c r="N50" s="4"/>
      <c r="O50" s="987"/>
      <c r="P50" s="987"/>
    </row>
    <row r="51" spans="1:16" s="988" customFormat="1" ht="77.099999999999994" customHeight="1" thickBot="1">
      <c r="A51" s="1001">
        <v>48</v>
      </c>
      <c r="B51" s="1001">
        <v>9</v>
      </c>
      <c r="C51" s="1001">
        <v>39</v>
      </c>
      <c r="D51" s="1001">
        <v>142</v>
      </c>
      <c r="E51" s="1001">
        <v>56</v>
      </c>
      <c r="F51" s="1001">
        <v>86</v>
      </c>
      <c r="G51" s="1001">
        <v>132</v>
      </c>
      <c r="H51" s="1001">
        <v>42</v>
      </c>
      <c r="I51" s="1001">
        <v>90</v>
      </c>
      <c r="J51" s="1001">
        <v>129</v>
      </c>
      <c r="K51" s="1001">
        <v>40</v>
      </c>
      <c r="L51" s="10">
        <v>89</v>
      </c>
      <c r="M51" s="991" t="s">
        <v>286</v>
      </c>
      <c r="N51" s="992" t="s">
        <v>137</v>
      </c>
      <c r="O51" s="987"/>
      <c r="P51" s="987"/>
    </row>
    <row r="52" spans="1:16" s="988" customFormat="1" ht="77.099999999999994" customHeight="1">
      <c r="A52" s="16">
        <v>331</v>
      </c>
      <c r="B52" s="16">
        <v>93</v>
      </c>
      <c r="C52" s="16">
        <v>238</v>
      </c>
      <c r="D52" s="16">
        <v>805</v>
      </c>
      <c r="E52" s="16">
        <v>464</v>
      </c>
      <c r="F52" s="16">
        <v>341</v>
      </c>
      <c r="G52" s="16">
        <v>258</v>
      </c>
      <c r="H52" s="999">
        <v>65</v>
      </c>
      <c r="I52" s="999">
        <v>193</v>
      </c>
      <c r="J52" s="16">
        <v>409</v>
      </c>
      <c r="K52" s="16">
        <v>133</v>
      </c>
      <c r="L52" s="15">
        <v>276</v>
      </c>
      <c r="M52" s="993" t="s">
        <v>535</v>
      </c>
      <c r="N52" s="993" t="s">
        <v>30</v>
      </c>
      <c r="O52" s="987"/>
      <c r="P52" s="987"/>
    </row>
    <row r="53" spans="1:16" s="988" customFormat="1" ht="77.099999999999994" customHeight="1">
      <c r="A53" s="1000">
        <v>96</v>
      </c>
      <c r="B53" s="1000">
        <v>40</v>
      </c>
      <c r="C53" s="1000">
        <v>56</v>
      </c>
      <c r="D53" s="1000">
        <v>238</v>
      </c>
      <c r="E53" s="1000">
        <v>98</v>
      </c>
      <c r="F53" s="1000">
        <v>140</v>
      </c>
      <c r="G53" s="1000">
        <v>502</v>
      </c>
      <c r="H53" s="1000">
        <v>211</v>
      </c>
      <c r="I53" s="1000">
        <v>291</v>
      </c>
      <c r="J53" s="1000">
        <v>343</v>
      </c>
      <c r="K53" s="1000">
        <v>151</v>
      </c>
      <c r="L53" s="13">
        <v>192</v>
      </c>
      <c r="M53" s="994" t="s">
        <v>471</v>
      </c>
      <c r="N53" s="4"/>
      <c r="O53" s="987"/>
      <c r="P53" s="987"/>
    </row>
    <row r="54" spans="1:16" s="988" customFormat="1" ht="77.099999999999994" customHeight="1">
      <c r="A54" s="1001">
        <v>427</v>
      </c>
      <c r="B54" s="1001">
        <v>133</v>
      </c>
      <c r="C54" s="1001">
        <v>294</v>
      </c>
      <c r="D54" s="1001">
        <v>1043</v>
      </c>
      <c r="E54" s="1001">
        <v>562</v>
      </c>
      <c r="F54" s="1001">
        <v>481</v>
      </c>
      <c r="G54" s="1001">
        <v>760</v>
      </c>
      <c r="H54" s="1001">
        <v>276</v>
      </c>
      <c r="I54" s="1001">
        <v>484</v>
      </c>
      <c r="J54" s="1001">
        <v>752</v>
      </c>
      <c r="K54" s="1001">
        <v>284</v>
      </c>
      <c r="L54" s="10">
        <v>468</v>
      </c>
      <c r="M54" s="3" t="s">
        <v>286</v>
      </c>
      <c r="N54" s="2" t="s">
        <v>26</v>
      </c>
      <c r="O54" s="987"/>
      <c r="P54" s="987"/>
    </row>
    <row r="55" spans="1:16" s="988" customFormat="1" ht="77.099999999999994" customHeight="1">
      <c r="A55" s="18" t="s">
        <v>541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 t="s">
        <v>539</v>
      </c>
      <c r="O55" s="987"/>
      <c r="P55" s="987"/>
    </row>
    <row r="56" spans="1:16" s="988" customFormat="1" ht="77.099999999999994" customHeight="1">
      <c r="A56" s="17" t="s">
        <v>80</v>
      </c>
      <c r="B56" s="16"/>
      <c r="C56" s="15" t="s">
        <v>81</v>
      </c>
      <c r="D56" s="17" t="s">
        <v>82</v>
      </c>
      <c r="E56" s="16"/>
      <c r="F56" s="15" t="s">
        <v>224</v>
      </c>
      <c r="G56" s="17" t="s">
        <v>84</v>
      </c>
      <c r="H56" s="16" t="s">
        <v>38</v>
      </c>
      <c r="I56" s="15" t="s">
        <v>85</v>
      </c>
      <c r="J56" s="17" t="s">
        <v>86</v>
      </c>
      <c r="K56" s="16"/>
      <c r="L56" s="15" t="s">
        <v>87</v>
      </c>
      <c r="M56" s="16"/>
      <c r="N56" s="15" t="s">
        <v>340</v>
      </c>
      <c r="O56" s="987"/>
      <c r="P56" s="987"/>
    </row>
    <row r="57" spans="1:16" s="988" customFormat="1" ht="77.099999999999994" customHeight="1">
      <c r="A57" s="6" t="s">
        <v>30</v>
      </c>
      <c r="B57" s="8" t="s">
        <v>538</v>
      </c>
      <c r="C57" s="8" t="s">
        <v>279</v>
      </c>
      <c r="D57" s="6" t="s">
        <v>30</v>
      </c>
      <c r="E57" s="8" t="s">
        <v>538</v>
      </c>
      <c r="F57" s="8" t="s">
        <v>279</v>
      </c>
      <c r="G57" s="6" t="s">
        <v>30</v>
      </c>
      <c r="H57" s="8" t="s">
        <v>538</v>
      </c>
      <c r="I57" s="8" t="s">
        <v>279</v>
      </c>
      <c r="J57" s="6" t="s">
        <v>30</v>
      </c>
      <c r="K57" s="8" t="s">
        <v>538</v>
      </c>
      <c r="L57" s="8" t="s">
        <v>279</v>
      </c>
      <c r="M57" s="14"/>
      <c r="N57" s="13"/>
      <c r="O57" s="987"/>
      <c r="P57" s="987"/>
    </row>
    <row r="58" spans="1:16" s="988" customFormat="1" ht="77.099999999999994" customHeight="1">
      <c r="A58" s="2" t="s">
        <v>26</v>
      </c>
      <c r="B58" s="12" t="s">
        <v>537</v>
      </c>
      <c r="C58" s="12" t="s">
        <v>536</v>
      </c>
      <c r="D58" s="2" t="s">
        <v>26</v>
      </c>
      <c r="E58" s="12" t="s">
        <v>537</v>
      </c>
      <c r="F58" s="12" t="s">
        <v>536</v>
      </c>
      <c r="G58" s="2" t="s">
        <v>26</v>
      </c>
      <c r="H58" s="12" t="s">
        <v>537</v>
      </c>
      <c r="I58" s="12" t="s">
        <v>536</v>
      </c>
      <c r="J58" s="2" t="s">
        <v>26</v>
      </c>
      <c r="K58" s="12" t="s">
        <v>537</v>
      </c>
      <c r="L58" s="12" t="s">
        <v>536</v>
      </c>
      <c r="M58" s="11"/>
      <c r="N58" s="10" t="s">
        <v>339</v>
      </c>
      <c r="O58" s="987"/>
      <c r="P58" s="987"/>
    </row>
    <row r="59" spans="1:16" s="988" customFormat="1" ht="77.099999999999994" customHeight="1">
      <c r="A59" s="16">
        <v>13</v>
      </c>
      <c r="B59" s="16">
        <v>6</v>
      </c>
      <c r="C59" s="16">
        <v>7</v>
      </c>
      <c r="D59" s="16">
        <v>5</v>
      </c>
      <c r="E59" s="16">
        <v>0</v>
      </c>
      <c r="F59" s="16">
        <v>5</v>
      </c>
      <c r="G59" s="16">
        <v>126</v>
      </c>
      <c r="H59" s="999">
        <v>31</v>
      </c>
      <c r="I59" s="999">
        <v>95</v>
      </c>
      <c r="J59" s="16">
        <v>6</v>
      </c>
      <c r="K59" s="16">
        <v>2</v>
      </c>
      <c r="L59" s="15">
        <v>4</v>
      </c>
      <c r="M59" s="7" t="s">
        <v>535</v>
      </c>
      <c r="N59" s="4" t="s">
        <v>520</v>
      </c>
      <c r="O59" s="987"/>
      <c r="P59" s="987"/>
    </row>
    <row r="60" spans="1:16" s="988" customFormat="1" ht="77.099999999999994" customHeight="1">
      <c r="A60" s="1000">
        <v>66</v>
      </c>
      <c r="B60" s="1000">
        <v>28</v>
      </c>
      <c r="C60" s="1000">
        <v>38</v>
      </c>
      <c r="D60" s="1000">
        <v>117</v>
      </c>
      <c r="E60" s="1000">
        <v>26</v>
      </c>
      <c r="F60" s="1000">
        <v>91</v>
      </c>
      <c r="G60" s="1000">
        <v>312</v>
      </c>
      <c r="H60" s="1000">
        <v>78</v>
      </c>
      <c r="I60" s="1000">
        <v>234</v>
      </c>
      <c r="J60" s="1000">
        <v>50</v>
      </c>
      <c r="K60" s="1000">
        <v>12</v>
      </c>
      <c r="L60" s="13">
        <v>38</v>
      </c>
      <c r="M60" s="9" t="s">
        <v>471</v>
      </c>
      <c r="N60" s="4"/>
      <c r="O60" s="987"/>
      <c r="P60" s="987"/>
    </row>
    <row r="61" spans="1:16" s="988" customFormat="1" ht="77.099999999999994" customHeight="1">
      <c r="A61" s="1001">
        <v>79</v>
      </c>
      <c r="B61" s="1001">
        <v>34</v>
      </c>
      <c r="C61" s="1001">
        <v>45</v>
      </c>
      <c r="D61" s="1001">
        <v>122</v>
      </c>
      <c r="E61" s="1001">
        <v>26</v>
      </c>
      <c r="F61" s="1001">
        <v>96</v>
      </c>
      <c r="G61" s="1001">
        <v>438</v>
      </c>
      <c r="H61" s="1001">
        <v>109</v>
      </c>
      <c r="I61" s="1001">
        <v>329</v>
      </c>
      <c r="J61" s="1001">
        <v>56</v>
      </c>
      <c r="K61" s="1001">
        <v>14</v>
      </c>
      <c r="L61" s="10">
        <v>42</v>
      </c>
      <c r="M61" s="7" t="s">
        <v>286</v>
      </c>
      <c r="N61" s="2" t="s">
        <v>519</v>
      </c>
      <c r="O61" s="987"/>
      <c r="P61" s="987"/>
    </row>
    <row r="62" spans="1:16" s="988" customFormat="1" ht="77.099999999999994" customHeight="1">
      <c r="A62" s="16">
        <v>88</v>
      </c>
      <c r="B62" s="16">
        <v>17</v>
      </c>
      <c r="C62" s="16">
        <v>71</v>
      </c>
      <c r="D62" s="16">
        <v>60</v>
      </c>
      <c r="E62" s="16">
        <v>10</v>
      </c>
      <c r="F62" s="16">
        <v>50</v>
      </c>
      <c r="G62" s="16">
        <v>218</v>
      </c>
      <c r="H62" s="999">
        <v>38</v>
      </c>
      <c r="I62" s="999">
        <v>180</v>
      </c>
      <c r="J62" s="16">
        <v>58</v>
      </c>
      <c r="K62" s="16">
        <v>7</v>
      </c>
      <c r="L62" s="15">
        <v>51</v>
      </c>
      <c r="M62" s="7" t="s">
        <v>535</v>
      </c>
      <c r="N62" s="4" t="s">
        <v>518</v>
      </c>
      <c r="O62" s="987"/>
      <c r="P62" s="987"/>
    </row>
    <row r="63" spans="1:16" s="988" customFormat="1" ht="77.099999999999994" customHeight="1">
      <c r="A63" s="1000">
        <v>1</v>
      </c>
      <c r="B63" s="1000">
        <v>0</v>
      </c>
      <c r="C63" s="1000">
        <v>1</v>
      </c>
      <c r="D63" s="1000">
        <v>0</v>
      </c>
      <c r="E63" s="1000">
        <v>0</v>
      </c>
      <c r="F63" s="1000">
        <v>0</v>
      </c>
      <c r="G63" s="1000">
        <v>4</v>
      </c>
      <c r="H63" s="1000">
        <v>3</v>
      </c>
      <c r="I63" s="1000">
        <v>1</v>
      </c>
      <c r="J63" s="1000">
        <v>0</v>
      </c>
      <c r="K63" s="1000">
        <v>0</v>
      </c>
      <c r="L63" s="13">
        <v>0</v>
      </c>
      <c r="M63" s="9" t="s">
        <v>471</v>
      </c>
      <c r="N63" s="4"/>
      <c r="O63" s="987"/>
      <c r="P63" s="987"/>
    </row>
    <row r="64" spans="1:16" s="988" customFormat="1" ht="77.099999999999994" customHeight="1">
      <c r="A64" s="1001">
        <v>89</v>
      </c>
      <c r="B64" s="1001">
        <v>17</v>
      </c>
      <c r="C64" s="1001">
        <v>72</v>
      </c>
      <c r="D64" s="1001">
        <v>60</v>
      </c>
      <c r="E64" s="1001">
        <v>10</v>
      </c>
      <c r="F64" s="1001">
        <v>50</v>
      </c>
      <c r="G64" s="1001">
        <v>222</v>
      </c>
      <c r="H64" s="1001">
        <v>41</v>
      </c>
      <c r="I64" s="1001">
        <v>181</v>
      </c>
      <c r="J64" s="1001">
        <v>58</v>
      </c>
      <c r="K64" s="1001">
        <v>7</v>
      </c>
      <c r="L64" s="10">
        <v>51</v>
      </c>
      <c r="M64" s="7" t="s">
        <v>286</v>
      </c>
      <c r="N64" s="2" t="s">
        <v>205</v>
      </c>
      <c r="O64" s="987"/>
      <c r="P64" s="987"/>
    </row>
    <row r="65" spans="1:16" s="988" customFormat="1" ht="77.099999999999994" customHeight="1">
      <c r="A65" s="16">
        <v>2</v>
      </c>
      <c r="B65" s="16">
        <v>2</v>
      </c>
      <c r="C65" s="16">
        <v>0</v>
      </c>
      <c r="D65" s="16">
        <v>0</v>
      </c>
      <c r="E65" s="16">
        <v>0</v>
      </c>
      <c r="F65" s="16">
        <v>0</v>
      </c>
      <c r="G65" s="16">
        <v>2</v>
      </c>
      <c r="H65" s="999">
        <v>1</v>
      </c>
      <c r="I65" s="999">
        <v>1</v>
      </c>
      <c r="J65" s="16">
        <v>0</v>
      </c>
      <c r="K65" s="16">
        <v>0</v>
      </c>
      <c r="L65" s="15">
        <v>0</v>
      </c>
      <c r="M65" s="7" t="s">
        <v>535</v>
      </c>
      <c r="N65" s="4" t="s">
        <v>186</v>
      </c>
      <c r="O65" s="987"/>
      <c r="P65" s="987"/>
    </row>
    <row r="66" spans="1:16" s="988" customFormat="1" ht="77.099999999999994" customHeight="1">
      <c r="A66" s="1000">
        <v>4</v>
      </c>
      <c r="B66" s="1000">
        <v>2</v>
      </c>
      <c r="C66" s="1000">
        <v>2</v>
      </c>
      <c r="D66" s="1000">
        <v>4</v>
      </c>
      <c r="E66" s="1000">
        <v>3</v>
      </c>
      <c r="F66" s="1000">
        <v>1</v>
      </c>
      <c r="G66" s="1000">
        <v>21</v>
      </c>
      <c r="H66" s="1000">
        <v>11</v>
      </c>
      <c r="I66" s="1000">
        <v>10</v>
      </c>
      <c r="J66" s="1000">
        <v>1</v>
      </c>
      <c r="K66" s="1000">
        <v>1</v>
      </c>
      <c r="L66" s="13">
        <v>0</v>
      </c>
      <c r="M66" s="5" t="s">
        <v>471</v>
      </c>
      <c r="N66" s="4"/>
      <c r="O66" s="987"/>
      <c r="P66" s="987"/>
    </row>
    <row r="67" spans="1:16" s="988" customFormat="1" ht="77.099999999999994" customHeight="1">
      <c r="A67" s="1001">
        <v>6</v>
      </c>
      <c r="B67" s="1001">
        <v>4</v>
      </c>
      <c r="C67" s="1001">
        <v>2</v>
      </c>
      <c r="D67" s="1001">
        <v>4</v>
      </c>
      <c r="E67" s="1001">
        <v>3</v>
      </c>
      <c r="F67" s="1001">
        <v>1</v>
      </c>
      <c r="G67" s="1001">
        <v>23</v>
      </c>
      <c r="H67" s="1001">
        <v>12</v>
      </c>
      <c r="I67" s="1001">
        <v>11</v>
      </c>
      <c r="J67" s="1001">
        <v>1</v>
      </c>
      <c r="K67" s="1001">
        <v>1</v>
      </c>
      <c r="L67" s="10">
        <v>0</v>
      </c>
      <c r="M67" s="3" t="s">
        <v>286</v>
      </c>
      <c r="N67" s="2" t="s">
        <v>185</v>
      </c>
      <c r="O67" s="987"/>
      <c r="P67" s="987"/>
    </row>
    <row r="68" spans="1:16" s="988" customFormat="1" ht="77.099999999999994" customHeight="1">
      <c r="A68" s="16">
        <v>1</v>
      </c>
      <c r="B68" s="16">
        <v>1</v>
      </c>
      <c r="C68" s="16">
        <v>0</v>
      </c>
      <c r="D68" s="16">
        <v>0</v>
      </c>
      <c r="E68" s="16">
        <v>0</v>
      </c>
      <c r="F68" s="16">
        <v>0</v>
      </c>
      <c r="G68" s="16">
        <v>4</v>
      </c>
      <c r="H68" s="999">
        <v>0</v>
      </c>
      <c r="I68" s="999">
        <v>4</v>
      </c>
      <c r="J68" s="16">
        <v>0</v>
      </c>
      <c r="K68" s="16">
        <v>0</v>
      </c>
      <c r="L68" s="15">
        <v>0</v>
      </c>
      <c r="M68" s="990" t="s">
        <v>535</v>
      </c>
      <c r="N68" s="6" t="s">
        <v>517</v>
      </c>
      <c r="O68" s="987"/>
      <c r="P68" s="987"/>
    </row>
    <row r="69" spans="1:16" s="988" customFormat="1" ht="77.099999999999994" customHeight="1">
      <c r="A69" s="1000">
        <v>7</v>
      </c>
      <c r="B69" s="1000">
        <v>5</v>
      </c>
      <c r="C69" s="1000">
        <v>2</v>
      </c>
      <c r="D69" s="1000">
        <v>7</v>
      </c>
      <c r="E69" s="1000">
        <v>2</v>
      </c>
      <c r="F69" s="1000">
        <v>5</v>
      </c>
      <c r="G69" s="1000">
        <v>25</v>
      </c>
      <c r="H69" s="1000">
        <v>7</v>
      </c>
      <c r="I69" s="1000">
        <v>18</v>
      </c>
      <c r="J69" s="1000">
        <v>2</v>
      </c>
      <c r="K69" s="1000">
        <v>2</v>
      </c>
      <c r="L69" s="13">
        <v>0</v>
      </c>
      <c r="M69" s="5" t="s">
        <v>471</v>
      </c>
      <c r="N69" s="4"/>
      <c r="O69" s="987"/>
      <c r="P69" s="987"/>
    </row>
    <row r="70" spans="1:16" s="988" customFormat="1" ht="77.099999999999994" customHeight="1">
      <c r="A70" s="1001">
        <v>8</v>
      </c>
      <c r="B70" s="1001">
        <v>6</v>
      </c>
      <c r="C70" s="1001">
        <v>2</v>
      </c>
      <c r="D70" s="1001">
        <v>7</v>
      </c>
      <c r="E70" s="1001">
        <v>2</v>
      </c>
      <c r="F70" s="1001">
        <v>5</v>
      </c>
      <c r="G70" s="1001">
        <v>29</v>
      </c>
      <c r="H70" s="1001">
        <v>7</v>
      </c>
      <c r="I70" s="1001">
        <v>22</v>
      </c>
      <c r="J70" s="1001">
        <v>2</v>
      </c>
      <c r="K70" s="1001">
        <v>2</v>
      </c>
      <c r="L70" s="10">
        <v>0</v>
      </c>
      <c r="M70" s="3" t="s">
        <v>286</v>
      </c>
      <c r="N70" s="2" t="s">
        <v>428</v>
      </c>
      <c r="O70" s="987"/>
      <c r="P70" s="987"/>
    </row>
    <row r="71" spans="1:16" s="988" customFormat="1" ht="77.099999999999994" customHeight="1">
      <c r="A71" s="16">
        <v>16</v>
      </c>
      <c r="B71" s="16">
        <v>6</v>
      </c>
      <c r="C71" s="16">
        <v>10</v>
      </c>
      <c r="D71" s="16">
        <v>5</v>
      </c>
      <c r="E71" s="16">
        <v>0</v>
      </c>
      <c r="F71" s="16">
        <v>5</v>
      </c>
      <c r="G71" s="16">
        <v>126</v>
      </c>
      <c r="H71" s="999">
        <v>15</v>
      </c>
      <c r="I71" s="999">
        <v>111</v>
      </c>
      <c r="J71" s="16">
        <v>5</v>
      </c>
      <c r="K71" s="16">
        <v>1</v>
      </c>
      <c r="L71" s="15">
        <v>4</v>
      </c>
      <c r="M71" s="990" t="s">
        <v>535</v>
      </c>
      <c r="N71" s="4" t="s">
        <v>158</v>
      </c>
      <c r="O71" s="987"/>
      <c r="P71" s="987"/>
    </row>
    <row r="72" spans="1:16" s="988" customFormat="1" ht="77.099999999999994" customHeight="1">
      <c r="A72" s="1000">
        <v>145</v>
      </c>
      <c r="B72" s="1000">
        <v>76</v>
      </c>
      <c r="C72" s="1000">
        <v>69</v>
      </c>
      <c r="D72" s="1000">
        <v>95</v>
      </c>
      <c r="E72" s="1000">
        <v>43</v>
      </c>
      <c r="F72" s="1000">
        <v>52</v>
      </c>
      <c r="G72" s="1000">
        <v>154</v>
      </c>
      <c r="H72" s="1000">
        <v>65</v>
      </c>
      <c r="I72" s="1000">
        <v>89</v>
      </c>
      <c r="J72" s="1000">
        <v>60</v>
      </c>
      <c r="K72" s="1000">
        <v>31</v>
      </c>
      <c r="L72" s="13">
        <v>29</v>
      </c>
      <c r="M72" s="5" t="s">
        <v>471</v>
      </c>
      <c r="N72" s="4"/>
      <c r="O72" s="987"/>
      <c r="P72" s="987"/>
    </row>
    <row r="73" spans="1:16" s="988" customFormat="1" ht="77.099999999999994" customHeight="1">
      <c r="A73" s="1001">
        <v>161</v>
      </c>
      <c r="B73" s="1001">
        <v>82</v>
      </c>
      <c r="C73" s="1001">
        <v>79</v>
      </c>
      <c r="D73" s="1001">
        <v>100</v>
      </c>
      <c r="E73" s="1001">
        <v>43</v>
      </c>
      <c r="F73" s="1001">
        <v>57</v>
      </c>
      <c r="G73" s="1001">
        <v>280</v>
      </c>
      <c r="H73" s="1001">
        <v>80</v>
      </c>
      <c r="I73" s="1001">
        <v>200</v>
      </c>
      <c r="J73" s="1001">
        <v>65</v>
      </c>
      <c r="K73" s="1001">
        <v>32</v>
      </c>
      <c r="L73" s="10">
        <v>33</v>
      </c>
      <c r="M73" s="3" t="s">
        <v>286</v>
      </c>
      <c r="N73" s="2" t="s">
        <v>516</v>
      </c>
      <c r="O73" s="987"/>
      <c r="P73" s="987"/>
    </row>
    <row r="74" spans="1:16" s="988" customFormat="1" ht="77.099999999999994" customHeight="1">
      <c r="A74" s="16">
        <v>1</v>
      </c>
      <c r="B74" s="16">
        <v>0</v>
      </c>
      <c r="C74" s="16">
        <v>1</v>
      </c>
      <c r="D74" s="16">
        <v>0</v>
      </c>
      <c r="E74" s="16">
        <v>0</v>
      </c>
      <c r="F74" s="16">
        <v>0</v>
      </c>
      <c r="G74" s="16">
        <v>16</v>
      </c>
      <c r="H74" s="999">
        <v>0</v>
      </c>
      <c r="I74" s="999">
        <v>16</v>
      </c>
      <c r="J74" s="16">
        <v>6</v>
      </c>
      <c r="K74" s="16">
        <v>2</v>
      </c>
      <c r="L74" s="15">
        <v>4</v>
      </c>
      <c r="M74" s="990" t="s">
        <v>535</v>
      </c>
      <c r="N74" s="4" t="s">
        <v>515</v>
      </c>
      <c r="O74" s="987"/>
      <c r="P74" s="987"/>
    </row>
    <row r="75" spans="1:16" s="988" customFormat="1" ht="77.099999999999994" customHeight="1">
      <c r="A75" s="1000">
        <v>37</v>
      </c>
      <c r="B75" s="1000">
        <v>6</v>
      </c>
      <c r="C75" s="1000">
        <v>31</v>
      </c>
      <c r="D75" s="1000">
        <v>17</v>
      </c>
      <c r="E75" s="1000">
        <v>3</v>
      </c>
      <c r="F75" s="1000">
        <v>14</v>
      </c>
      <c r="G75" s="1000">
        <v>158</v>
      </c>
      <c r="H75" s="1000">
        <v>38</v>
      </c>
      <c r="I75" s="1000">
        <v>120</v>
      </c>
      <c r="J75" s="1000">
        <v>15</v>
      </c>
      <c r="K75" s="1000">
        <v>6</v>
      </c>
      <c r="L75" s="13">
        <v>9</v>
      </c>
      <c r="M75" s="5" t="s">
        <v>471</v>
      </c>
      <c r="N75" s="4"/>
      <c r="O75" s="987"/>
      <c r="P75" s="987"/>
    </row>
    <row r="76" spans="1:16" s="988" customFormat="1" ht="77.099999999999994" customHeight="1">
      <c r="A76" s="1001">
        <v>38</v>
      </c>
      <c r="B76" s="1001">
        <v>6</v>
      </c>
      <c r="C76" s="1001">
        <v>32</v>
      </c>
      <c r="D76" s="1001">
        <v>17</v>
      </c>
      <c r="E76" s="1001">
        <v>3</v>
      </c>
      <c r="F76" s="1001">
        <v>14</v>
      </c>
      <c r="G76" s="1001">
        <v>174</v>
      </c>
      <c r="H76" s="1001">
        <v>38</v>
      </c>
      <c r="I76" s="1001">
        <v>136</v>
      </c>
      <c r="J76" s="1001">
        <v>21</v>
      </c>
      <c r="K76" s="1001">
        <v>8</v>
      </c>
      <c r="L76" s="10">
        <v>13</v>
      </c>
      <c r="M76" s="3" t="s">
        <v>286</v>
      </c>
      <c r="N76" s="2" t="s">
        <v>137</v>
      </c>
      <c r="O76" s="987"/>
      <c r="P76" s="987"/>
    </row>
    <row r="77" spans="1:16" s="988" customFormat="1" ht="77.099999999999994" customHeight="1">
      <c r="A77" s="16">
        <v>121</v>
      </c>
      <c r="B77" s="16">
        <v>32</v>
      </c>
      <c r="C77" s="16">
        <v>89</v>
      </c>
      <c r="D77" s="16">
        <v>70</v>
      </c>
      <c r="E77" s="16">
        <v>10</v>
      </c>
      <c r="F77" s="16">
        <v>60</v>
      </c>
      <c r="G77" s="16">
        <v>492</v>
      </c>
      <c r="H77" s="999">
        <v>85</v>
      </c>
      <c r="I77" s="999">
        <v>407</v>
      </c>
      <c r="J77" s="16">
        <v>75</v>
      </c>
      <c r="K77" s="16">
        <v>12</v>
      </c>
      <c r="L77" s="15">
        <v>63</v>
      </c>
      <c r="M77" s="4" t="s">
        <v>535</v>
      </c>
      <c r="N77" s="4" t="s">
        <v>30</v>
      </c>
      <c r="O77" s="987"/>
      <c r="P77" s="987"/>
    </row>
    <row r="78" spans="1:16" s="988" customFormat="1" ht="77.099999999999994" customHeight="1">
      <c r="A78" s="1000">
        <v>260</v>
      </c>
      <c r="B78" s="1000">
        <v>117</v>
      </c>
      <c r="C78" s="1000">
        <v>143</v>
      </c>
      <c r="D78" s="1000">
        <v>240</v>
      </c>
      <c r="E78" s="1000">
        <v>77</v>
      </c>
      <c r="F78" s="1000">
        <v>163</v>
      </c>
      <c r="G78" s="1000">
        <v>674</v>
      </c>
      <c r="H78" s="1000">
        <v>202</v>
      </c>
      <c r="I78" s="1000">
        <v>472</v>
      </c>
      <c r="J78" s="1000">
        <v>128</v>
      </c>
      <c r="K78" s="1000">
        <v>52</v>
      </c>
      <c r="L78" s="13">
        <v>76</v>
      </c>
      <c r="M78" s="3" t="s">
        <v>471</v>
      </c>
      <c r="N78" s="4"/>
      <c r="O78" s="987"/>
      <c r="P78" s="987"/>
    </row>
    <row r="79" spans="1:16" s="988" customFormat="1" ht="77.099999999999994" customHeight="1">
      <c r="A79" s="1001">
        <v>381</v>
      </c>
      <c r="B79" s="1001">
        <v>149</v>
      </c>
      <c r="C79" s="1001">
        <v>232</v>
      </c>
      <c r="D79" s="1001">
        <v>310</v>
      </c>
      <c r="E79" s="1001">
        <v>87</v>
      </c>
      <c r="F79" s="1001">
        <v>223</v>
      </c>
      <c r="G79" s="1001">
        <v>1166</v>
      </c>
      <c r="H79" s="1001">
        <v>287</v>
      </c>
      <c r="I79" s="1001">
        <v>879</v>
      </c>
      <c r="J79" s="1001">
        <v>203</v>
      </c>
      <c r="K79" s="1001">
        <v>64</v>
      </c>
      <c r="L79" s="10">
        <v>139</v>
      </c>
      <c r="M79" s="2" t="s">
        <v>286</v>
      </c>
      <c r="N79" s="2" t="s">
        <v>26</v>
      </c>
      <c r="O79" s="987"/>
      <c r="P79" s="987"/>
    </row>
    <row r="80" spans="1:16" s="988" customFormat="1" ht="77.099999999999994" customHeight="1">
      <c r="A80" s="18" t="s">
        <v>541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 t="s">
        <v>539</v>
      </c>
      <c r="O80" s="987"/>
      <c r="P80" s="987"/>
    </row>
    <row r="81" spans="1:16" s="988" customFormat="1" ht="77.099999999999994" customHeight="1">
      <c r="A81" s="17" t="s">
        <v>72</v>
      </c>
      <c r="B81" s="16"/>
      <c r="C81" s="15" t="s">
        <v>73</v>
      </c>
      <c r="D81" s="17" t="s">
        <v>74</v>
      </c>
      <c r="E81" s="16"/>
      <c r="F81" s="15" t="s">
        <v>75</v>
      </c>
      <c r="G81" s="17" t="s">
        <v>76</v>
      </c>
      <c r="H81" s="16"/>
      <c r="I81" s="15" t="s">
        <v>77</v>
      </c>
      <c r="J81" s="17" t="s">
        <v>223</v>
      </c>
      <c r="K81" s="16"/>
      <c r="L81" s="15" t="s">
        <v>79</v>
      </c>
      <c r="M81" s="16"/>
      <c r="N81" s="15" t="s">
        <v>340</v>
      </c>
      <c r="O81" s="987"/>
      <c r="P81" s="987"/>
    </row>
    <row r="82" spans="1:16" s="988" customFormat="1" ht="77.099999999999994" customHeight="1">
      <c r="A82" s="6" t="s">
        <v>30</v>
      </c>
      <c r="B82" s="8" t="s">
        <v>538</v>
      </c>
      <c r="C82" s="8" t="s">
        <v>279</v>
      </c>
      <c r="D82" s="6" t="s">
        <v>30</v>
      </c>
      <c r="E82" s="8" t="s">
        <v>538</v>
      </c>
      <c r="F82" s="8" t="s">
        <v>279</v>
      </c>
      <c r="G82" s="6" t="s">
        <v>30</v>
      </c>
      <c r="H82" s="8" t="s">
        <v>538</v>
      </c>
      <c r="I82" s="8" t="s">
        <v>279</v>
      </c>
      <c r="J82" s="6" t="s">
        <v>30</v>
      </c>
      <c r="K82" s="8" t="s">
        <v>538</v>
      </c>
      <c r="L82" s="8" t="s">
        <v>279</v>
      </c>
      <c r="M82" s="14"/>
      <c r="N82" s="13"/>
      <c r="O82" s="987"/>
      <c r="P82" s="987"/>
    </row>
    <row r="83" spans="1:16" s="988" customFormat="1" ht="77.099999999999994" customHeight="1">
      <c r="A83" s="2" t="s">
        <v>26</v>
      </c>
      <c r="B83" s="12" t="s">
        <v>537</v>
      </c>
      <c r="C83" s="12" t="s">
        <v>536</v>
      </c>
      <c r="D83" s="2" t="s">
        <v>26</v>
      </c>
      <c r="E83" s="12" t="s">
        <v>537</v>
      </c>
      <c r="F83" s="12" t="s">
        <v>536</v>
      </c>
      <c r="G83" s="2" t="s">
        <v>26</v>
      </c>
      <c r="H83" s="12" t="s">
        <v>537</v>
      </c>
      <c r="I83" s="12" t="s">
        <v>536</v>
      </c>
      <c r="J83" s="2" t="s">
        <v>26</v>
      </c>
      <c r="K83" s="12" t="s">
        <v>537</v>
      </c>
      <c r="L83" s="12" t="s">
        <v>536</v>
      </c>
      <c r="M83" s="11"/>
      <c r="N83" s="10" t="s">
        <v>339</v>
      </c>
      <c r="O83" s="987"/>
      <c r="P83" s="987"/>
    </row>
    <row r="84" spans="1:16" s="988" customFormat="1" ht="77.099999999999994" customHeight="1">
      <c r="A84" s="16">
        <v>1</v>
      </c>
      <c r="B84" s="16">
        <v>1</v>
      </c>
      <c r="C84" s="16">
        <v>0</v>
      </c>
      <c r="D84" s="16">
        <v>53</v>
      </c>
      <c r="E84" s="16">
        <v>17</v>
      </c>
      <c r="F84" s="16">
        <v>36</v>
      </c>
      <c r="G84" s="16">
        <v>12</v>
      </c>
      <c r="H84" s="999">
        <v>11</v>
      </c>
      <c r="I84" s="999">
        <v>1</v>
      </c>
      <c r="J84" s="16">
        <v>13</v>
      </c>
      <c r="K84" s="16">
        <v>5</v>
      </c>
      <c r="L84" s="15">
        <v>8</v>
      </c>
      <c r="M84" s="7" t="s">
        <v>535</v>
      </c>
      <c r="N84" s="4" t="s">
        <v>520</v>
      </c>
      <c r="O84" s="987"/>
      <c r="P84" s="987"/>
    </row>
    <row r="85" spans="1:16" s="988" customFormat="1" ht="77.099999999999994" customHeight="1">
      <c r="A85" s="1000">
        <v>25</v>
      </c>
      <c r="B85" s="1000">
        <v>9</v>
      </c>
      <c r="C85" s="1000">
        <v>16</v>
      </c>
      <c r="D85" s="1000">
        <v>127</v>
      </c>
      <c r="E85" s="1000">
        <v>41</v>
      </c>
      <c r="F85" s="1000">
        <v>86</v>
      </c>
      <c r="G85" s="1000">
        <v>95</v>
      </c>
      <c r="H85" s="1000">
        <v>24</v>
      </c>
      <c r="I85" s="1000">
        <v>71</v>
      </c>
      <c r="J85" s="1000">
        <v>114</v>
      </c>
      <c r="K85" s="1000">
        <v>47</v>
      </c>
      <c r="L85" s="13">
        <v>67</v>
      </c>
      <c r="M85" s="9" t="s">
        <v>471</v>
      </c>
      <c r="N85" s="4"/>
      <c r="O85" s="987"/>
      <c r="P85" s="987"/>
    </row>
    <row r="86" spans="1:16" s="988" customFormat="1" ht="77.099999999999994" customHeight="1">
      <c r="A86" s="1001">
        <v>26</v>
      </c>
      <c r="B86" s="1001">
        <v>10</v>
      </c>
      <c r="C86" s="1001">
        <v>16</v>
      </c>
      <c r="D86" s="1001">
        <v>180</v>
      </c>
      <c r="E86" s="1001">
        <v>58</v>
      </c>
      <c r="F86" s="1001">
        <v>122</v>
      </c>
      <c r="G86" s="1001">
        <v>107</v>
      </c>
      <c r="H86" s="1001">
        <v>35</v>
      </c>
      <c r="I86" s="1001">
        <v>72</v>
      </c>
      <c r="J86" s="1001">
        <v>127</v>
      </c>
      <c r="K86" s="1001">
        <v>52</v>
      </c>
      <c r="L86" s="10">
        <v>75</v>
      </c>
      <c r="M86" s="7" t="s">
        <v>286</v>
      </c>
      <c r="N86" s="2" t="s">
        <v>519</v>
      </c>
      <c r="O86" s="987"/>
      <c r="P86" s="987"/>
    </row>
    <row r="87" spans="1:16" s="988" customFormat="1" ht="77.099999999999994" customHeight="1">
      <c r="A87" s="16">
        <v>71</v>
      </c>
      <c r="B87" s="16">
        <v>17</v>
      </c>
      <c r="C87" s="16">
        <v>54</v>
      </c>
      <c r="D87" s="16">
        <v>126</v>
      </c>
      <c r="E87" s="16">
        <v>19</v>
      </c>
      <c r="F87" s="16">
        <v>107</v>
      </c>
      <c r="G87" s="16">
        <v>41</v>
      </c>
      <c r="H87" s="999">
        <v>11</v>
      </c>
      <c r="I87" s="999">
        <v>30</v>
      </c>
      <c r="J87" s="16">
        <v>96</v>
      </c>
      <c r="K87" s="16">
        <v>23</v>
      </c>
      <c r="L87" s="15">
        <v>73</v>
      </c>
      <c r="M87" s="7" t="s">
        <v>535</v>
      </c>
      <c r="N87" s="4" t="s">
        <v>518</v>
      </c>
      <c r="O87" s="987"/>
      <c r="P87" s="987"/>
    </row>
    <row r="88" spans="1:16" s="988" customFormat="1" ht="77.099999999999994" customHeight="1">
      <c r="A88" s="1000">
        <v>0</v>
      </c>
      <c r="B88" s="1000">
        <v>0</v>
      </c>
      <c r="C88" s="1000">
        <v>0</v>
      </c>
      <c r="D88" s="1000">
        <v>1</v>
      </c>
      <c r="E88" s="1000">
        <v>0</v>
      </c>
      <c r="F88" s="1000">
        <v>1</v>
      </c>
      <c r="G88" s="1000">
        <v>1</v>
      </c>
      <c r="H88" s="1000">
        <v>0</v>
      </c>
      <c r="I88" s="1000">
        <v>1</v>
      </c>
      <c r="J88" s="1000">
        <v>0</v>
      </c>
      <c r="K88" s="1000">
        <v>0</v>
      </c>
      <c r="L88" s="13">
        <v>0</v>
      </c>
      <c r="M88" s="5" t="s">
        <v>471</v>
      </c>
      <c r="N88" s="4"/>
      <c r="O88" s="987"/>
      <c r="P88" s="987"/>
    </row>
    <row r="89" spans="1:16" s="988" customFormat="1" ht="77.099999999999994" customHeight="1">
      <c r="A89" s="1001">
        <v>71</v>
      </c>
      <c r="B89" s="1001">
        <v>17</v>
      </c>
      <c r="C89" s="1001">
        <v>54</v>
      </c>
      <c r="D89" s="1001">
        <v>127</v>
      </c>
      <c r="E89" s="1001">
        <v>19</v>
      </c>
      <c r="F89" s="1001">
        <v>108</v>
      </c>
      <c r="G89" s="1001">
        <v>42</v>
      </c>
      <c r="H89" s="1001">
        <v>11</v>
      </c>
      <c r="I89" s="1001">
        <v>31</v>
      </c>
      <c r="J89" s="1001">
        <v>96</v>
      </c>
      <c r="K89" s="1001">
        <v>23</v>
      </c>
      <c r="L89" s="10">
        <v>73</v>
      </c>
      <c r="M89" s="3" t="s">
        <v>286</v>
      </c>
      <c r="N89" s="2" t="s">
        <v>205</v>
      </c>
      <c r="O89" s="987"/>
      <c r="P89" s="987"/>
    </row>
    <row r="90" spans="1:16" s="988" customFormat="1" ht="77.099999999999994" customHeight="1">
      <c r="A90" s="16">
        <v>0</v>
      </c>
      <c r="B90" s="16">
        <v>0</v>
      </c>
      <c r="C90" s="16">
        <v>0</v>
      </c>
      <c r="D90" s="16">
        <v>2</v>
      </c>
      <c r="E90" s="16">
        <v>2</v>
      </c>
      <c r="F90" s="16">
        <v>0</v>
      </c>
      <c r="G90" s="16">
        <v>1</v>
      </c>
      <c r="H90" s="999">
        <v>1</v>
      </c>
      <c r="I90" s="999">
        <v>0</v>
      </c>
      <c r="J90" s="16">
        <v>0</v>
      </c>
      <c r="K90" s="16">
        <v>0</v>
      </c>
      <c r="L90" s="15">
        <v>0</v>
      </c>
      <c r="M90" s="990" t="s">
        <v>535</v>
      </c>
      <c r="N90" s="4" t="s">
        <v>186</v>
      </c>
      <c r="O90" s="987"/>
      <c r="P90" s="987"/>
    </row>
    <row r="91" spans="1:16" s="988" customFormat="1" ht="77.099999999999994" customHeight="1">
      <c r="A91" s="1000">
        <v>17</v>
      </c>
      <c r="B91" s="1000">
        <v>14</v>
      </c>
      <c r="C91" s="1000">
        <v>3</v>
      </c>
      <c r="D91" s="1000">
        <v>9</v>
      </c>
      <c r="E91" s="1000">
        <v>4</v>
      </c>
      <c r="F91" s="1000">
        <v>5</v>
      </c>
      <c r="G91" s="1000">
        <v>5</v>
      </c>
      <c r="H91" s="1000">
        <v>3</v>
      </c>
      <c r="I91" s="1000">
        <v>2</v>
      </c>
      <c r="J91" s="1000">
        <v>5</v>
      </c>
      <c r="K91" s="1000">
        <v>4</v>
      </c>
      <c r="L91" s="13">
        <v>1</v>
      </c>
      <c r="M91" s="5" t="s">
        <v>471</v>
      </c>
      <c r="N91" s="4"/>
      <c r="O91" s="987"/>
      <c r="P91" s="987"/>
    </row>
    <row r="92" spans="1:16" s="988" customFormat="1" ht="77.099999999999994" customHeight="1">
      <c r="A92" s="1001">
        <v>17</v>
      </c>
      <c r="B92" s="1001">
        <v>14</v>
      </c>
      <c r="C92" s="1001">
        <v>3</v>
      </c>
      <c r="D92" s="1001">
        <v>11</v>
      </c>
      <c r="E92" s="1001">
        <v>6</v>
      </c>
      <c r="F92" s="1001">
        <v>5</v>
      </c>
      <c r="G92" s="1001">
        <v>6</v>
      </c>
      <c r="H92" s="1001">
        <v>4</v>
      </c>
      <c r="I92" s="1001">
        <v>2</v>
      </c>
      <c r="J92" s="1001">
        <v>5</v>
      </c>
      <c r="K92" s="1001">
        <v>4</v>
      </c>
      <c r="L92" s="10">
        <v>1</v>
      </c>
      <c r="M92" s="3" t="s">
        <v>286</v>
      </c>
      <c r="N92" s="2" t="s">
        <v>185</v>
      </c>
      <c r="O92" s="987"/>
      <c r="P92" s="987"/>
    </row>
    <row r="93" spans="1:16" s="988" customFormat="1" ht="77.099999999999994" customHeight="1">
      <c r="A93" s="16">
        <v>0</v>
      </c>
      <c r="B93" s="16">
        <v>0</v>
      </c>
      <c r="C93" s="16">
        <v>0</v>
      </c>
      <c r="D93" s="16">
        <v>5</v>
      </c>
      <c r="E93" s="16">
        <v>2</v>
      </c>
      <c r="F93" s="16">
        <v>3</v>
      </c>
      <c r="G93" s="16">
        <v>3</v>
      </c>
      <c r="H93" s="999">
        <v>2</v>
      </c>
      <c r="I93" s="999">
        <v>1</v>
      </c>
      <c r="J93" s="16">
        <v>3</v>
      </c>
      <c r="K93" s="16">
        <v>3</v>
      </c>
      <c r="L93" s="15">
        <v>0</v>
      </c>
      <c r="M93" s="990" t="s">
        <v>535</v>
      </c>
      <c r="N93" s="6" t="s">
        <v>517</v>
      </c>
      <c r="O93" s="987"/>
      <c r="P93" s="987"/>
    </row>
    <row r="94" spans="1:16" s="988" customFormat="1" ht="77.099999999999994" customHeight="1">
      <c r="A94" s="1000">
        <v>13</v>
      </c>
      <c r="B94" s="1000">
        <v>7</v>
      </c>
      <c r="C94" s="1000">
        <v>6</v>
      </c>
      <c r="D94" s="1000">
        <v>10</v>
      </c>
      <c r="E94" s="1000">
        <v>4</v>
      </c>
      <c r="F94" s="1000">
        <v>6</v>
      </c>
      <c r="G94" s="1000">
        <v>11</v>
      </c>
      <c r="H94" s="1000">
        <v>6</v>
      </c>
      <c r="I94" s="1000">
        <v>5</v>
      </c>
      <c r="J94" s="1000">
        <v>2</v>
      </c>
      <c r="K94" s="1000">
        <v>2</v>
      </c>
      <c r="L94" s="13">
        <v>0</v>
      </c>
      <c r="M94" s="5" t="s">
        <v>471</v>
      </c>
      <c r="N94" s="4"/>
      <c r="O94" s="987"/>
      <c r="P94" s="987"/>
    </row>
    <row r="95" spans="1:16" s="988" customFormat="1" ht="77.099999999999994" customHeight="1">
      <c r="A95" s="1001">
        <v>13</v>
      </c>
      <c r="B95" s="1001">
        <v>7</v>
      </c>
      <c r="C95" s="1001">
        <v>6</v>
      </c>
      <c r="D95" s="1001">
        <v>15</v>
      </c>
      <c r="E95" s="1001">
        <v>6</v>
      </c>
      <c r="F95" s="1001">
        <v>9</v>
      </c>
      <c r="G95" s="1001">
        <v>14</v>
      </c>
      <c r="H95" s="1001">
        <v>8</v>
      </c>
      <c r="I95" s="1001">
        <v>6</v>
      </c>
      <c r="J95" s="1001">
        <v>5</v>
      </c>
      <c r="K95" s="1001">
        <v>5</v>
      </c>
      <c r="L95" s="10">
        <v>0</v>
      </c>
      <c r="M95" s="3" t="s">
        <v>286</v>
      </c>
      <c r="N95" s="2" t="s">
        <v>428</v>
      </c>
      <c r="O95" s="987"/>
      <c r="P95" s="987"/>
    </row>
    <row r="96" spans="1:16" s="988" customFormat="1" ht="77.099999999999994" customHeight="1">
      <c r="A96" s="16">
        <v>1</v>
      </c>
      <c r="B96" s="16">
        <v>0</v>
      </c>
      <c r="C96" s="16">
        <v>1</v>
      </c>
      <c r="D96" s="16">
        <v>70</v>
      </c>
      <c r="E96" s="16">
        <v>8</v>
      </c>
      <c r="F96" s="16">
        <v>62</v>
      </c>
      <c r="G96" s="16">
        <v>4</v>
      </c>
      <c r="H96" s="999">
        <v>3</v>
      </c>
      <c r="I96" s="999">
        <v>1</v>
      </c>
      <c r="J96" s="16">
        <v>4</v>
      </c>
      <c r="K96" s="16">
        <v>3</v>
      </c>
      <c r="L96" s="15">
        <v>1</v>
      </c>
      <c r="M96" s="990" t="s">
        <v>535</v>
      </c>
      <c r="N96" s="4" t="s">
        <v>158</v>
      </c>
      <c r="O96" s="987"/>
      <c r="P96" s="987"/>
    </row>
    <row r="97" spans="1:16" s="988" customFormat="1" ht="77.099999999999994" customHeight="1">
      <c r="A97" s="1000">
        <v>87</v>
      </c>
      <c r="B97" s="1000">
        <v>41</v>
      </c>
      <c r="C97" s="1000">
        <v>46</v>
      </c>
      <c r="D97" s="1000">
        <v>247</v>
      </c>
      <c r="E97" s="1000">
        <v>130</v>
      </c>
      <c r="F97" s="1000">
        <v>117</v>
      </c>
      <c r="G97" s="1000">
        <v>53</v>
      </c>
      <c r="H97" s="1000">
        <v>24</v>
      </c>
      <c r="I97" s="1000">
        <v>29</v>
      </c>
      <c r="J97" s="1000">
        <v>97</v>
      </c>
      <c r="K97" s="1000">
        <v>57</v>
      </c>
      <c r="L97" s="13">
        <v>40</v>
      </c>
      <c r="M97" s="5" t="s">
        <v>471</v>
      </c>
      <c r="N97" s="4"/>
      <c r="O97" s="987"/>
      <c r="P97" s="987"/>
    </row>
    <row r="98" spans="1:16" s="988" customFormat="1" ht="77.099999999999994" customHeight="1">
      <c r="A98" s="1001">
        <v>88</v>
      </c>
      <c r="B98" s="1001">
        <v>41</v>
      </c>
      <c r="C98" s="1001">
        <v>47</v>
      </c>
      <c r="D98" s="1001">
        <v>317</v>
      </c>
      <c r="E98" s="1001">
        <v>138</v>
      </c>
      <c r="F98" s="1001">
        <v>179</v>
      </c>
      <c r="G98" s="1001">
        <v>57</v>
      </c>
      <c r="H98" s="1001">
        <v>27</v>
      </c>
      <c r="I98" s="1001">
        <v>30</v>
      </c>
      <c r="J98" s="1001">
        <v>101</v>
      </c>
      <c r="K98" s="1001">
        <v>60</v>
      </c>
      <c r="L98" s="10">
        <v>41</v>
      </c>
      <c r="M98" s="3" t="s">
        <v>286</v>
      </c>
      <c r="N98" s="2" t="s">
        <v>516</v>
      </c>
      <c r="O98" s="987"/>
      <c r="P98" s="987"/>
    </row>
    <row r="99" spans="1:16" s="988" customFormat="1" ht="77.099999999999994" customHeight="1">
      <c r="A99" s="16">
        <v>0</v>
      </c>
      <c r="B99" s="16">
        <v>0</v>
      </c>
      <c r="C99" s="16">
        <v>0</v>
      </c>
      <c r="D99" s="16">
        <v>21</v>
      </c>
      <c r="E99" s="16">
        <v>4</v>
      </c>
      <c r="F99" s="16">
        <v>17</v>
      </c>
      <c r="G99" s="16">
        <v>7</v>
      </c>
      <c r="H99" s="999">
        <v>3</v>
      </c>
      <c r="I99" s="999">
        <v>4</v>
      </c>
      <c r="J99" s="16">
        <v>3</v>
      </c>
      <c r="K99" s="16">
        <v>2</v>
      </c>
      <c r="L99" s="15">
        <v>1</v>
      </c>
      <c r="M99" s="990" t="s">
        <v>535</v>
      </c>
      <c r="N99" s="4" t="s">
        <v>515</v>
      </c>
      <c r="O99" s="987"/>
      <c r="P99" s="987"/>
    </row>
    <row r="100" spans="1:16" s="988" customFormat="1" ht="77.099999999999994" customHeight="1">
      <c r="A100" s="1000">
        <v>92</v>
      </c>
      <c r="B100" s="1000">
        <v>21</v>
      </c>
      <c r="C100" s="1000">
        <v>71</v>
      </c>
      <c r="D100" s="1000">
        <v>98</v>
      </c>
      <c r="E100" s="1000">
        <v>25</v>
      </c>
      <c r="F100" s="1000">
        <v>73</v>
      </c>
      <c r="G100" s="1000">
        <v>51</v>
      </c>
      <c r="H100" s="1000">
        <v>19</v>
      </c>
      <c r="I100" s="1000">
        <v>32</v>
      </c>
      <c r="J100" s="1000">
        <v>34</v>
      </c>
      <c r="K100" s="1000">
        <v>4</v>
      </c>
      <c r="L100" s="13">
        <v>30</v>
      </c>
      <c r="M100" s="9" t="s">
        <v>471</v>
      </c>
      <c r="N100" s="4"/>
      <c r="O100" s="987"/>
      <c r="P100" s="987"/>
    </row>
    <row r="101" spans="1:16" s="988" customFormat="1" ht="77.099999999999994" customHeight="1">
      <c r="A101" s="1001">
        <v>92</v>
      </c>
      <c r="B101" s="1001">
        <v>21</v>
      </c>
      <c r="C101" s="1001">
        <v>71</v>
      </c>
      <c r="D101" s="1001">
        <v>119</v>
      </c>
      <c r="E101" s="1001">
        <v>29</v>
      </c>
      <c r="F101" s="1001">
        <v>90</v>
      </c>
      <c r="G101" s="1001">
        <v>58</v>
      </c>
      <c r="H101" s="1001">
        <v>22</v>
      </c>
      <c r="I101" s="1001">
        <v>36</v>
      </c>
      <c r="J101" s="1001">
        <v>37</v>
      </c>
      <c r="K101" s="1001">
        <v>6</v>
      </c>
      <c r="L101" s="10">
        <v>31</v>
      </c>
      <c r="M101" s="6" t="s">
        <v>286</v>
      </c>
      <c r="N101" s="4" t="s">
        <v>137</v>
      </c>
      <c r="O101" s="987"/>
      <c r="P101" s="987"/>
    </row>
    <row r="102" spans="1:16" s="988" customFormat="1" ht="77.099999999999994" customHeight="1">
      <c r="A102" s="16">
        <v>73</v>
      </c>
      <c r="B102" s="16">
        <v>18</v>
      </c>
      <c r="C102" s="16">
        <v>55</v>
      </c>
      <c r="D102" s="16">
        <v>277</v>
      </c>
      <c r="E102" s="16">
        <v>52</v>
      </c>
      <c r="F102" s="16">
        <v>225</v>
      </c>
      <c r="G102" s="16">
        <v>68</v>
      </c>
      <c r="H102" s="999">
        <v>31</v>
      </c>
      <c r="I102" s="999">
        <v>37</v>
      </c>
      <c r="J102" s="16">
        <v>119</v>
      </c>
      <c r="K102" s="16">
        <v>36</v>
      </c>
      <c r="L102" s="15">
        <v>83</v>
      </c>
      <c r="M102" s="7" t="s">
        <v>535</v>
      </c>
      <c r="N102" s="6" t="s">
        <v>30</v>
      </c>
      <c r="O102" s="987"/>
      <c r="P102" s="987"/>
    </row>
    <row r="103" spans="1:16" s="988" customFormat="1" ht="77.099999999999994" customHeight="1">
      <c r="A103" s="1000">
        <v>234</v>
      </c>
      <c r="B103" s="1000">
        <v>92</v>
      </c>
      <c r="C103" s="1000">
        <v>142</v>
      </c>
      <c r="D103" s="1000">
        <v>492</v>
      </c>
      <c r="E103" s="1000">
        <v>204</v>
      </c>
      <c r="F103" s="1000">
        <v>288</v>
      </c>
      <c r="G103" s="1000">
        <v>216</v>
      </c>
      <c r="H103" s="1000">
        <v>76</v>
      </c>
      <c r="I103" s="1000">
        <v>140</v>
      </c>
      <c r="J103" s="1000">
        <v>252</v>
      </c>
      <c r="K103" s="1000">
        <v>114</v>
      </c>
      <c r="L103" s="13">
        <v>138</v>
      </c>
      <c r="M103" s="9" t="s">
        <v>471</v>
      </c>
      <c r="N103" s="4"/>
      <c r="O103" s="987"/>
      <c r="P103" s="987"/>
    </row>
    <row r="104" spans="1:16" s="988" customFormat="1" ht="77.099999999999994" customHeight="1">
      <c r="A104" s="1001">
        <v>307</v>
      </c>
      <c r="B104" s="1001">
        <v>110</v>
      </c>
      <c r="C104" s="1001">
        <v>197</v>
      </c>
      <c r="D104" s="1001">
        <v>769</v>
      </c>
      <c r="E104" s="1001">
        <v>256</v>
      </c>
      <c r="F104" s="1001">
        <v>513</v>
      </c>
      <c r="G104" s="1001">
        <v>284</v>
      </c>
      <c r="H104" s="1001">
        <v>107</v>
      </c>
      <c r="I104" s="1001">
        <v>177</v>
      </c>
      <c r="J104" s="1001">
        <v>371</v>
      </c>
      <c r="K104" s="1001">
        <v>150</v>
      </c>
      <c r="L104" s="10">
        <v>221</v>
      </c>
      <c r="M104" s="3" t="s">
        <v>286</v>
      </c>
      <c r="N104" s="2" t="s">
        <v>26</v>
      </c>
      <c r="O104" s="987"/>
      <c r="P104" s="987"/>
    </row>
    <row r="105" spans="1:16" s="988" customFormat="1" ht="77.099999999999994" customHeight="1">
      <c r="A105" s="18" t="s">
        <v>541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539</v>
      </c>
      <c r="O105" s="987"/>
      <c r="P105" s="987"/>
    </row>
    <row r="106" spans="1:16" s="988" customFormat="1" ht="77.099999999999994" customHeight="1">
      <c r="A106" s="17" t="s">
        <v>64</v>
      </c>
      <c r="B106" s="16"/>
      <c r="C106" s="15" t="s">
        <v>65</v>
      </c>
      <c r="D106" s="997" t="s">
        <v>66</v>
      </c>
      <c r="E106" s="16"/>
      <c r="F106" s="15" t="s">
        <v>67</v>
      </c>
      <c r="G106" s="17" t="s">
        <v>68</v>
      </c>
      <c r="H106" s="16"/>
      <c r="I106" s="15" t="s">
        <v>69</v>
      </c>
      <c r="J106" s="17" t="s">
        <v>70</v>
      </c>
      <c r="K106" s="16"/>
      <c r="L106" s="15" t="s">
        <v>71</v>
      </c>
      <c r="M106" s="16"/>
      <c r="N106" s="15" t="s">
        <v>340</v>
      </c>
      <c r="O106" s="987"/>
      <c r="P106" s="987"/>
    </row>
    <row r="107" spans="1:16" s="988" customFormat="1" ht="77.099999999999994" customHeight="1">
      <c r="A107" s="6" t="s">
        <v>30</v>
      </c>
      <c r="B107" s="8" t="s">
        <v>538</v>
      </c>
      <c r="C107" s="995" t="s">
        <v>279</v>
      </c>
      <c r="D107" s="15" t="s">
        <v>30</v>
      </c>
      <c r="E107" s="8" t="s">
        <v>538</v>
      </c>
      <c r="F107" s="8" t="s">
        <v>279</v>
      </c>
      <c r="G107" s="6" t="s">
        <v>30</v>
      </c>
      <c r="H107" s="8" t="s">
        <v>538</v>
      </c>
      <c r="I107" s="8" t="s">
        <v>279</v>
      </c>
      <c r="J107" s="6" t="s">
        <v>30</v>
      </c>
      <c r="K107" s="8" t="s">
        <v>538</v>
      </c>
      <c r="L107" s="8" t="s">
        <v>279</v>
      </c>
      <c r="M107" s="14"/>
      <c r="N107" s="13"/>
      <c r="O107" s="987"/>
      <c r="P107" s="987"/>
    </row>
    <row r="108" spans="1:16" s="988" customFormat="1" ht="77.099999999999994" customHeight="1">
      <c r="A108" s="2" t="s">
        <v>26</v>
      </c>
      <c r="B108" s="12" t="s">
        <v>537</v>
      </c>
      <c r="C108" s="996" t="s">
        <v>536</v>
      </c>
      <c r="D108" s="10" t="s">
        <v>26</v>
      </c>
      <c r="E108" s="12" t="s">
        <v>537</v>
      </c>
      <c r="F108" s="12" t="s">
        <v>536</v>
      </c>
      <c r="G108" s="2" t="s">
        <v>26</v>
      </c>
      <c r="H108" s="12" t="s">
        <v>537</v>
      </c>
      <c r="I108" s="12" t="s">
        <v>536</v>
      </c>
      <c r="J108" s="2" t="s">
        <v>26</v>
      </c>
      <c r="K108" s="12" t="s">
        <v>537</v>
      </c>
      <c r="L108" s="12" t="s">
        <v>536</v>
      </c>
      <c r="M108" s="11"/>
      <c r="N108" s="10" t="s">
        <v>339</v>
      </c>
      <c r="O108" s="987"/>
      <c r="P108" s="987"/>
    </row>
    <row r="109" spans="1:16" s="988" customFormat="1" ht="77.099999999999994" customHeight="1">
      <c r="A109" s="16">
        <v>2</v>
      </c>
      <c r="B109" s="16">
        <v>1</v>
      </c>
      <c r="C109" s="16">
        <v>1</v>
      </c>
      <c r="D109" s="16">
        <v>1</v>
      </c>
      <c r="E109" s="16">
        <v>0</v>
      </c>
      <c r="F109" s="16">
        <v>1</v>
      </c>
      <c r="G109" s="16">
        <v>2</v>
      </c>
      <c r="H109" s="999">
        <v>0</v>
      </c>
      <c r="I109" s="999">
        <v>2</v>
      </c>
      <c r="J109" s="16">
        <v>13</v>
      </c>
      <c r="K109" s="16">
        <v>2</v>
      </c>
      <c r="L109" s="15">
        <v>11</v>
      </c>
      <c r="M109" s="7" t="s">
        <v>535</v>
      </c>
      <c r="N109" s="4" t="s">
        <v>520</v>
      </c>
      <c r="O109" s="987"/>
      <c r="P109" s="987"/>
    </row>
    <row r="110" spans="1:16" s="988" customFormat="1" ht="77.099999999999994" customHeight="1">
      <c r="A110" s="1000">
        <v>37</v>
      </c>
      <c r="B110" s="1000">
        <v>16</v>
      </c>
      <c r="C110" s="1000">
        <v>21</v>
      </c>
      <c r="D110" s="1000">
        <v>21</v>
      </c>
      <c r="E110" s="1000">
        <v>8</v>
      </c>
      <c r="F110" s="1000">
        <v>13</v>
      </c>
      <c r="G110" s="1000">
        <v>74</v>
      </c>
      <c r="H110" s="1000">
        <v>25</v>
      </c>
      <c r="I110" s="1000">
        <v>49</v>
      </c>
      <c r="J110" s="1000">
        <v>114</v>
      </c>
      <c r="K110" s="1000">
        <v>39</v>
      </c>
      <c r="L110" s="13">
        <v>75</v>
      </c>
      <c r="M110" s="9" t="s">
        <v>471</v>
      </c>
      <c r="N110" s="4"/>
      <c r="O110" s="987"/>
      <c r="P110" s="987"/>
    </row>
    <row r="111" spans="1:16" s="988" customFormat="1" ht="77.099999999999994" customHeight="1">
      <c r="A111" s="1001">
        <v>39</v>
      </c>
      <c r="B111" s="1001">
        <v>17</v>
      </c>
      <c r="C111" s="1001">
        <v>22</v>
      </c>
      <c r="D111" s="1001">
        <v>22</v>
      </c>
      <c r="E111" s="1001">
        <v>8</v>
      </c>
      <c r="F111" s="1001">
        <v>14</v>
      </c>
      <c r="G111" s="1001">
        <v>76</v>
      </c>
      <c r="H111" s="1001">
        <v>25</v>
      </c>
      <c r="I111" s="1001">
        <v>51</v>
      </c>
      <c r="J111" s="1001">
        <v>127</v>
      </c>
      <c r="K111" s="1001">
        <v>41</v>
      </c>
      <c r="L111" s="10">
        <v>86</v>
      </c>
      <c r="M111" s="7" t="s">
        <v>286</v>
      </c>
      <c r="N111" s="2" t="s">
        <v>519</v>
      </c>
      <c r="O111" s="987"/>
      <c r="P111" s="987"/>
    </row>
    <row r="112" spans="1:16" s="988" customFormat="1" ht="77.099999999999994" customHeight="1">
      <c r="A112" s="16">
        <v>36</v>
      </c>
      <c r="B112" s="16">
        <v>3</v>
      </c>
      <c r="C112" s="16">
        <v>33</v>
      </c>
      <c r="D112" s="16">
        <v>27</v>
      </c>
      <c r="E112" s="16">
        <v>11</v>
      </c>
      <c r="F112" s="16">
        <v>16</v>
      </c>
      <c r="G112" s="16">
        <v>55</v>
      </c>
      <c r="H112" s="999">
        <v>15</v>
      </c>
      <c r="I112" s="999">
        <v>40</v>
      </c>
      <c r="J112" s="16">
        <v>91</v>
      </c>
      <c r="K112" s="16">
        <v>28</v>
      </c>
      <c r="L112" s="15">
        <v>63</v>
      </c>
      <c r="M112" s="7" t="s">
        <v>535</v>
      </c>
      <c r="N112" s="4" t="s">
        <v>518</v>
      </c>
      <c r="O112" s="987"/>
      <c r="P112" s="987"/>
    </row>
    <row r="113" spans="1:16" s="988" customFormat="1" ht="77.099999999999994" customHeight="1">
      <c r="A113" s="1000">
        <v>0</v>
      </c>
      <c r="B113" s="1000">
        <v>0</v>
      </c>
      <c r="C113" s="1000">
        <v>0</v>
      </c>
      <c r="D113" s="1000">
        <v>1</v>
      </c>
      <c r="E113" s="1000">
        <v>0</v>
      </c>
      <c r="F113" s="1000">
        <v>1</v>
      </c>
      <c r="G113" s="1000">
        <v>0</v>
      </c>
      <c r="H113" s="1000">
        <v>0</v>
      </c>
      <c r="I113" s="1000">
        <v>0</v>
      </c>
      <c r="J113" s="1000">
        <v>3</v>
      </c>
      <c r="K113" s="1000">
        <v>1</v>
      </c>
      <c r="L113" s="13">
        <v>2</v>
      </c>
      <c r="M113" s="9" t="s">
        <v>471</v>
      </c>
      <c r="N113" s="4"/>
      <c r="O113" s="987"/>
      <c r="P113" s="987"/>
    </row>
    <row r="114" spans="1:16" s="988" customFormat="1" ht="77.099999999999994" customHeight="1">
      <c r="A114" s="1001">
        <v>36</v>
      </c>
      <c r="B114" s="1001">
        <v>3</v>
      </c>
      <c r="C114" s="1001">
        <v>33</v>
      </c>
      <c r="D114" s="1001">
        <v>28</v>
      </c>
      <c r="E114" s="1001">
        <v>11</v>
      </c>
      <c r="F114" s="1001">
        <v>17</v>
      </c>
      <c r="G114" s="1001">
        <v>55</v>
      </c>
      <c r="H114" s="1001">
        <v>15</v>
      </c>
      <c r="I114" s="1001">
        <v>40</v>
      </c>
      <c r="J114" s="1001">
        <v>94</v>
      </c>
      <c r="K114" s="1001">
        <v>29</v>
      </c>
      <c r="L114" s="10">
        <v>65</v>
      </c>
      <c r="M114" s="7" t="s">
        <v>286</v>
      </c>
      <c r="N114" s="2" t="s">
        <v>205</v>
      </c>
      <c r="O114" s="987"/>
      <c r="P114" s="987"/>
    </row>
    <row r="115" spans="1:16" s="988" customFormat="1" ht="77.099999999999994" customHeight="1">
      <c r="A115" s="16">
        <v>1</v>
      </c>
      <c r="B115" s="16">
        <v>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999">
        <v>0</v>
      </c>
      <c r="I115" s="999">
        <v>0</v>
      </c>
      <c r="J115" s="16">
        <v>0</v>
      </c>
      <c r="K115" s="16">
        <v>0</v>
      </c>
      <c r="L115" s="15">
        <v>0</v>
      </c>
      <c r="M115" s="7" t="s">
        <v>535</v>
      </c>
      <c r="N115" s="4" t="s">
        <v>186</v>
      </c>
      <c r="O115" s="987"/>
      <c r="P115" s="987"/>
    </row>
    <row r="116" spans="1:16" s="988" customFormat="1" ht="77.099999999999994" customHeight="1">
      <c r="A116" s="1000">
        <v>0</v>
      </c>
      <c r="B116" s="1000">
        <v>0</v>
      </c>
      <c r="C116" s="1000">
        <v>0</v>
      </c>
      <c r="D116" s="1000">
        <v>4</v>
      </c>
      <c r="E116" s="1000">
        <v>3</v>
      </c>
      <c r="F116" s="1000">
        <v>1</v>
      </c>
      <c r="G116" s="1000">
        <v>6</v>
      </c>
      <c r="H116" s="1000">
        <v>5</v>
      </c>
      <c r="I116" s="1000">
        <v>1</v>
      </c>
      <c r="J116" s="1000">
        <v>3</v>
      </c>
      <c r="K116" s="1000">
        <v>1</v>
      </c>
      <c r="L116" s="13">
        <v>2</v>
      </c>
      <c r="M116" s="5" t="s">
        <v>471</v>
      </c>
      <c r="N116" s="4"/>
      <c r="O116" s="987"/>
      <c r="P116" s="987"/>
    </row>
    <row r="117" spans="1:16" s="988" customFormat="1" ht="77.099999999999994" customHeight="1">
      <c r="A117" s="1001">
        <v>1</v>
      </c>
      <c r="B117" s="1001">
        <v>1</v>
      </c>
      <c r="C117" s="1001">
        <v>0</v>
      </c>
      <c r="D117" s="1001">
        <v>4</v>
      </c>
      <c r="E117" s="1001">
        <v>3</v>
      </c>
      <c r="F117" s="1001">
        <v>1</v>
      </c>
      <c r="G117" s="1001">
        <v>6</v>
      </c>
      <c r="H117" s="1001">
        <v>5</v>
      </c>
      <c r="I117" s="1001">
        <v>1</v>
      </c>
      <c r="J117" s="1001">
        <v>3</v>
      </c>
      <c r="K117" s="1001">
        <v>1</v>
      </c>
      <c r="L117" s="10">
        <v>2</v>
      </c>
      <c r="M117" s="3" t="s">
        <v>286</v>
      </c>
      <c r="N117" s="2" t="s">
        <v>185</v>
      </c>
      <c r="O117" s="987"/>
      <c r="P117" s="987"/>
    </row>
    <row r="118" spans="1:16" s="988" customFormat="1" ht="77.099999999999994" customHeight="1">
      <c r="A118" s="16">
        <v>1</v>
      </c>
      <c r="B118" s="16">
        <v>0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999">
        <v>0</v>
      </c>
      <c r="I118" s="999">
        <v>0</v>
      </c>
      <c r="J118" s="16">
        <v>2</v>
      </c>
      <c r="K118" s="16">
        <v>1</v>
      </c>
      <c r="L118" s="15">
        <v>1</v>
      </c>
      <c r="M118" s="990" t="s">
        <v>535</v>
      </c>
      <c r="N118" s="6" t="s">
        <v>517</v>
      </c>
      <c r="O118" s="987"/>
      <c r="P118" s="987"/>
    </row>
    <row r="119" spans="1:16" s="988" customFormat="1" ht="77.099999999999994" customHeight="1">
      <c r="A119" s="1000">
        <v>2</v>
      </c>
      <c r="B119" s="1000">
        <v>1</v>
      </c>
      <c r="C119" s="1000">
        <v>1</v>
      </c>
      <c r="D119" s="1000">
        <v>1</v>
      </c>
      <c r="E119" s="1000">
        <v>0</v>
      </c>
      <c r="F119" s="1000">
        <v>1</v>
      </c>
      <c r="G119" s="1000">
        <v>3</v>
      </c>
      <c r="H119" s="1000">
        <v>1</v>
      </c>
      <c r="I119" s="1000">
        <v>2</v>
      </c>
      <c r="J119" s="1000">
        <v>5</v>
      </c>
      <c r="K119" s="1000">
        <v>3</v>
      </c>
      <c r="L119" s="13">
        <v>2</v>
      </c>
      <c r="M119" s="5" t="s">
        <v>471</v>
      </c>
      <c r="N119" s="4"/>
      <c r="O119" s="987"/>
      <c r="P119" s="987"/>
    </row>
    <row r="120" spans="1:16" s="988" customFormat="1" ht="77.099999999999994" customHeight="1">
      <c r="A120" s="1001">
        <v>3</v>
      </c>
      <c r="B120" s="1001">
        <v>1</v>
      </c>
      <c r="C120" s="1001">
        <v>2</v>
      </c>
      <c r="D120" s="1001">
        <v>1</v>
      </c>
      <c r="E120" s="1001">
        <v>0</v>
      </c>
      <c r="F120" s="1001">
        <v>1</v>
      </c>
      <c r="G120" s="1001">
        <v>3</v>
      </c>
      <c r="H120" s="1001">
        <v>1</v>
      </c>
      <c r="I120" s="1001">
        <v>2</v>
      </c>
      <c r="J120" s="1001">
        <v>7</v>
      </c>
      <c r="K120" s="1001">
        <v>4</v>
      </c>
      <c r="L120" s="10">
        <v>3</v>
      </c>
      <c r="M120" s="3" t="s">
        <v>286</v>
      </c>
      <c r="N120" s="2" t="s">
        <v>428</v>
      </c>
      <c r="O120" s="987"/>
      <c r="P120" s="987"/>
    </row>
    <row r="121" spans="1:16" s="988" customFormat="1" ht="77.099999999999994" customHeight="1">
      <c r="A121" s="16">
        <v>5</v>
      </c>
      <c r="B121" s="16">
        <v>1</v>
      </c>
      <c r="C121" s="16">
        <v>4</v>
      </c>
      <c r="D121" s="16">
        <v>1</v>
      </c>
      <c r="E121" s="16">
        <v>0</v>
      </c>
      <c r="F121" s="16">
        <v>1</v>
      </c>
      <c r="G121" s="16">
        <v>3</v>
      </c>
      <c r="H121" s="999">
        <v>0</v>
      </c>
      <c r="I121" s="999">
        <v>3</v>
      </c>
      <c r="J121" s="16">
        <v>3</v>
      </c>
      <c r="K121" s="16">
        <v>1</v>
      </c>
      <c r="L121" s="15">
        <v>2</v>
      </c>
      <c r="M121" s="990" t="s">
        <v>535</v>
      </c>
      <c r="N121" s="4" t="s">
        <v>158</v>
      </c>
      <c r="O121" s="987"/>
      <c r="P121" s="987"/>
    </row>
    <row r="122" spans="1:16" s="988" customFormat="1" ht="77.099999999999994" customHeight="1">
      <c r="A122" s="1000">
        <v>71</v>
      </c>
      <c r="B122" s="1000">
        <v>32</v>
      </c>
      <c r="C122" s="1000">
        <v>39</v>
      </c>
      <c r="D122" s="1000">
        <v>19</v>
      </c>
      <c r="E122" s="1000">
        <v>10</v>
      </c>
      <c r="F122" s="1000">
        <v>9</v>
      </c>
      <c r="G122" s="1000">
        <v>59</v>
      </c>
      <c r="H122" s="1000">
        <v>23</v>
      </c>
      <c r="I122" s="1000">
        <v>36</v>
      </c>
      <c r="J122" s="1000">
        <v>84</v>
      </c>
      <c r="K122" s="1000">
        <v>36</v>
      </c>
      <c r="L122" s="13">
        <v>48</v>
      </c>
      <c r="M122" s="5" t="s">
        <v>471</v>
      </c>
      <c r="N122" s="4"/>
      <c r="O122" s="987"/>
      <c r="P122" s="987"/>
    </row>
    <row r="123" spans="1:16" s="988" customFormat="1" ht="77.099999999999994" customHeight="1">
      <c r="A123" s="1001">
        <v>76</v>
      </c>
      <c r="B123" s="1001">
        <v>33</v>
      </c>
      <c r="C123" s="1001">
        <v>43</v>
      </c>
      <c r="D123" s="1001">
        <v>20</v>
      </c>
      <c r="E123" s="1001">
        <v>10</v>
      </c>
      <c r="F123" s="1001">
        <v>10</v>
      </c>
      <c r="G123" s="1001">
        <v>62</v>
      </c>
      <c r="H123" s="1001">
        <v>23</v>
      </c>
      <c r="I123" s="1001">
        <v>39</v>
      </c>
      <c r="J123" s="1001">
        <v>87</v>
      </c>
      <c r="K123" s="1001">
        <v>37</v>
      </c>
      <c r="L123" s="10">
        <v>50</v>
      </c>
      <c r="M123" s="3" t="s">
        <v>286</v>
      </c>
      <c r="N123" s="2" t="s">
        <v>516</v>
      </c>
      <c r="O123" s="987"/>
      <c r="P123" s="987"/>
    </row>
    <row r="124" spans="1:16" s="988" customFormat="1" ht="77.099999999999994" customHeight="1">
      <c r="A124" s="16">
        <v>2</v>
      </c>
      <c r="B124" s="16">
        <v>1</v>
      </c>
      <c r="C124" s="16">
        <v>1</v>
      </c>
      <c r="D124" s="16">
        <v>1</v>
      </c>
      <c r="E124" s="16">
        <v>0</v>
      </c>
      <c r="F124" s="16">
        <v>1</v>
      </c>
      <c r="G124" s="16">
        <v>3</v>
      </c>
      <c r="H124" s="999">
        <v>2</v>
      </c>
      <c r="I124" s="999">
        <v>1</v>
      </c>
      <c r="J124" s="16">
        <v>4</v>
      </c>
      <c r="K124" s="16">
        <v>0</v>
      </c>
      <c r="L124" s="15">
        <v>4</v>
      </c>
      <c r="M124" s="990" t="s">
        <v>535</v>
      </c>
      <c r="N124" s="4" t="s">
        <v>515</v>
      </c>
      <c r="O124" s="987"/>
      <c r="P124" s="987"/>
    </row>
    <row r="125" spans="1:16" s="988" customFormat="1" ht="77.099999999999994" customHeight="1">
      <c r="A125" s="1000">
        <v>3</v>
      </c>
      <c r="B125" s="1000">
        <v>0</v>
      </c>
      <c r="C125" s="1000">
        <v>3</v>
      </c>
      <c r="D125" s="1000">
        <v>14</v>
      </c>
      <c r="E125" s="1000">
        <v>4</v>
      </c>
      <c r="F125" s="1000">
        <v>10</v>
      </c>
      <c r="G125" s="1000">
        <v>21</v>
      </c>
      <c r="H125" s="1000">
        <v>4</v>
      </c>
      <c r="I125" s="1000">
        <v>17</v>
      </c>
      <c r="J125" s="1000">
        <v>35</v>
      </c>
      <c r="K125" s="1000">
        <v>6</v>
      </c>
      <c r="L125" s="13">
        <v>29</v>
      </c>
      <c r="M125" s="5" t="s">
        <v>471</v>
      </c>
      <c r="N125" s="4"/>
      <c r="O125" s="987"/>
      <c r="P125" s="987"/>
    </row>
    <row r="126" spans="1:16" s="988" customFormat="1" ht="77.099999999999994" customHeight="1">
      <c r="A126" s="1001">
        <v>5</v>
      </c>
      <c r="B126" s="1001">
        <v>1</v>
      </c>
      <c r="C126" s="1001">
        <v>4</v>
      </c>
      <c r="D126" s="1001">
        <v>15</v>
      </c>
      <c r="E126" s="1001">
        <v>4</v>
      </c>
      <c r="F126" s="1001">
        <v>11</v>
      </c>
      <c r="G126" s="1001">
        <v>24</v>
      </c>
      <c r="H126" s="1001">
        <v>6</v>
      </c>
      <c r="I126" s="1001">
        <v>18</v>
      </c>
      <c r="J126" s="1001">
        <v>39</v>
      </c>
      <c r="K126" s="1001">
        <v>6</v>
      </c>
      <c r="L126" s="10">
        <v>33</v>
      </c>
      <c r="M126" s="3" t="s">
        <v>286</v>
      </c>
      <c r="N126" s="4" t="s">
        <v>137</v>
      </c>
      <c r="O126" s="987"/>
      <c r="P126" s="987"/>
    </row>
    <row r="127" spans="1:16" s="988" customFormat="1" ht="77.099999999999994" customHeight="1">
      <c r="A127" s="16">
        <v>47</v>
      </c>
      <c r="B127" s="16">
        <v>7</v>
      </c>
      <c r="C127" s="16">
        <v>40</v>
      </c>
      <c r="D127" s="16">
        <v>30</v>
      </c>
      <c r="E127" s="16">
        <v>11</v>
      </c>
      <c r="F127" s="16">
        <v>19</v>
      </c>
      <c r="G127" s="16">
        <v>63</v>
      </c>
      <c r="H127" s="999">
        <v>17</v>
      </c>
      <c r="I127" s="999">
        <v>46</v>
      </c>
      <c r="J127" s="16">
        <v>113</v>
      </c>
      <c r="K127" s="16">
        <v>32</v>
      </c>
      <c r="L127" s="15">
        <v>81</v>
      </c>
      <c r="M127" s="4" t="s">
        <v>535</v>
      </c>
      <c r="N127" s="6" t="s">
        <v>30</v>
      </c>
      <c r="O127" s="987"/>
      <c r="P127" s="987"/>
    </row>
    <row r="128" spans="1:16" s="988" customFormat="1" ht="77.099999999999994" customHeight="1">
      <c r="A128" s="1000">
        <v>113</v>
      </c>
      <c r="B128" s="1000">
        <v>49</v>
      </c>
      <c r="C128" s="1000">
        <v>64</v>
      </c>
      <c r="D128" s="1000">
        <v>60</v>
      </c>
      <c r="E128" s="1000">
        <v>25</v>
      </c>
      <c r="F128" s="1000">
        <v>35</v>
      </c>
      <c r="G128" s="1000">
        <v>163</v>
      </c>
      <c r="H128" s="1000">
        <v>58</v>
      </c>
      <c r="I128" s="1000">
        <v>105</v>
      </c>
      <c r="J128" s="1000">
        <v>244</v>
      </c>
      <c r="K128" s="1000">
        <v>86</v>
      </c>
      <c r="L128" s="13">
        <v>158</v>
      </c>
      <c r="M128" s="994" t="s">
        <v>471</v>
      </c>
      <c r="N128" s="4"/>
      <c r="O128" s="987"/>
      <c r="P128" s="987"/>
    </row>
    <row r="129" spans="1:16" s="988" customFormat="1" ht="77.099999999999994" customHeight="1">
      <c r="A129" s="1001">
        <v>160</v>
      </c>
      <c r="B129" s="1001">
        <v>56</v>
      </c>
      <c r="C129" s="1001">
        <v>104</v>
      </c>
      <c r="D129" s="1001">
        <v>90</v>
      </c>
      <c r="E129" s="1001">
        <v>36</v>
      </c>
      <c r="F129" s="1001">
        <v>54</v>
      </c>
      <c r="G129" s="1001">
        <v>226</v>
      </c>
      <c r="H129" s="1001">
        <v>75</v>
      </c>
      <c r="I129" s="1001">
        <v>151</v>
      </c>
      <c r="J129" s="1001">
        <v>357</v>
      </c>
      <c r="K129" s="1001">
        <v>118</v>
      </c>
      <c r="L129" s="10">
        <v>239</v>
      </c>
      <c r="M129" s="3" t="s">
        <v>286</v>
      </c>
      <c r="N129" s="2" t="s">
        <v>26</v>
      </c>
      <c r="O129" s="987"/>
      <c r="P129" s="987"/>
    </row>
    <row r="130" spans="1:16" s="988" customFormat="1" ht="77.099999999999994" customHeight="1">
      <c r="A130" s="18" t="s">
        <v>540</v>
      </c>
      <c r="B130" s="18"/>
      <c r="C130" s="18"/>
      <c r="D130" s="18"/>
      <c r="E130" s="18" t="s">
        <v>539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987"/>
      <c r="P130" s="987"/>
    </row>
    <row r="131" spans="1:16" s="988" customFormat="1" ht="77.099999999999994" customHeight="1">
      <c r="A131" s="17" t="s">
        <v>26</v>
      </c>
      <c r="B131" s="16"/>
      <c r="C131" s="15" t="s">
        <v>63</v>
      </c>
      <c r="D131" s="16"/>
      <c r="E131" s="15" t="s">
        <v>340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987"/>
      <c r="P131" s="987"/>
    </row>
    <row r="132" spans="1:16" s="988" customFormat="1" ht="77.099999999999994" customHeight="1">
      <c r="A132" s="6" t="s">
        <v>30</v>
      </c>
      <c r="B132" s="8" t="s">
        <v>538</v>
      </c>
      <c r="C132" s="8" t="s">
        <v>279</v>
      </c>
      <c r="D132" s="14"/>
      <c r="E132" s="13"/>
      <c r="F132" s="18"/>
      <c r="G132" s="18"/>
      <c r="H132" s="18"/>
      <c r="I132" s="18"/>
      <c r="J132" s="18"/>
      <c r="K132" s="18"/>
      <c r="L132" s="18"/>
      <c r="M132" s="18"/>
      <c r="N132" s="18"/>
      <c r="O132" s="987"/>
      <c r="P132" s="987"/>
    </row>
    <row r="133" spans="1:16" s="988" customFormat="1" ht="77.099999999999994" customHeight="1">
      <c r="A133" s="2" t="s">
        <v>26</v>
      </c>
      <c r="B133" s="12" t="s">
        <v>537</v>
      </c>
      <c r="C133" s="12" t="s">
        <v>536</v>
      </c>
      <c r="D133" s="11"/>
      <c r="E133" s="10" t="s">
        <v>339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987"/>
      <c r="P133" s="987"/>
    </row>
    <row r="134" spans="1:16" s="988" customFormat="1" ht="77.099999999999994" customHeight="1">
      <c r="A134" s="16">
        <v>1014</v>
      </c>
      <c r="B134" s="16">
        <v>427</v>
      </c>
      <c r="C134" s="16">
        <v>587</v>
      </c>
      <c r="D134" s="7" t="s">
        <v>535</v>
      </c>
      <c r="E134" s="4" t="s">
        <v>520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987"/>
      <c r="P134" s="987"/>
    </row>
    <row r="135" spans="1:16" s="988" customFormat="1" ht="77.099999999999994" customHeight="1">
      <c r="A135" s="1000">
        <v>1762</v>
      </c>
      <c r="B135" s="1000">
        <v>613</v>
      </c>
      <c r="C135" s="1000">
        <v>1149</v>
      </c>
      <c r="D135" s="5" t="s">
        <v>471</v>
      </c>
      <c r="E135" s="4"/>
      <c r="F135" s="18"/>
      <c r="G135" s="18"/>
      <c r="H135" s="18"/>
      <c r="I135" s="18"/>
      <c r="J135" s="18"/>
      <c r="K135" s="18"/>
      <c r="L135" s="18"/>
      <c r="M135" s="18"/>
      <c r="N135" s="18"/>
      <c r="O135" s="987"/>
      <c r="P135" s="987"/>
    </row>
    <row r="136" spans="1:16" s="988" customFormat="1" ht="77.099999999999994" customHeight="1">
      <c r="A136" s="1001">
        <v>2776</v>
      </c>
      <c r="B136" s="1001">
        <v>1040</v>
      </c>
      <c r="C136" s="1001">
        <v>1736</v>
      </c>
      <c r="D136" s="3" t="s">
        <v>286</v>
      </c>
      <c r="E136" s="2" t="s">
        <v>519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987"/>
      <c r="P136" s="987"/>
    </row>
    <row r="137" spans="1:16" s="988" customFormat="1" ht="77.099999999999994" customHeight="1">
      <c r="A137" s="16">
        <v>2131</v>
      </c>
      <c r="B137" s="16">
        <v>527</v>
      </c>
      <c r="C137" s="16">
        <v>1604</v>
      </c>
      <c r="D137" s="990" t="s">
        <v>535</v>
      </c>
      <c r="E137" s="4" t="s">
        <v>518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987"/>
      <c r="P137" s="987"/>
    </row>
    <row r="138" spans="1:16" s="988" customFormat="1" ht="77.099999999999994" customHeight="1">
      <c r="A138" s="1000">
        <v>28</v>
      </c>
      <c r="B138" s="1000">
        <v>7</v>
      </c>
      <c r="C138" s="1000">
        <v>21</v>
      </c>
      <c r="D138" s="5" t="s">
        <v>471</v>
      </c>
      <c r="E138" s="4"/>
      <c r="F138" s="18"/>
      <c r="G138" s="18"/>
      <c r="H138" s="18"/>
      <c r="I138" s="18"/>
      <c r="J138" s="18"/>
      <c r="K138" s="18"/>
      <c r="L138" s="18"/>
      <c r="M138" s="18"/>
      <c r="N138" s="18"/>
      <c r="O138" s="987"/>
      <c r="P138" s="987"/>
    </row>
    <row r="139" spans="1:16" s="988" customFormat="1" ht="77.099999999999994" customHeight="1">
      <c r="A139" s="1001">
        <v>2159</v>
      </c>
      <c r="B139" s="1001">
        <v>534</v>
      </c>
      <c r="C139" s="1001">
        <v>1625</v>
      </c>
      <c r="D139" s="3" t="s">
        <v>286</v>
      </c>
      <c r="E139" s="2" t="s">
        <v>205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987"/>
      <c r="P139" s="987"/>
    </row>
    <row r="140" spans="1:16" s="988" customFormat="1" ht="77.099999999999994" customHeight="1">
      <c r="A140" s="16">
        <v>42</v>
      </c>
      <c r="B140" s="16">
        <v>37</v>
      </c>
      <c r="C140" s="16">
        <v>5</v>
      </c>
      <c r="D140" s="990" t="s">
        <v>535</v>
      </c>
      <c r="E140" s="4" t="s">
        <v>186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987"/>
      <c r="P140" s="987"/>
    </row>
    <row r="141" spans="1:16" s="988" customFormat="1" ht="77.099999999999994" customHeight="1">
      <c r="A141" s="1000">
        <v>158</v>
      </c>
      <c r="B141" s="1000">
        <v>99</v>
      </c>
      <c r="C141" s="1000">
        <v>59</v>
      </c>
      <c r="D141" s="5" t="s">
        <v>471</v>
      </c>
      <c r="E141" s="4"/>
      <c r="F141" s="18"/>
      <c r="G141" s="18"/>
      <c r="H141" s="18"/>
      <c r="I141" s="18"/>
      <c r="J141" s="18"/>
      <c r="K141" s="18"/>
      <c r="L141" s="18"/>
      <c r="M141" s="18"/>
      <c r="N141" s="18"/>
      <c r="O141" s="987"/>
      <c r="P141" s="987"/>
    </row>
    <row r="142" spans="1:16" s="988" customFormat="1" ht="77.099999999999994" customHeight="1">
      <c r="A142" s="1001">
        <v>200</v>
      </c>
      <c r="B142" s="1001">
        <v>136</v>
      </c>
      <c r="C142" s="1001">
        <v>64</v>
      </c>
      <c r="D142" s="3" t="s">
        <v>286</v>
      </c>
      <c r="E142" s="2" t="s">
        <v>185</v>
      </c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6" s="988" customFormat="1" ht="77.099999999999994" customHeight="1">
      <c r="A143" s="16">
        <v>70</v>
      </c>
      <c r="B143" s="16">
        <v>40</v>
      </c>
      <c r="C143" s="16">
        <v>30</v>
      </c>
      <c r="D143" s="990" t="s">
        <v>535</v>
      </c>
      <c r="E143" s="6" t="s">
        <v>517</v>
      </c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6" s="988" customFormat="1" ht="77.099999999999994" customHeight="1">
      <c r="A144" s="1000">
        <v>181</v>
      </c>
      <c r="B144" s="1000">
        <v>85</v>
      </c>
      <c r="C144" s="1000">
        <v>96</v>
      </c>
      <c r="D144" s="5" t="s">
        <v>471</v>
      </c>
      <c r="E144" s="4"/>
      <c r="F144" s="998"/>
      <c r="G144" s="998"/>
      <c r="H144" s="998"/>
      <c r="I144" s="998"/>
      <c r="J144" s="998"/>
      <c r="K144" s="998"/>
      <c r="L144" s="998"/>
      <c r="M144" s="998"/>
      <c r="N144" s="998"/>
    </row>
    <row r="145" spans="1:14" s="988" customFormat="1" ht="77.099999999999994" customHeight="1">
      <c r="A145" s="1001">
        <v>251</v>
      </c>
      <c r="B145" s="1001">
        <v>125</v>
      </c>
      <c r="C145" s="1001">
        <v>126</v>
      </c>
      <c r="D145" s="3" t="s">
        <v>286</v>
      </c>
      <c r="E145" s="2" t="s">
        <v>428</v>
      </c>
      <c r="F145" s="998"/>
      <c r="G145" s="998"/>
      <c r="H145" s="998"/>
      <c r="I145" s="998"/>
      <c r="J145" s="998"/>
      <c r="K145" s="998"/>
      <c r="L145" s="998"/>
      <c r="M145" s="998"/>
      <c r="N145" s="998"/>
    </row>
    <row r="146" spans="1:14" s="988" customFormat="1" ht="77.099999999999994" customHeight="1">
      <c r="A146" s="16">
        <v>1896</v>
      </c>
      <c r="B146" s="16">
        <v>845</v>
      </c>
      <c r="C146" s="16">
        <v>1051</v>
      </c>
      <c r="D146" s="990" t="s">
        <v>535</v>
      </c>
      <c r="E146" s="4" t="s">
        <v>158</v>
      </c>
      <c r="F146" s="998"/>
      <c r="G146" s="998"/>
      <c r="H146" s="998"/>
      <c r="I146" s="998"/>
      <c r="J146" s="998"/>
      <c r="K146" s="998"/>
      <c r="L146" s="998"/>
      <c r="M146" s="998"/>
      <c r="N146" s="998"/>
    </row>
    <row r="147" spans="1:14" s="988" customFormat="1" ht="77.099999999999994" customHeight="1">
      <c r="A147" s="1000">
        <v>2712</v>
      </c>
      <c r="B147" s="1000">
        <v>1394</v>
      </c>
      <c r="C147" s="1000">
        <v>1318</v>
      </c>
      <c r="D147" s="5" t="s">
        <v>471</v>
      </c>
      <c r="E147" s="4"/>
      <c r="F147" s="998"/>
      <c r="G147" s="998"/>
      <c r="H147" s="998"/>
      <c r="I147" s="998"/>
      <c r="J147" s="998"/>
      <c r="K147" s="998"/>
      <c r="L147" s="998"/>
      <c r="M147" s="998"/>
      <c r="N147" s="998"/>
    </row>
    <row r="148" spans="1:14" s="988" customFormat="1" ht="77.099999999999994" customHeight="1">
      <c r="A148" s="1001">
        <v>4608</v>
      </c>
      <c r="B148" s="1001">
        <v>2239</v>
      </c>
      <c r="C148" s="1001">
        <v>2369</v>
      </c>
      <c r="D148" s="3" t="s">
        <v>286</v>
      </c>
      <c r="E148" s="2" t="s">
        <v>516</v>
      </c>
      <c r="F148" s="998"/>
      <c r="G148" s="998"/>
      <c r="H148" s="998"/>
      <c r="I148" s="998"/>
      <c r="J148" s="998"/>
      <c r="K148" s="998"/>
      <c r="L148" s="998"/>
      <c r="M148" s="998"/>
      <c r="N148" s="998"/>
    </row>
    <row r="149" spans="1:14" s="988" customFormat="1" ht="77.099999999999994" customHeight="1">
      <c r="A149" s="16">
        <v>555</v>
      </c>
      <c r="B149" s="16">
        <v>177</v>
      </c>
      <c r="C149" s="16">
        <v>378</v>
      </c>
      <c r="D149" s="990" t="s">
        <v>535</v>
      </c>
      <c r="E149" s="4" t="s">
        <v>515</v>
      </c>
      <c r="F149" s="998"/>
      <c r="G149" s="998"/>
      <c r="H149" s="998"/>
      <c r="I149" s="998"/>
      <c r="J149" s="998"/>
      <c r="K149" s="998"/>
      <c r="L149" s="998"/>
      <c r="M149" s="998"/>
      <c r="N149" s="998"/>
    </row>
    <row r="150" spans="1:14" s="988" customFormat="1" ht="77.099999999999994" customHeight="1">
      <c r="A150" s="1000">
        <v>1472</v>
      </c>
      <c r="B150" s="1000">
        <v>446</v>
      </c>
      <c r="C150" s="1000">
        <v>1026</v>
      </c>
      <c r="D150" s="5" t="s">
        <v>471</v>
      </c>
      <c r="E150" s="4"/>
      <c r="F150" s="998"/>
      <c r="G150" s="998"/>
      <c r="H150" s="998"/>
      <c r="I150" s="998"/>
      <c r="J150" s="998"/>
      <c r="K150" s="998"/>
      <c r="L150" s="998"/>
      <c r="M150" s="998"/>
      <c r="N150" s="998"/>
    </row>
    <row r="151" spans="1:14" s="988" customFormat="1" ht="77.099999999999994" customHeight="1">
      <c r="A151" s="1001">
        <v>2027</v>
      </c>
      <c r="B151" s="1001">
        <v>623</v>
      </c>
      <c r="C151" s="1001">
        <v>1404</v>
      </c>
      <c r="D151" s="3" t="s">
        <v>286</v>
      </c>
      <c r="E151" s="4" t="s">
        <v>137</v>
      </c>
      <c r="F151" s="998"/>
      <c r="G151" s="998"/>
      <c r="H151" s="998"/>
      <c r="I151" s="998"/>
      <c r="J151" s="998"/>
      <c r="K151" s="998"/>
      <c r="L151" s="998"/>
      <c r="M151" s="998"/>
      <c r="N151" s="998"/>
    </row>
    <row r="152" spans="1:14" s="988" customFormat="1" ht="77.099999999999994" customHeight="1">
      <c r="A152" s="16">
        <v>5708</v>
      </c>
      <c r="B152" s="16">
        <v>2053</v>
      </c>
      <c r="C152" s="16">
        <v>3655</v>
      </c>
      <c r="D152" s="4" t="s">
        <v>535</v>
      </c>
      <c r="E152" s="6" t="s">
        <v>30</v>
      </c>
      <c r="F152" s="998"/>
      <c r="G152" s="998"/>
      <c r="H152" s="998"/>
      <c r="I152" s="998"/>
      <c r="J152" s="998"/>
      <c r="K152" s="998"/>
      <c r="L152" s="998"/>
      <c r="M152" s="998"/>
      <c r="N152" s="998"/>
    </row>
    <row r="153" spans="1:14" s="988" customFormat="1" ht="77.099999999999994" customHeight="1">
      <c r="A153" s="1000">
        <v>6313</v>
      </c>
      <c r="B153" s="1000">
        <v>2644</v>
      </c>
      <c r="C153" s="1000">
        <v>3669</v>
      </c>
      <c r="D153" s="5" t="s">
        <v>471</v>
      </c>
      <c r="E153" s="4"/>
      <c r="F153" s="998"/>
      <c r="G153" s="998"/>
      <c r="H153" s="998"/>
      <c r="I153" s="998"/>
      <c r="J153" s="998"/>
      <c r="K153" s="998"/>
      <c r="L153" s="998"/>
      <c r="M153" s="998"/>
      <c r="N153" s="998"/>
    </row>
    <row r="154" spans="1:14" s="989" customFormat="1" ht="77.099999999999994" customHeight="1">
      <c r="A154" s="1001">
        <v>12021</v>
      </c>
      <c r="B154" s="1001">
        <v>4697</v>
      </c>
      <c r="C154" s="1001">
        <v>7324</v>
      </c>
      <c r="D154" s="3" t="s">
        <v>286</v>
      </c>
      <c r="E154" s="2" t="s">
        <v>26</v>
      </c>
      <c r="F154" s="998"/>
      <c r="G154" s="998"/>
      <c r="H154" s="998"/>
      <c r="I154" s="998"/>
      <c r="J154" s="998"/>
      <c r="K154" s="998"/>
      <c r="L154" s="998" t="s">
        <v>2033</v>
      </c>
      <c r="M154" s="998"/>
      <c r="N154" s="998"/>
    </row>
    <row r="155" spans="1:14" s="989" customFormat="1" ht="77.099999999999994" customHeight="1"/>
    <row r="156" spans="1:14" s="989" customFormat="1" ht="77.099999999999994" customHeight="1"/>
    <row r="157" spans="1:14" s="989" customFormat="1" ht="77.099999999999994" customHeight="1"/>
    <row r="158" spans="1:14" s="989" customFormat="1" ht="77.099999999999994" customHeight="1"/>
    <row r="159" spans="1:14" s="989" customFormat="1" ht="77.099999999999994" customHeight="1"/>
  </sheetData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37" orientation="portrait" r:id="rId1"/>
  <headerFooter alignWithMargins="0"/>
  <colBreaks count="1" manualBreakCount="1">
    <brk id="14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showGridLines="0" rightToLeft="1" topLeftCell="AB1" zoomScale="80" zoomScaleNormal="80" zoomScaleSheetLayoutView="65" workbookViewId="0">
      <selection activeCell="AI1" sqref="AI1:AR1048576"/>
    </sheetView>
  </sheetViews>
  <sheetFormatPr defaultRowHeight="13.2"/>
  <cols>
    <col min="1" max="1" width="46.59765625" style="1004" customWidth="1"/>
    <col min="2" max="37" width="5.69921875" style="1004" customWidth="1"/>
    <col min="38" max="256" width="9.09765625" style="1004"/>
    <col min="257" max="257" width="46.59765625" style="1004" customWidth="1"/>
    <col min="258" max="258" width="3.69921875" style="1004" customWidth="1"/>
    <col min="259" max="259" width="3.8984375" style="1004" customWidth="1"/>
    <col min="260" max="260" width="4.69921875" style="1004" customWidth="1"/>
    <col min="261" max="261" width="3.8984375" style="1004" customWidth="1"/>
    <col min="262" max="262" width="4.69921875" style="1004" customWidth="1"/>
    <col min="263" max="263" width="3.8984375" style="1004" customWidth="1"/>
    <col min="264" max="264" width="3.69921875" style="1004" customWidth="1"/>
    <col min="265" max="265" width="3.8984375" style="1004" customWidth="1"/>
    <col min="266" max="266" width="3.69921875" style="1004" customWidth="1"/>
    <col min="267" max="267" width="3.8984375" style="1004" customWidth="1"/>
    <col min="268" max="268" width="3.69921875" style="1004" customWidth="1"/>
    <col min="269" max="269" width="3.8984375" style="1004" customWidth="1"/>
    <col min="270" max="270" width="4.69921875" style="1004" customWidth="1"/>
    <col min="271" max="271" width="3.8984375" style="1004" customWidth="1"/>
    <col min="272" max="272" width="4.69921875" style="1004" customWidth="1"/>
    <col min="273" max="273" width="3.8984375" style="1004" customWidth="1"/>
    <col min="274" max="274" width="3.69921875" style="1004" customWidth="1"/>
    <col min="275" max="275" width="3.8984375" style="1004" customWidth="1"/>
    <col min="276" max="276" width="3.69921875" style="1004" customWidth="1"/>
    <col min="277" max="277" width="3.8984375" style="1004" customWidth="1"/>
    <col min="278" max="278" width="3.69921875" style="1004" customWidth="1"/>
    <col min="279" max="279" width="3.8984375" style="1004" customWidth="1"/>
    <col min="280" max="280" width="3.69921875" style="1004" customWidth="1"/>
    <col min="281" max="281" width="3.8984375" style="1004" customWidth="1"/>
    <col min="282" max="282" width="3.69921875" style="1004" customWidth="1"/>
    <col min="283" max="283" width="3.8984375" style="1004" customWidth="1"/>
    <col min="284" max="284" width="3.69921875" style="1004" customWidth="1"/>
    <col min="285" max="285" width="3.8984375" style="1004" customWidth="1"/>
    <col min="286" max="286" width="3.69921875" style="1004" customWidth="1"/>
    <col min="287" max="287" width="3.8984375" style="1004" customWidth="1"/>
    <col min="288" max="288" width="3.69921875" style="1004" customWidth="1"/>
    <col min="289" max="289" width="3.8984375" style="1004" customWidth="1"/>
    <col min="290" max="290" width="4.3984375" style="1004" customWidth="1"/>
    <col min="291" max="291" width="3.8984375" style="1004" customWidth="1"/>
    <col min="292" max="292" width="4.69921875" style="1004" customWidth="1"/>
    <col min="293" max="293" width="5.19921875" style="1004" customWidth="1"/>
    <col min="294" max="512" width="9.09765625" style="1004"/>
    <col min="513" max="513" width="46.59765625" style="1004" customWidth="1"/>
    <col min="514" max="514" width="3.69921875" style="1004" customWidth="1"/>
    <col min="515" max="515" width="3.8984375" style="1004" customWidth="1"/>
    <col min="516" max="516" width="4.69921875" style="1004" customWidth="1"/>
    <col min="517" max="517" width="3.8984375" style="1004" customWidth="1"/>
    <col min="518" max="518" width="4.69921875" style="1004" customWidth="1"/>
    <col min="519" max="519" width="3.8984375" style="1004" customWidth="1"/>
    <col min="520" max="520" width="3.69921875" style="1004" customWidth="1"/>
    <col min="521" max="521" width="3.8984375" style="1004" customWidth="1"/>
    <col min="522" max="522" width="3.69921875" style="1004" customWidth="1"/>
    <col min="523" max="523" width="3.8984375" style="1004" customWidth="1"/>
    <col min="524" max="524" width="3.69921875" style="1004" customWidth="1"/>
    <col min="525" max="525" width="3.8984375" style="1004" customWidth="1"/>
    <col min="526" max="526" width="4.69921875" style="1004" customWidth="1"/>
    <col min="527" max="527" width="3.8984375" style="1004" customWidth="1"/>
    <col min="528" max="528" width="4.69921875" style="1004" customWidth="1"/>
    <col min="529" max="529" width="3.8984375" style="1004" customWidth="1"/>
    <col min="530" max="530" width="3.69921875" style="1004" customWidth="1"/>
    <col min="531" max="531" width="3.8984375" style="1004" customWidth="1"/>
    <col min="532" max="532" width="3.69921875" style="1004" customWidth="1"/>
    <col min="533" max="533" width="3.8984375" style="1004" customWidth="1"/>
    <col min="534" max="534" width="3.69921875" style="1004" customWidth="1"/>
    <col min="535" max="535" width="3.8984375" style="1004" customWidth="1"/>
    <col min="536" max="536" width="3.69921875" style="1004" customWidth="1"/>
    <col min="537" max="537" width="3.8984375" style="1004" customWidth="1"/>
    <col min="538" max="538" width="3.69921875" style="1004" customWidth="1"/>
    <col min="539" max="539" width="3.8984375" style="1004" customWidth="1"/>
    <col min="540" max="540" width="3.69921875" style="1004" customWidth="1"/>
    <col min="541" max="541" width="3.8984375" style="1004" customWidth="1"/>
    <col min="542" max="542" width="3.69921875" style="1004" customWidth="1"/>
    <col min="543" max="543" width="3.8984375" style="1004" customWidth="1"/>
    <col min="544" max="544" width="3.69921875" style="1004" customWidth="1"/>
    <col min="545" max="545" width="3.8984375" style="1004" customWidth="1"/>
    <col min="546" max="546" width="4.3984375" style="1004" customWidth="1"/>
    <col min="547" max="547" width="3.8984375" style="1004" customWidth="1"/>
    <col min="548" max="548" width="4.69921875" style="1004" customWidth="1"/>
    <col min="549" max="549" width="5.19921875" style="1004" customWidth="1"/>
    <col min="550" max="768" width="9.09765625" style="1004"/>
    <col min="769" max="769" width="46.59765625" style="1004" customWidth="1"/>
    <col min="770" max="770" width="3.69921875" style="1004" customWidth="1"/>
    <col min="771" max="771" width="3.8984375" style="1004" customWidth="1"/>
    <col min="772" max="772" width="4.69921875" style="1004" customWidth="1"/>
    <col min="773" max="773" width="3.8984375" style="1004" customWidth="1"/>
    <col min="774" max="774" width="4.69921875" style="1004" customWidth="1"/>
    <col min="775" max="775" width="3.8984375" style="1004" customWidth="1"/>
    <col min="776" max="776" width="3.69921875" style="1004" customWidth="1"/>
    <col min="777" max="777" width="3.8984375" style="1004" customWidth="1"/>
    <col min="778" max="778" width="3.69921875" style="1004" customWidth="1"/>
    <col min="779" max="779" width="3.8984375" style="1004" customWidth="1"/>
    <col min="780" max="780" width="3.69921875" style="1004" customWidth="1"/>
    <col min="781" max="781" width="3.8984375" style="1004" customWidth="1"/>
    <col min="782" max="782" width="4.69921875" style="1004" customWidth="1"/>
    <col min="783" max="783" width="3.8984375" style="1004" customWidth="1"/>
    <col min="784" max="784" width="4.69921875" style="1004" customWidth="1"/>
    <col min="785" max="785" width="3.8984375" style="1004" customWidth="1"/>
    <col min="786" max="786" width="3.69921875" style="1004" customWidth="1"/>
    <col min="787" max="787" width="3.8984375" style="1004" customWidth="1"/>
    <col min="788" max="788" width="3.69921875" style="1004" customWidth="1"/>
    <col min="789" max="789" width="3.8984375" style="1004" customWidth="1"/>
    <col min="790" max="790" width="3.69921875" style="1004" customWidth="1"/>
    <col min="791" max="791" width="3.8984375" style="1004" customWidth="1"/>
    <col min="792" max="792" width="3.69921875" style="1004" customWidth="1"/>
    <col min="793" max="793" width="3.8984375" style="1004" customWidth="1"/>
    <col min="794" max="794" width="3.69921875" style="1004" customWidth="1"/>
    <col min="795" max="795" width="3.8984375" style="1004" customWidth="1"/>
    <col min="796" max="796" width="3.69921875" style="1004" customWidth="1"/>
    <col min="797" max="797" width="3.8984375" style="1004" customWidth="1"/>
    <col min="798" max="798" width="3.69921875" style="1004" customWidth="1"/>
    <col min="799" max="799" width="3.8984375" style="1004" customWidth="1"/>
    <col min="800" max="800" width="3.69921875" style="1004" customWidth="1"/>
    <col min="801" max="801" width="3.8984375" style="1004" customWidth="1"/>
    <col min="802" max="802" width="4.3984375" style="1004" customWidth="1"/>
    <col min="803" max="803" width="3.8984375" style="1004" customWidth="1"/>
    <col min="804" max="804" width="4.69921875" style="1004" customWidth="1"/>
    <col min="805" max="805" width="5.19921875" style="1004" customWidth="1"/>
    <col min="806" max="1024" width="9.09765625" style="1004"/>
    <col min="1025" max="1025" width="46.59765625" style="1004" customWidth="1"/>
    <col min="1026" max="1026" width="3.69921875" style="1004" customWidth="1"/>
    <col min="1027" max="1027" width="3.8984375" style="1004" customWidth="1"/>
    <col min="1028" max="1028" width="4.69921875" style="1004" customWidth="1"/>
    <col min="1029" max="1029" width="3.8984375" style="1004" customWidth="1"/>
    <col min="1030" max="1030" width="4.69921875" style="1004" customWidth="1"/>
    <col min="1031" max="1031" width="3.8984375" style="1004" customWidth="1"/>
    <col min="1032" max="1032" width="3.69921875" style="1004" customWidth="1"/>
    <col min="1033" max="1033" width="3.8984375" style="1004" customWidth="1"/>
    <col min="1034" max="1034" width="3.69921875" style="1004" customWidth="1"/>
    <col min="1035" max="1035" width="3.8984375" style="1004" customWidth="1"/>
    <col min="1036" max="1036" width="3.69921875" style="1004" customWidth="1"/>
    <col min="1037" max="1037" width="3.8984375" style="1004" customWidth="1"/>
    <col min="1038" max="1038" width="4.69921875" style="1004" customWidth="1"/>
    <col min="1039" max="1039" width="3.8984375" style="1004" customWidth="1"/>
    <col min="1040" max="1040" width="4.69921875" style="1004" customWidth="1"/>
    <col min="1041" max="1041" width="3.8984375" style="1004" customWidth="1"/>
    <col min="1042" max="1042" width="3.69921875" style="1004" customWidth="1"/>
    <col min="1043" max="1043" width="3.8984375" style="1004" customWidth="1"/>
    <col min="1044" max="1044" width="3.69921875" style="1004" customWidth="1"/>
    <col min="1045" max="1045" width="3.8984375" style="1004" customWidth="1"/>
    <col min="1046" max="1046" width="3.69921875" style="1004" customWidth="1"/>
    <col min="1047" max="1047" width="3.8984375" style="1004" customWidth="1"/>
    <col min="1048" max="1048" width="3.69921875" style="1004" customWidth="1"/>
    <col min="1049" max="1049" width="3.8984375" style="1004" customWidth="1"/>
    <col min="1050" max="1050" width="3.69921875" style="1004" customWidth="1"/>
    <col min="1051" max="1051" width="3.8984375" style="1004" customWidth="1"/>
    <col min="1052" max="1052" width="3.69921875" style="1004" customWidth="1"/>
    <col min="1053" max="1053" width="3.8984375" style="1004" customWidth="1"/>
    <col min="1054" max="1054" width="3.69921875" style="1004" customWidth="1"/>
    <col min="1055" max="1055" width="3.8984375" style="1004" customWidth="1"/>
    <col min="1056" max="1056" width="3.69921875" style="1004" customWidth="1"/>
    <col min="1057" max="1057" width="3.8984375" style="1004" customWidth="1"/>
    <col min="1058" max="1058" width="4.3984375" style="1004" customWidth="1"/>
    <col min="1059" max="1059" width="3.8984375" style="1004" customWidth="1"/>
    <col min="1060" max="1060" width="4.69921875" style="1004" customWidth="1"/>
    <col min="1061" max="1061" width="5.19921875" style="1004" customWidth="1"/>
    <col min="1062" max="1280" width="9.09765625" style="1004"/>
    <col min="1281" max="1281" width="46.59765625" style="1004" customWidth="1"/>
    <col min="1282" max="1282" width="3.69921875" style="1004" customWidth="1"/>
    <col min="1283" max="1283" width="3.8984375" style="1004" customWidth="1"/>
    <col min="1284" max="1284" width="4.69921875" style="1004" customWidth="1"/>
    <col min="1285" max="1285" width="3.8984375" style="1004" customWidth="1"/>
    <col min="1286" max="1286" width="4.69921875" style="1004" customWidth="1"/>
    <col min="1287" max="1287" width="3.8984375" style="1004" customWidth="1"/>
    <col min="1288" max="1288" width="3.69921875" style="1004" customWidth="1"/>
    <col min="1289" max="1289" width="3.8984375" style="1004" customWidth="1"/>
    <col min="1290" max="1290" width="3.69921875" style="1004" customWidth="1"/>
    <col min="1291" max="1291" width="3.8984375" style="1004" customWidth="1"/>
    <col min="1292" max="1292" width="3.69921875" style="1004" customWidth="1"/>
    <col min="1293" max="1293" width="3.8984375" style="1004" customWidth="1"/>
    <col min="1294" max="1294" width="4.69921875" style="1004" customWidth="1"/>
    <col min="1295" max="1295" width="3.8984375" style="1004" customWidth="1"/>
    <col min="1296" max="1296" width="4.69921875" style="1004" customWidth="1"/>
    <col min="1297" max="1297" width="3.8984375" style="1004" customWidth="1"/>
    <col min="1298" max="1298" width="3.69921875" style="1004" customWidth="1"/>
    <col min="1299" max="1299" width="3.8984375" style="1004" customWidth="1"/>
    <col min="1300" max="1300" width="3.69921875" style="1004" customWidth="1"/>
    <col min="1301" max="1301" width="3.8984375" style="1004" customWidth="1"/>
    <col min="1302" max="1302" width="3.69921875" style="1004" customWidth="1"/>
    <col min="1303" max="1303" width="3.8984375" style="1004" customWidth="1"/>
    <col min="1304" max="1304" width="3.69921875" style="1004" customWidth="1"/>
    <col min="1305" max="1305" width="3.8984375" style="1004" customWidth="1"/>
    <col min="1306" max="1306" width="3.69921875" style="1004" customWidth="1"/>
    <col min="1307" max="1307" width="3.8984375" style="1004" customWidth="1"/>
    <col min="1308" max="1308" width="3.69921875" style="1004" customWidth="1"/>
    <col min="1309" max="1309" width="3.8984375" style="1004" customWidth="1"/>
    <col min="1310" max="1310" width="3.69921875" style="1004" customWidth="1"/>
    <col min="1311" max="1311" width="3.8984375" style="1004" customWidth="1"/>
    <col min="1312" max="1312" width="3.69921875" style="1004" customWidth="1"/>
    <col min="1313" max="1313" width="3.8984375" style="1004" customWidth="1"/>
    <col min="1314" max="1314" width="4.3984375" style="1004" customWidth="1"/>
    <col min="1315" max="1315" width="3.8984375" style="1004" customWidth="1"/>
    <col min="1316" max="1316" width="4.69921875" style="1004" customWidth="1"/>
    <col min="1317" max="1317" width="5.19921875" style="1004" customWidth="1"/>
    <col min="1318" max="1536" width="9.09765625" style="1004"/>
    <col min="1537" max="1537" width="46.59765625" style="1004" customWidth="1"/>
    <col min="1538" max="1538" width="3.69921875" style="1004" customWidth="1"/>
    <col min="1539" max="1539" width="3.8984375" style="1004" customWidth="1"/>
    <col min="1540" max="1540" width="4.69921875" style="1004" customWidth="1"/>
    <col min="1541" max="1541" width="3.8984375" style="1004" customWidth="1"/>
    <col min="1542" max="1542" width="4.69921875" style="1004" customWidth="1"/>
    <col min="1543" max="1543" width="3.8984375" style="1004" customWidth="1"/>
    <col min="1544" max="1544" width="3.69921875" style="1004" customWidth="1"/>
    <col min="1545" max="1545" width="3.8984375" style="1004" customWidth="1"/>
    <col min="1546" max="1546" width="3.69921875" style="1004" customWidth="1"/>
    <col min="1547" max="1547" width="3.8984375" style="1004" customWidth="1"/>
    <col min="1548" max="1548" width="3.69921875" style="1004" customWidth="1"/>
    <col min="1549" max="1549" width="3.8984375" style="1004" customWidth="1"/>
    <col min="1550" max="1550" width="4.69921875" style="1004" customWidth="1"/>
    <col min="1551" max="1551" width="3.8984375" style="1004" customWidth="1"/>
    <col min="1552" max="1552" width="4.69921875" style="1004" customWidth="1"/>
    <col min="1553" max="1553" width="3.8984375" style="1004" customWidth="1"/>
    <col min="1554" max="1554" width="3.69921875" style="1004" customWidth="1"/>
    <col min="1555" max="1555" width="3.8984375" style="1004" customWidth="1"/>
    <col min="1556" max="1556" width="3.69921875" style="1004" customWidth="1"/>
    <col min="1557" max="1557" width="3.8984375" style="1004" customWidth="1"/>
    <col min="1558" max="1558" width="3.69921875" style="1004" customWidth="1"/>
    <col min="1559" max="1559" width="3.8984375" style="1004" customWidth="1"/>
    <col min="1560" max="1560" width="3.69921875" style="1004" customWidth="1"/>
    <col min="1561" max="1561" width="3.8984375" style="1004" customWidth="1"/>
    <col min="1562" max="1562" width="3.69921875" style="1004" customWidth="1"/>
    <col min="1563" max="1563" width="3.8984375" style="1004" customWidth="1"/>
    <col min="1564" max="1564" width="3.69921875" style="1004" customWidth="1"/>
    <col min="1565" max="1565" width="3.8984375" style="1004" customWidth="1"/>
    <col min="1566" max="1566" width="3.69921875" style="1004" customWidth="1"/>
    <col min="1567" max="1567" width="3.8984375" style="1004" customWidth="1"/>
    <col min="1568" max="1568" width="3.69921875" style="1004" customWidth="1"/>
    <col min="1569" max="1569" width="3.8984375" style="1004" customWidth="1"/>
    <col min="1570" max="1570" width="4.3984375" style="1004" customWidth="1"/>
    <col min="1571" max="1571" width="3.8984375" style="1004" customWidth="1"/>
    <col min="1572" max="1572" width="4.69921875" style="1004" customWidth="1"/>
    <col min="1573" max="1573" width="5.19921875" style="1004" customWidth="1"/>
    <col min="1574" max="1792" width="9.09765625" style="1004"/>
    <col min="1793" max="1793" width="46.59765625" style="1004" customWidth="1"/>
    <col min="1794" max="1794" width="3.69921875" style="1004" customWidth="1"/>
    <col min="1795" max="1795" width="3.8984375" style="1004" customWidth="1"/>
    <col min="1796" max="1796" width="4.69921875" style="1004" customWidth="1"/>
    <col min="1797" max="1797" width="3.8984375" style="1004" customWidth="1"/>
    <col min="1798" max="1798" width="4.69921875" style="1004" customWidth="1"/>
    <col min="1799" max="1799" width="3.8984375" style="1004" customWidth="1"/>
    <col min="1800" max="1800" width="3.69921875" style="1004" customWidth="1"/>
    <col min="1801" max="1801" width="3.8984375" style="1004" customWidth="1"/>
    <col min="1802" max="1802" width="3.69921875" style="1004" customWidth="1"/>
    <col min="1803" max="1803" width="3.8984375" style="1004" customWidth="1"/>
    <col min="1804" max="1804" width="3.69921875" style="1004" customWidth="1"/>
    <col min="1805" max="1805" width="3.8984375" style="1004" customWidth="1"/>
    <col min="1806" max="1806" width="4.69921875" style="1004" customWidth="1"/>
    <col min="1807" max="1807" width="3.8984375" style="1004" customWidth="1"/>
    <col min="1808" max="1808" width="4.69921875" style="1004" customWidth="1"/>
    <col min="1809" max="1809" width="3.8984375" style="1004" customWidth="1"/>
    <col min="1810" max="1810" width="3.69921875" style="1004" customWidth="1"/>
    <col min="1811" max="1811" width="3.8984375" style="1004" customWidth="1"/>
    <col min="1812" max="1812" width="3.69921875" style="1004" customWidth="1"/>
    <col min="1813" max="1813" width="3.8984375" style="1004" customWidth="1"/>
    <col min="1814" max="1814" width="3.69921875" style="1004" customWidth="1"/>
    <col min="1815" max="1815" width="3.8984375" style="1004" customWidth="1"/>
    <col min="1816" max="1816" width="3.69921875" style="1004" customWidth="1"/>
    <col min="1817" max="1817" width="3.8984375" style="1004" customWidth="1"/>
    <col min="1818" max="1818" width="3.69921875" style="1004" customWidth="1"/>
    <col min="1819" max="1819" width="3.8984375" style="1004" customWidth="1"/>
    <col min="1820" max="1820" width="3.69921875" style="1004" customWidth="1"/>
    <col min="1821" max="1821" width="3.8984375" style="1004" customWidth="1"/>
    <col min="1822" max="1822" width="3.69921875" style="1004" customWidth="1"/>
    <col min="1823" max="1823" width="3.8984375" style="1004" customWidth="1"/>
    <col min="1824" max="1824" width="3.69921875" style="1004" customWidth="1"/>
    <col min="1825" max="1825" width="3.8984375" style="1004" customWidth="1"/>
    <col min="1826" max="1826" width="4.3984375" style="1004" customWidth="1"/>
    <col min="1827" max="1827" width="3.8984375" style="1004" customWidth="1"/>
    <col min="1828" max="1828" width="4.69921875" style="1004" customWidth="1"/>
    <col min="1829" max="1829" width="5.19921875" style="1004" customWidth="1"/>
    <col min="1830" max="2048" width="9.09765625" style="1004"/>
    <col min="2049" max="2049" width="46.59765625" style="1004" customWidth="1"/>
    <col min="2050" max="2050" width="3.69921875" style="1004" customWidth="1"/>
    <col min="2051" max="2051" width="3.8984375" style="1004" customWidth="1"/>
    <col min="2052" max="2052" width="4.69921875" style="1004" customWidth="1"/>
    <col min="2053" max="2053" width="3.8984375" style="1004" customWidth="1"/>
    <col min="2054" max="2054" width="4.69921875" style="1004" customWidth="1"/>
    <col min="2055" max="2055" width="3.8984375" style="1004" customWidth="1"/>
    <col min="2056" max="2056" width="3.69921875" style="1004" customWidth="1"/>
    <col min="2057" max="2057" width="3.8984375" style="1004" customWidth="1"/>
    <col min="2058" max="2058" width="3.69921875" style="1004" customWidth="1"/>
    <col min="2059" max="2059" width="3.8984375" style="1004" customWidth="1"/>
    <col min="2060" max="2060" width="3.69921875" style="1004" customWidth="1"/>
    <col min="2061" max="2061" width="3.8984375" style="1004" customWidth="1"/>
    <col min="2062" max="2062" width="4.69921875" style="1004" customWidth="1"/>
    <col min="2063" max="2063" width="3.8984375" style="1004" customWidth="1"/>
    <col min="2064" max="2064" width="4.69921875" style="1004" customWidth="1"/>
    <col min="2065" max="2065" width="3.8984375" style="1004" customWidth="1"/>
    <col min="2066" max="2066" width="3.69921875" style="1004" customWidth="1"/>
    <col min="2067" max="2067" width="3.8984375" style="1004" customWidth="1"/>
    <col min="2068" max="2068" width="3.69921875" style="1004" customWidth="1"/>
    <col min="2069" max="2069" width="3.8984375" style="1004" customWidth="1"/>
    <col min="2070" max="2070" width="3.69921875" style="1004" customWidth="1"/>
    <col min="2071" max="2071" width="3.8984375" style="1004" customWidth="1"/>
    <col min="2072" max="2072" width="3.69921875" style="1004" customWidth="1"/>
    <col min="2073" max="2073" width="3.8984375" style="1004" customWidth="1"/>
    <col min="2074" max="2074" width="3.69921875" style="1004" customWidth="1"/>
    <col min="2075" max="2075" width="3.8984375" style="1004" customWidth="1"/>
    <col min="2076" max="2076" width="3.69921875" style="1004" customWidth="1"/>
    <col min="2077" max="2077" width="3.8984375" style="1004" customWidth="1"/>
    <col min="2078" max="2078" width="3.69921875" style="1004" customWidth="1"/>
    <col min="2079" max="2079" width="3.8984375" style="1004" customWidth="1"/>
    <col min="2080" max="2080" width="3.69921875" style="1004" customWidth="1"/>
    <col min="2081" max="2081" width="3.8984375" style="1004" customWidth="1"/>
    <col min="2082" max="2082" width="4.3984375" style="1004" customWidth="1"/>
    <col min="2083" max="2083" width="3.8984375" style="1004" customWidth="1"/>
    <col min="2084" max="2084" width="4.69921875" style="1004" customWidth="1"/>
    <col min="2085" max="2085" width="5.19921875" style="1004" customWidth="1"/>
    <col min="2086" max="2304" width="9.09765625" style="1004"/>
    <col min="2305" max="2305" width="46.59765625" style="1004" customWidth="1"/>
    <col min="2306" max="2306" width="3.69921875" style="1004" customWidth="1"/>
    <col min="2307" max="2307" width="3.8984375" style="1004" customWidth="1"/>
    <col min="2308" max="2308" width="4.69921875" style="1004" customWidth="1"/>
    <col min="2309" max="2309" width="3.8984375" style="1004" customWidth="1"/>
    <col min="2310" max="2310" width="4.69921875" style="1004" customWidth="1"/>
    <col min="2311" max="2311" width="3.8984375" style="1004" customWidth="1"/>
    <col min="2312" max="2312" width="3.69921875" style="1004" customWidth="1"/>
    <col min="2313" max="2313" width="3.8984375" style="1004" customWidth="1"/>
    <col min="2314" max="2314" width="3.69921875" style="1004" customWidth="1"/>
    <col min="2315" max="2315" width="3.8984375" style="1004" customWidth="1"/>
    <col min="2316" max="2316" width="3.69921875" style="1004" customWidth="1"/>
    <col min="2317" max="2317" width="3.8984375" style="1004" customWidth="1"/>
    <col min="2318" max="2318" width="4.69921875" style="1004" customWidth="1"/>
    <col min="2319" max="2319" width="3.8984375" style="1004" customWidth="1"/>
    <col min="2320" max="2320" width="4.69921875" style="1004" customWidth="1"/>
    <col min="2321" max="2321" width="3.8984375" style="1004" customWidth="1"/>
    <col min="2322" max="2322" width="3.69921875" style="1004" customWidth="1"/>
    <col min="2323" max="2323" width="3.8984375" style="1004" customWidth="1"/>
    <col min="2324" max="2324" width="3.69921875" style="1004" customWidth="1"/>
    <col min="2325" max="2325" width="3.8984375" style="1004" customWidth="1"/>
    <col min="2326" max="2326" width="3.69921875" style="1004" customWidth="1"/>
    <col min="2327" max="2327" width="3.8984375" style="1004" customWidth="1"/>
    <col min="2328" max="2328" width="3.69921875" style="1004" customWidth="1"/>
    <col min="2329" max="2329" width="3.8984375" style="1004" customWidth="1"/>
    <col min="2330" max="2330" width="3.69921875" style="1004" customWidth="1"/>
    <col min="2331" max="2331" width="3.8984375" style="1004" customWidth="1"/>
    <col min="2332" max="2332" width="3.69921875" style="1004" customWidth="1"/>
    <col min="2333" max="2333" width="3.8984375" style="1004" customWidth="1"/>
    <col min="2334" max="2334" width="3.69921875" style="1004" customWidth="1"/>
    <col min="2335" max="2335" width="3.8984375" style="1004" customWidth="1"/>
    <col min="2336" max="2336" width="3.69921875" style="1004" customWidth="1"/>
    <col min="2337" max="2337" width="3.8984375" style="1004" customWidth="1"/>
    <col min="2338" max="2338" width="4.3984375" style="1004" customWidth="1"/>
    <col min="2339" max="2339" width="3.8984375" style="1004" customWidth="1"/>
    <col min="2340" max="2340" width="4.69921875" style="1004" customWidth="1"/>
    <col min="2341" max="2341" width="5.19921875" style="1004" customWidth="1"/>
    <col min="2342" max="2560" width="9.09765625" style="1004"/>
    <col min="2561" max="2561" width="46.59765625" style="1004" customWidth="1"/>
    <col min="2562" max="2562" width="3.69921875" style="1004" customWidth="1"/>
    <col min="2563" max="2563" width="3.8984375" style="1004" customWidth="1"/>
    <col min="2564" max="2564" width="4.69921875" style="1004" customWidth="1"/>
    <col min="2565" max="2565" width="3.8984375" style="1004" customWidth="1"/>
    <col min="2566" max="2566" width="4.69921875" style="1004" customWidth="1"/>
    <col min="2567" max="2567" width="3.8984375" style="1004" customWidth="1"/>
    <col min="2568" max="2568" width="3.69921875" style="1004" customWidth="1"/>
    <col min="2569" max="2569" width="3.8984375" style="1004" customWidth="1"/>
    <col min="2570" max="2570" width="3.69921875" style="1004" customWidth="1"/>
    <col min="2571" max="2571" width="3.8984375" style="1004" customWidth="1"/>
    <col min="2572" max="2572" width="3.69921875" style="1004" customWidth="1"/>
    <col min="2573" max="2573" width="3.8984375" style="1004" customWidth="1"/>
    <col min="2574" max="2574" width="4.69921875" style="1004" customWidth="1"/>
    <col min="2575" max="2575" width="3.8984375" style="1004" customWidth="1"/>
    <col min="2576" max="2576" width="4.69921875" style="1004" customWidth="1"/>
    <col min="2577" max="2577" width="3.8984375" style="1004" customWidth="1"/>
    <col min="2578" max="2578" width="3.69921875" style="1004" customWidth="1"/>
    <col min="2579" max="2579" width="3.8984375" style="1004" customWidth="1"/>
    <col min="2580" max="2580" width="3.69921875" style="1004" customWidth="1"/>
    <col min="2581" max="2581" width="3.8984375" style="1004" customWidth="1"/>
    <col min="2582" max="2582" width="3.69921875" style="1004" customWidth="1"/>
    <col min="2583" max="2583" width="3.8984375" style="1004" customWidth="1"/>
    <col min="2584" max="2584" width="3.69921875" style="1004" customWidth="1"/>
    <col min="2585" max="2585" width="3.8984375" style="1004" customWidth="1"/>
    <col min="2586" max="2586" width="3.69921875" style="1004" customWidth="1"/>
    <col min="2587" max="2587" width="3.8984375" style="1004" customWidth="1"/>
    <col min="2588" max="2588" width="3.69921875" style="1004" customWidth="1"/>
    <col min="2589" max="2589" width="3.8984375" style="1004" customWidth="1"/>
    <col min="2590" max="2590" width="3.69921875" style="1004" customWidth="1"/>
    <col min="2591" max="2591" width="3.8984375" style="1004" customWidth="1"/>
    <col min="2592" max="2592" width="3.69921875" style="1004" customWidth="1"/>
    <col min="2593" max="2593" width="3.8984375" style="1004" customWidth="1"/>
    <col min="2594" max="2594" width="4.3984375" style="1004" customWidth="1"/>
    <col min="2595" max="2595" width="3.8984375" style="1004" customWidth="1"/>
    <col min="2596" max="2596" width="4.69921875" style="1004" customWidth="1"/>
    <col min="2597" max="2597" width="5.19921875" style="1004" customWidth="1"/>
    <col min="2598" max="2816" width="9.09765625" style="1004"/>
    <col min="2817" max="2817" width="46.59765625" style="1004" customWidth="1"/>
    <col min="2818" max="2818" width="3.69921875" style="1004" customWidth="1"/>
    <col min="2819" max="2819" width="3.8984375" style="1004" customWidth="1"/>
    <col min="2820" max="2820" width="4.69921875" style="1004" customWidth="1"/>
    <col min="2821" max="2821" width="3.8984375" style="1004" customWidth="1"/>
    <col min="2822" max="2822" width="4.69921875" style="1004" customWidth="1"/>
    <col min="2823" max="2823" width="3.8984375" style="1004" customWidth="1"/>
    <col min="2824" max="2824" width="3.69921875" style="1004" customWidth="1"/>
    <col min="2825" max="2825" width="3.8984375" style="1004" customWidth="1"/>
    <col min="2826" max="2826" width="3.69921875" style="1004" customWidth="1"/>
    <col min="2827" max="2827" width="3.8984375" style="1004" customWidth="1"/>
    <col min="2828" max="2828" width="3.69921875" style="1004" customWidth="1"/>
    <col min="2829" max="2829" width="3.8984375" style="1004" customWidth="1"/>
    <col min="2830" max="2830" width="4.69921875" style="1004" customWidth="1"/>
    <col min="2831" max="2831" width="3.8984375" style="1004" customWidth="1"/>
    <col min="2832" max="2832" width="4.69921875" style="1004" customWidth="1"/>
    <col min="2833" max="2833" width="3.8984375" style="1004" customWidth="1"/>
    <col min="2834" max="2834" width="3.69921875" style="1004" customWidth="1"/>
    <col min="2835" max="2835" width="3.8984375" style="1004" customWidth="1"/>
    <col min="2836" max="2836" width="3.69921875" style="1004" customWidth="1"/>
    <col min="2837" max="2837" width="3.8984375" style="1004" customWidth="1"/>
    <col min="2838" max="2838" width="3.69921875" style="1004" customWidth="1"/>
    <col min="2839" max="2839" width="3.8984375" style="1004" customWidth="1"/>
    <col min="2840" max="2840" width="3.69921875" style="1004" customWidth="1"/>
    <col min="2841" max="2841" width="3.8984375" style="1004" customWidth="1"/>
    <col min="2842" max="2842" width="3.69921875" style="1004" customWidth="1"/>
    <col min="2843" max="2843" width="3.8984375" style="1004" customWidth="1"/>
    <col min="2844" max="2844" width="3.69921875" style="1004" customWidth="1"/>
    <col min="2845" max="2845" width="3.8984375" style="1004" customWidth="1"/>
    <col min="2846" max="2846" width="3.69921875" style="1004" customWidth="1"/>
    <col min="2847" max="2847" width="3.8984375" style="1004" customWidth="1"/>
    <col min="2848" max="2848" width="3.69921875" style="1004" customWidth="1"/>
    <col min="2849" max="2849" width="3.8984375" style="1004" customWidth="1"/>
    <col min="2850" max="2850" width="4.3984375" style="1004" customWidth="1"/>
    <col min="2851" max="2851" width="3.8984375" style="1004" customWidth="1"/>
    <col min="2852" max="2852" width="4.69921875" style="1004" customWidth="1"/>
    <col min="2853" max="2853" width="5.19921875" style="1004" customWidth="1"/>
    <col min="2854" max="3072" width="9.09765625" style="1004"/>
    <col min="3073" max="3073" width="46.59765625" style="1004" customWidth="1"/>
    <col min="3074" max="3074" width="3.69921875" style="1004" customWidth="1"/>
    <col min="3075" max="3075" width="3.8984375" style="1004" customWidth="1"/>
    <col min="3076" max="3076" width="4.69921875" style="1004" customWidth="1"/>
    <col min="3077" max="3077" width="3.8984375" style="1004" customWidth="1"/>
    <col min="3078" max="3078" width="4.69921875" style="1004" customWidth="1"/>
    <col min="3079" max="3079" width="3.8984375" style="1004" customWidth="1"/>
    <col min="3080" max="3080" width="3.69921875" style="1004" customWidth="1"/>
    <col min="3081" max="3081" width="3.8984375" style="1004" customWidth="1"/>
    <col min="3082" max="3082" width="3.69921875" style="1004" customWidth="1"/>
    <col min="3083" max="3083" width="3.8984375" style="1004" customWidth="1"/>
    <col min="3084" max="3084" width="3.69921875" style="1004" customWidth="1"/>
    <col min="3085" max="3085" width="3.8984375" style="1004" customWidth="1"/>
    <col min="3086" max="3086" width="4.69921875" style="1004" customWidth="1"/>
    <col min="3087" max="3087" width="3.8984375" style="1004" customWidth="1"/>
    <col min="3088" max="3088" width="4.69921875" style="1004" customWidth="1"/>
    <col min="3089" max="3089" width="3.8984375" style="1004" customWidth="1"/>
    <col min="3090" max="3090" width="3.69921875" style="1004" customWidth="1"/>
    <col min="3091" max="3091" width="3.8984375" style="1004" customWidth="1"/>
    <col min="3092" max="3092" width="3.69921875" style="1004" customWidth="1"/>
    <col min="3093" max="3093" width="3.8984375" style="1004" customWidth="1"/>
    <col min="3094" max="3094" width="3.69921875" style="1004" customWidth="1"/>
    <col min="3095" max="3095" width="3.8984375" style="1004" customWidth="1"/>
    <col min="3096" max="3096" width="3.69921875" style="1004" customWidth="1"/>
    <col min="3097" max="3097" width="3.8984375" style="1004" customWidth="1"/>
    <col min="3098" max="3098" width="3.69921875" style="1004" customWidth="1"/>
    <col min="3099" max="3099" width="3.8984375" style="1004" customWidth="1"/>
    <col min="3100" max="3100" width="3.69921875" style="1004" customWidth="1"/>
    <col min="3101" max="3101" width="3.8984375" style="1004" customWidth="1"/>
    <col min="3102" max="3102" width="3.69921875" style="1004" customWidth="1"/>
    <col min="3103" max="3103" width="3.8984375" style="1004" customWidth="1"/>
    <col min="3104" max="3104" width="3.69921875" style="1004" customWidth="1"/>
    <col min="3105" max="3105" width="3.8984375" style="1004" customWidth="1"/>
    <col min="3106" max="3106" width="4.3984375" style="1004" customWidth="1"/>
    <col min="3107" max="3107" width="3.8984375" style="1004" customWidth="1"/>
    <col min="3108" max="3108" width="4.69921875" style="1004" customWidth="1"/>
    <col min="3109" max="3109" width="5.19921875" style="1004" customWidth="1"/>
    <col min="3110" max="3328" width="9.09765625" style="1004"/>
    <col min="3329" max="3329" width="46.59765625" style="1004" customWidth="1"/>
    <col min="3330" max="3330" width="3.69921875" style="1004" customWidth="1"/>
    <col min="3331" max="3331" width="3.8984375" style="1004" customWidth="1"/>
    <col min="3332" max="3332" width="4.69921875" style="1004" customWidth="1"/>
    <col min="3333" max="3333" width="3.8984375" style="1004" customWidth="1"/>
    <col min="3334" max="3334" width="4.69921875" style="1004" customWidth="1"/>
    <col min="3335" max="3335" width="3.8984375" style="1004" customWidth="1"/>
    <col min="3336" max="3336" width="3.69921875" style="1004" customWidth="1"/>
    <col min="3337" max="3337" width="3.8984375" style="1004" customWidth="1"/>
    <col min="3338" max="3338" width="3.69921875" style="1004" customWidth="1"/>
    <col min="3339" max="3339" width="3.8984375" style="1004" customWidth="1"/>
    <col min="3340" max="3340" width="3.69921875" style="1004" customWidth="1"/>
    <col min="3341" max="3341" width="3.8984375" style="1004" customWidth="1"/>
    <col min="3342" max="3342" width="4.69921875" style="1004" customWidth="1"/>
    <col min="3343" max="3343" width="3.8984375" style="1004" customWidth="1"/>
    <col min="3344" max="3344" width="4.69921875" style="1004" customWidth="1"/>
    <col min="3345" max="3345" width="3.8984375" style="1004" customWidth="1"/>
    <col min="3346" max="3346" width="3.69921875" style="1004" customWidth="1"/>
    <col min="3347" max="3347" width="3.8984375" style="1004" customWidth="1"/>
    <col min="3348" max="3348" width="3.69921875" style="1004" customWidth="1"/>
    <col min="3349" max="3349" width="3.8984375" style="1004" customWidth="1"/>
    <col min="3350" max="3350" width="3.69921875" style="1004" customWidth="1"/>
    <col min="3351" max="3351" width="3.8984375" style="1004" customWidth="1"/>
    <col min="3352" max="3352" width="3.69921875" style="1004" customWidth="1"/>
    <col min="3353" max="3353" width="3.8984375" style="1004" customWidth="1"/>
    <col min="3354" max="3354" width="3.69921875" style="1004" customWidth="1"/>
    <col min="3355" max="3355" width="3.8984375" style="1004" customWidth="1"/>
    <col min="3356" max="3356" width="3.69921875" style="1004" customWidth="1"/>
    <col min="3357" max="3357" width="3.8984375" style="1004" customWidth="1"/>
    <col min="3358" max="3358" width="3.69921875" style="1004" customWidth="1"/>
    <col min="3359" max="3359" width="3.8984375" style="1004" customWidth="1"/>
    <col min="3360" max="3360" width="3.69921875" style="1004" customWidth="1"/>
    <col min="3361" max="3361" width="3.8984375" style="1004" customWidth="1"/>
    <col min="3362" max="3362" width="4.3984375" style="1004" customWidth="1"/>
    <col min="3363" max="3363" width="3.8984375" style="1004" customWidth="1"/>
    <col min="3364" max="3364" width="4.69921875" style="1004" customWidth="1"/>
    <col min="3365" max="3365" width="5.19921875" style="1004" customWidth="1"/>
    <col min="3366" max="3584" width="9.09765625" style="1004"/>
    <col min="3585" max="3585" width="46.59765625" style="1004" customWidth="1"/>
    <col min="3586" max="3586" width="3.69921875" style="1004" customWidth="1"/>
    <col min="3587" max="3587" width="3.8984375" style="1004" customWidth="1"/>
    <col min="3588" max="3588" width="4.69921875" style="1004" customWidth="1"/>
    <col min="3589" max="3589" width="3.8984375" style="1004" customWidth="1"/>
    <col min="3590" max="3590" width="4.69921875" style="1004" customWidth="1"/>
    <col min="3591" max="3591" width="3.8984375" style="1004" customWidth="1"/>
    <col min="3592" max="3592" width="3.69921875" style="1004" customWidth="1"/>
    <col min="3593" max="3593" width="3.8984375" style="1004" customWidth="1"/>
    <col min="3594" max="3594" width="3.69921875" style="1004" customWidth="1"/>
    <col min="3595" max="3595" width="3.8984375" style="1004" customWidth="1"/>
    <col min="3596" max="3596" width="3.69921875" style="1004" customWidth="1"/>
    <col min="3597" max="3597" width="3.8984375" style="1004" customWidth="1"/>
    <col min="3598" max="3598" width="4.69921875" style="1004" customWidth="1"/>
    <col min="3599" max="3599" width="3.8984375" style="1004" customWidth="1"/>
    <col min="3600" max="3600" width="4.69921875" style="1004" customWidth="1"/>
    <col min="3601" max="3601" width="3.8984375" style="1004" customWidth="1"/>
    <col min="3602" max="3602" width="3.69921875" style="1004" customWidth="1"/>
    <col min="3603" max="3603" width="3.8984375" style="1004" customWidth="1"/>
    <col min="3604" max="3604" width="3.69921875" style="1004" customWidth="1"/>
    <col min="3605" max="3605" width="3.8984375" style="1004" customWidth="1"/>
    <col min="3606" max="3606" width="3.69921875" style="1004" customWidth="1"/>
    <col min="3607" max="3607" width="3.8984375" style="1004" customWidth="1"/>
    <col min="3608" max="3608" width="3.69921875" style="1004" customWidth="1"/>
    <col min="3609" max="3609" width="3.8984375" style="1004" customWidth="1"/>
    <col min="3610" max="3610" width="3.69921875" style="1004" customWidth="1"/>
    <col min="3611" max="3611" width="3.8984375" style="1004" customWidth="1"/>
    <col min="3612" max="3612" width="3.69921875" style="1004" customWidth="1"/>
    <col min="3613" max="3613" width="3.8984375" style="1004" customWidth="1"/>
    <col min="3614" max="3614" width="3.69921875" style="1004" customWidth="1"/>
    <col min="3615" max="3615" width="3.8984375" style="1004" customWidth="1"/>
    <col min="3616" max="3616" width="3.69921875" style="1004" customWidth="1"/>
    <col min="3617" max="3617" width="3.8984375" style="1004" customWidth="1"/>
    <col min="3618" max="3618" width="4.3984375" style="1004" customWidth="1"/>
    <col min="3619" max="3619" width="3.8984375" style="1004" customWidth="1"/>
    <col min="3620" max="3620" width="4.69921875" style="1004" customWidth="1"/>
    <col min="3621" max="3621" width="5.19921875" style="1004" customWidth="1"/>
    <col min="3622" max="3840" width="9.09765625" style="1004"/>
    <col min="3841" max="3841" width="46.59765625" style="1004" customWidth="1"/>
    <col min="3842" max="3842" width="3.69921875" style="1004" customWidth="1"/>
    <col min="3843" max="3843" width="3.8984375" style="1004" customWidth="1"/>
    <col min="3844" max="3844" width="4.69921875" style="1004" customWidth="1"/>
    <col min="3845" max="3845" width="3.8984375" style="1004" customWidth="1"/>
    <col min="3846" max="3846" width="4.69921875" style="1004" customWidth="1"/>
    <col min="3847" max="3847" width="3.8984375" style="1004" customWidth="1"/>
    <col min="3848" max="3848" width="3.69921875" style="1004" customWidth="1"/>
    <col min="3849" max="3849" width="3.8984375" style="1004" customWidth="1"/>
    <col min="3850" max="3850" width="3.69921875" style="1004" customWidth="1"/>
    <col min="3851" max="3851" width="3.8984375" style="1004" customWidth="1"/>
    <col min="3852" max="3852" width="3.69921875" style="1004" customWidth="1"/>
    <col min="3853" max="3853" width="3.8984375" style="1004" customWidth="1"/>
    <col min="3854" max="3854" width="4.69921875" style="1004" customWidth="1"/>
    <col min="3855" max="3855" width="3.8984375" style="1004" customWidth="1"/>
    <col min="3856" max="3856" width="4.69921875" style="1004" customWidth="1"/>
    <col min="3857" max="3857" width="3.8984375" style="1004" customWidth="1"/>
    <col min="3858" max="3858" width="3.69921875" style="1004" customWidth="1"/>
    <col min="3859" max="3859" width="3.8984375" style="1004" customWidth="1"/>
    <col min="3860" max="3860" width="3.69921875" style="1004" customWidth="1"/>
    <col min="3861" max="3861" width="3.8984375" style="1004" customWidth="1"/>
    <col min="3862" max="3862" width="3.69921875" style="1004" customWidth="1"/>
    <col min="3863" max="3863" width="3.8984375" style="1004" customWidth="1"/>
    <col min="3864" max="3864" width="3.69921875" style="1004" customWidth="1"/>
    <col min="3865" max="3865" width="3.8984375" style="1004" customWidth="1"/>
    <col min="3866" max="3866" width="3.69921875" style="1004" customWidth="1"/>
    <col min="3867" max="3867" width="3.8984375" style="1004" customWidth="1"/>
    <col min="3868" max="3868" width="3.69921875" style="1004" customWidth="1"/>
    <col min="3869" max="3869" width="3.8984375" style="1004" customWidth="1"/>
    <col min="3870" max="3870" width="3.69921875" style="1004" customWidth="1"/>
    <col min="3871" max="3871" width="3.8984375" style="1004" customWidth="1"/>
    <col min="3872" max="3872" width="3.69921875" style="1004" customWidth="1"/>
    <col min="3873" max="3873" width="3.8984375" style="1004" customWidth="1"/>
    <col min="3874" max="3874" width="4.3984375" style="1004" customWidth="1"/>
    <col min="3875" max="3875" width="3.8984375" style="1004" customWidth="1"/>
    <col min="3876" max="3876" width="4.69921875" style="1004" customWidth="1"/>
    <col min="3877" max="3877" width="5.19921875" style="1004" customWidth="1"/>
    <col min="3878" max="4096" width="9.09765625" style="1004"/>
    <col min="4097" max="4097" width="46.59765625" style="1004" customWidth="1"/>
    <col min="4098" max="4098" width="3.69921875" style="1004" customWidth="1"/>
    <col min="4099" max="4099" width="3.8984375" style="1004" customWidth="1"/>
    <col min="4100" max="4100" width="4.69921875" style="1004" customWidth="1"/>
    <col min="4101" max="4101" width="3.8984375" style="1004" customWidth="1"/>
    <col min="4102" max="4102" width="4.69921875" style="1004" customWidth="1"/>
    <col min="4103" max="4103" width="3.8984375" style="1004" customWidth="1"/>
    <col min="4104" max="4104" width="3.69921875" style="1004" customWidth="1"/>
    <col min="4105" max="4105" width="3.8984375" style="1004" customWidth="1"/>
    <col min="4106" max="4106" width="3.69921875" style="1004" customWidth="1"/>
    <col min="4107" max="4107" width="3.8984375" style="1004" customWidth="1"/>
    <col min="4108" max="4108" width="3.69921875" style="1004" customWidth="1"/>
    <col min="4109" max="4109" width="3.8984375" style="1004" customWidth="1"/>
    <col min="4110" max="4110" width="4.69921875" style="1004" customWidth="1"/>
    <col min="4111" max="4111" width="3.8984375" style="1004" customWidth="1"/>
    <col min="4112" max="4112" width="4.69921875" style="1004" customWidth="1"/>
    <col min="4113" max="4113" width="3.8984375" style="1004" customWidth="1"/>
    <col min="4114" max="4114" width="3.69921875" style="1004" customWidth="1"/>
    <col min="4115" max="4115" width="3.8984375" style="1004" customWidth="1"/>
    <col min="4116" max="4116" width="3.69921875" style="1004" customWidth="1"/>
    <col min="4117" max="4117" width="3.8984375" style="1004" customWidth="1"/>
    <col min="4118" max="4118" width="3.69921875" style="1004" customWidth="1"/>
    <col min="4119" max="4119" width="3.8984375" style="1004" customWidth="1"/>
    <col min="4120" max="4120" width="3.69921875" style="1004" customWidth="1"/>
    <col min="4121" max="4121" width="3.8984375" style="1004" customWidth="1"/>
    <col min="4122" max="4122" width="3.69921875" style="1004" customWidth="1"/>
    <col min="4123" max="4123" width="3.8984375" style="1004" customWidth="1"/>
    <col min="4124" max="4124" width="3.69921875" style="1004" customWidth="1"/>
    <col min="4125" max="4125" width="3.8984375" style="1004" customWidth="1"/>
    <col min="4126" max="4126" width="3.69921875" style="1004" customWidth="1"/>
    <col min="4127" max="4127" width="3.8984375" style="1004" customWidth="1"/>
    <col min="4128" max="4128" width="3.69921875" style="1004" customWidth="1"/>
    <col min="4129" max="4129" width="3.8984375" style="1004" customWidth="1"/>
    <col min="4130" max="4130" width="4.3984375" style="1004" customWidth="1"/>
    <col min="4131" max="4131" width="3.8984375" style="1004" customWidth="1"/>
    <col min="4132" max="4132" width="4.69921875" style="1004" customWidth="1"/>
    <col min="4133" max="4133" width="5.19921875" style="1004" customWidth="1"/>
    <col min="4134" max="4352" width="9.09765625" style="1004"/>
    <col min="4353" max="4353" width="46.59765625" style="1004" customWidth="1"/>
    <col min="4354" max="4354" width="3.69921875" style="1004" customWidth="1"/>
    <col min="4355" max="4355" width="3.8984375" style="1004" customWidth="1"/>
    <col min="4356" max="4356" width="4.69921875" style="1004" customWidth="1"/>
    <col min="4357" max="4357" width="3.8984375" style="1004" customWidth="1"/>
    <col min="4358" max="4358" width="4.69921875" style="1004" customWidth="1"/>
    <col min="4359" max="4359" width="3.8984375" style="1004" customWidth="1"/>
    <col min="4360" max="4360" width="3.69921875" style="1004" customWidth="1"/>
    <col min="4361" max="4361" width="3.8984375" style="1004" customWidth="1"/>
    <col min="4362" max="4362" width="3.69921875" style="1004" customWidth="1"/>
    <col min="4363" max="4363" width="3.8984375" style="1004" customWidth="1"/>
    <col min="4364" max="4364" width="3.69921875" style="1004" customWidth="1"/>
    <col min="4365" max="4365" width="3.8984375" style="1004" customWidth="1"/>
    <col min="4366" max="4366" width="4.69921875" style="1004" customWidth="1"/>
    <col min="4367" max="4367" width="3.8984375" style="1004" customWidth="1"/>
    <col min="4368" max="4368" width="4.69921875" style="1004" customWidth="1"/>
    <col min="4369" max="4369" width="3.8984375" style="1004" customWidth="1"/>
    <col min="4370" max="4370" width="3.69921875" style="1004" customWidth="1"/>
    <col min="4371" max="4371" width="3.8984375" style="1004" customWidth="1"/>
    <col min="4372" max="4372" width="3.69921875" style="1004" customWidth="1"/>
    <col min="4373" max="4373" width="3.8984375" style="1004" customWidth="1"/>
    <col min="4374" max="4374" width="3.69921875" style="1004" customWidth="1"/>
    <col min="4375" max="4375" width="3.8984375" style="1004" customWidth="1"/>
    <col min="4376" max="4376" width="3.69921875" style="1004" customWidth="1"/>
    <col min="4377" max="4377" width="3.8984375" style="1004" customWidth="1"/>
    <col min="4378" max="4378" width="3.69921875" style="1004" customWidth="1"/>
    <col min="4379" max="4379" width="3.8984375" style="1004" customWidth="1"/>
    <col min="4380" max="4380" width="3.69921875" style="1004" customWidth="1"/>
    <col min="4381" max="4381" width="3.8984375" style="1004" customWidth="1"/>
    <col min="4382" max="4382" width="3.69921875" style="1004" customWidth="1"/>
    <col min="4383" max="4383" width="3.8984375" style="1004" customWidth="1"/>
    <col min="4384" max="4384" width="3.69921875" style="1004" customWidth="1"/>
    <col min="4385" max="4385" width="3.8984375" style="1004" customWidth="1"/>
    <col min="4386" max="4386" width="4.3984375" style="1004" customWidth="1"/>
    <col min="4387" max="4387" width="3.8984375" style="1004" customWidth="1"/>
    <col min="4388" max="4388" width="4.69921875" style="1004" customWidth="1"/>
    <col min="4389" max="4389" width="5.19921875" style="1004" customWidth="1"/>
    <col min="4390" max="4608" width="9.09765625" style="1004"/>
    <col min="4609" max="4609" width="46.59765625" style="1004" customWidth="1"/>
    <col min="4610" max="4610" width="3.69921875" style="1004" customWidth="1"/>
    <col min="4611" max="4611" width="3.8984375" style="1004" customWidth="1"/>
    <col min="4612" max="4612" width="4.69921875" style="1004" customWidth="1"/>
    <col min="4613" max="4613" width="3.8984375" style="1004" customWidth="1"/>
    <col min="4614" max="4614" width="4.69921875" style="1004" customWidth="1"/>
    <col min="4615" max="4615" width="3.8984375" style="1004" customWidth="1"/>
    <col min="4616" max="4616" width="3.69921875" style="1004" customWidth="1"/>
    <col min="4617" max="4617" width="3.8984375" style="1004" customWidth="1"/>
    <col min="4618" max="4618" width="3.69921875" style="1004" customWidth="1"/>
    <col min="4619" max="4619" width="3.8984375" style="1004" customWidth="1"/>
    <col min="4620" max="4620" width="3.69921875" style="1004" customWidth="1"/>
    <col min="4621" max="4621" width="3.8984375" style="1004" customWidth="1"/>
    <col min="4622" max="4622" width="4.69921875" style="1004" customWidth="1"/>
    <col min="4623" max="4623" width="3.8984375" style="1004" customWidth="1"/>
    <col min="4624" max="4624" width="4.69921875" style="1004" customWidth="1"/>
    <col min="4625" max="4625" width="3.8984375" style="1004" customWidth="1"/>
    <col min="4626" max="4626" width="3.69921875" style="1004" customWidth="1"/>
    <col min="4627" max="4627" width="3.8984375" style="1004" customWidth="1"/>
    <col min="4628" max="4628" width="3.69921875" style="1004" customWidth="1"/>
    <col min="4629" max="4629" width="3.8984375" style="1004" customWidth="1"/>
    <col min="4630" max="4630" width="3.69921875" style="1004" customWidth="1"/>
    <col min="4631" max="4631" width="3.8984375" style="1004" customWidth="1"/>
    <col min="4632" max="4632" width="3.69921875" style="1004" customWidth="1"/>
    <col min="4633" max="4633" width="3.8984375" style="1004" customWidth="1"/>
    <col min="4634" max="4634" width="3.69921875" style="1004" customWidth="1"/>
    <col min="4635" max="4635" width="3.8984375" style="1004" customWidth="1"/>
    <col min="4636" max="4636" width="3.69921875" style="1004" customWidth="1"/>
    <col min="4637" max="4637" width="3.8984375" style="1004" customWidth="1"/>
    <col min="4638" max="4638" width="3.69921875" style="1004" customWidth="1"/>
    <col min="4639" max="4639" width="3.8984375" style="1004" customWidth="1"/>
    <col min="4640" max="4640" width="3.69921875" style="1004" customWidth="1"/>
    <col min="4641" max="4641" width="3.8984375" style="1004" customWidth="1"/>
    <col min="4642" max="4642" width="4.3984375" style="1004" customWidth="1"/>
    <col min="4643" max="4643" width="3.8984375" style="1004" customWidth="1"/>
    <col min="4644" max="4644" width="4.69921875" style="1004" customWidth="1"/>
    <col min="4645" max="4645" width="5.19921875" style="1004" customWidth="1"/>
    <col min="4646" max="4864" width="9.09765625" style="1004"/>
    <col min="4865" max="4865" width="46.59765625" style="1004" customWidth="1"/>
    <col min="4866" max="4866" width="3.69921875" style="1004" customWidth="1"/>
    <col min="4867" max="4867" width="3.8984375" style="1004" customWidth="1"/>
    <col min="4868" max="4868" width="4.69921875" style="1004" customWidth="1"/>
    <col min="4869" max="4869" width="3.8984375" style="1004" customWidth="1"/>
    <col min="4870" max="4870" width="4.69921875" style="1004" customWidth="1"/>
    <col min="4871" max="4871" width="3.8984375" style="1004" customWidth="1"/>
    <col min="4872" max="4872" width="3.69921875" style="1004" customWidth="1"/>
    <col min="4873" max="4873" width="3.8984375" style="1004" customWidth="1"/>
    <col min="4874" max="4874" width="3.69921875" style="1004" customWidth="1"/>
    <col min="4875" max="4875" width="3.8984375" style="1004" customWidth="1"/>
    <col min="4876" max="4876" width="3.69921875" style="1004" customWidth="1"/>
    <col min="4877" max="4877" width="3.8984375" style="1004" customWidth="1"/>
    <col min="4878" max="4878" width="4.69921875" style="1004" customWidth="1"/>
    <col min="4879" max="4879" width="3.8984375" style="1004" customWidth="1"/>
    <col min="4880" max="4880" width="4.69921875" style="1004" customWidth="1"/>
    <col min="4881" max="4881" width="3.8984375" style="1004" customWidth="1"/>
    <col min="4882" max="4882" width="3.69921875" style="1004" customWidth="1"/>
    <col min="4883" max="4883" width="3.8984375" style="1004" customWidth="1"/>
    <col min="4884" max="4884" width="3.69921875" style="1004" customWidth="1"/>
    <col min="4885" max="4885" width="3.8984375" style="1004" customWidth="1"/>
    <col min="4886" max="4886" width="3.69921875" style="1004" customWidth="1"/>
    <col min="4887" max="4887" width="3.8984375" style="1004" customWidth="1"/>
    <col min="4888" max="4888" width="3.69921875" style="1004" customWidth="1"/>
    <col min="4889" max="4889" width="3.8984375" style="1004" customWidth="1"/>
    <col min="4890" max="4890" width="3.69921875" style="1004" customWidth="1"/>
    <col min="4891" max="4891" width="3.8984375" style="1004" customWidth="1"/>
    <col min="4892" max="4892" width="3.69921875" style="1004" customWidth="1"/>
    <col min="4893" max="4893" width="3.8984375" style="1004" customWidth="1"/>
    <col min="4894" max="4894" width="3.69921875" style="1004" customWidth="1"/>
    <col min="4895" max="4895" width="3.8984375" style="1004" customWidth="1"/>
    <col min="4896" max="4896" width="3.69921875" style="1004" customWidth="1"/>
    <col min="4897" max="4897" width="3.8984375" style="1004" customWidth="1"/>
    <col min="4898" max="4898" width="4.3984375" style="1004" customWidth="1"/>
    <col min="4899" max="4899" width="3.8984375" style="1004" customWidth="1"/>
    <col min="4900" max="4900" width="4.69921875" style="1004" customWidth="1"/>
    <col min="4901" max="4901" width="5.19921875" style="1004" customWidth="1"/>
    <col min="4902" max="5120" width="9.09765625" style="1004"/>
    <col min="5121" max="5121" width="46.59765625" style="1004" customWidth="1"/>
    <col min="5122" max="5122" width="3.69921875" style="1004" customWidth="1"/>
    <col min="5123" max="5123" width="3.8984375" style="1004" customWidth="1"/>
    <col min="5124" max="5124" width="4.69921875" style="1004" customWidth="1"/>
    <col min="5125" max="5125" width="3.8984375" style="1004" customWidth="1"/>
    <col min="5126" max="5126" width="4.69921875" style="1004" customWidth="1"/>
    <col min="5127" max="5127" width="3.8984375" style="1004" customWidth="1"/>
    <col min="5128" max="5128" width="3.69921875" style="1004" customWidth="1"/>
    <col min="5129" max="5129" width="3.8984375" style="1004" customWidth="1"/>
    <col min="5130" max="5130" width="3.69921875" style="1004" customWidth="1"/>
    <col min="5131" max="5131" width="3.8984375" style="1004" customWidth="1"/>
    <col min="5132" max="5132" width="3.69921875" style="1004" customWidth="1"/>
    <col min="5133" max="5133" width="3.8984375" style="1004" customWidth="1"/>
    <col min="5134" max="5134" width="4.69921875" style="1004" customWidth="1"/>
    <col min="5135" max="5135" width="3.8984375" style="1004" customWidth="1"/>
    <col min="5136" max="5136" width="4.69921875" style="1004" customWidth="1"/>
    <col min="5137" max="5137" width="3.8984375" style="1004" customWidth="1"/>
    <col min="5138" max="5138" width="3.69921875" style="1004" customWidth="1"/>
    <col min="5139" max="5139" width="3.8984375" style="1004" customWidth="1"/>
    <col min="5140" max="5140" width="3.69921875" style="1004" customWidth="1"/>
    <col min="5141" max="5141" width="3.8984375" style="1004" customWidth="1"/>
    <col min="5142" max="5142" width="3.69921875" style="1004" customWidth="1"/>
    <col min="5143" max="5143" width="3.8984375" style="1004" customWidth="1"/>
    <col min="5144" max="5144" width="3.69921875" style="1004" customWidth="1"/>
    <col min="5145" max="5145" width="3.8984375" style="1004" customWidth="1"/>
    <col min="5146" max="5146" width="3.69921875" style="1004" customWidth="1"/>
    <col min="5147" max="5147" width="3.8984375" style="1004" customWidth="1"/>
    <col min="5148" max="5148" width="3.69921875" style="1004" customWidth="1"/>
    <col min="5149" max="5149" width="3.8984375" style="1004" customWidth="1"/>
    <col min="5150" max="5150" width="3.69921875" style="1004" customWidth="1"/>
    <col min="5151" max="5151" width="3.8984375" style="1004" customWidth="1"/>
    <col min="5152" max="5152" width="3.69921875" style="1004" customWidth="1"/>
    <col min="5153" max="5153" width="3.8984375" style="1004" customWidth="1"/>
    <col min="5154" max="5154" width="4.3984375" style="1004" customWidth="1"/>
    <col min="5155" max="5155" width="3.8984375" style="1004" customWidth="1"/>
    <col min="5156" max="5156" width="4.69921875" style="1004" customWidth="1"/>
    <col min="5157" max="5157" width="5.19921875" style="1004" customWidth="1"/>
    <col min="5158" max="5376" width="9.09765625" style="1004"/>
    <col min="5377" max="5377" width="46.59765625" style="1004" customWidth="1"/>
    <col min="5378" max="5378" width="3.69921875" style="1004" customWidth="1"/>
    <col min="5379" max="5379" width="3.8984375" style="1004" customWidth="1"/>
    <col min="5380" max="5380" width="4.69921875" style="1004" customWidth="1"/>
    <col min="5381" max="5381" width="3.8984375" style="1004" customWidth="1"/>
    <col min="5382" max="5382" width="4.69921875" style="1004" customWidth="1"/>
    <col min="5383" max="5383" width="3.8984375" style="1004" customWidth="1"/>
    <col min="5384" max="5384" width="3.69921875" style="1004" customWidth="1"/>
    <col min="5385" max="5385" width="3.8984375" style="1004" customWidth="1"/>
    <col min="5386" max="5386" width="3.69921875" style="1004" customWidth="1"/>
    <col min="5387" max="5387" width="3.8984375" style="1004" customWidth="1"/>
    <col min="5388" max="5388" width="3.69921875" style="1004" customWidth="1"/>
    <col min="5389" max="5389" width="3.8984375" style="1004" customWidth="1"/>
    <col min="5390" max="5390" width="4.69921875" style="1004" customWidth="1"/>
    <col min="5391" max="5391" width="3.8984375" style="1004" customWidth="1"/>
    <col min="5392" max="5392" width="4.69921875" style="1004" customWidth="1"/>
    <col min="5393" max="5393" width="3.8984375" style="1004" customWidth="1"/>
    <col min="5394" max="5394" width="3.69921875" style="1004" customWidth="1"/>
    <col min="5395" max="5395" width="3.8984375" style="1004" customWidth="1"/>
    <col min="5396" max="5396" width="3.69921875" style="1004" customWidth="1"/>
    <col min="5397" max="5397" width="3.8984375" style="1004" customWidth="1"/>
    <col min="5398" max="5398" width="3.69921875" style="1004" customWidth="1"/>
    <col min="5399" max="5399" width="3.8984375" style="1004" customWidth="1"/>
    <col min="5400" max="5400" width="3.69921875" style="1004" customWidth="1"/>
    <col min="5401" max="5401" width="3.8984375" style="1004" customWidth="1"/>
    <col min="5402" max="5402" width="3.69921875" style="1004" customWidth="1"/>
    <col min="5403" max="5403" width="3.8984375" style="1004" customWidth="1"/>
    <col min="5404" max="5404" width="3.69921875" style="1004" customWidth="1"/>
    <col min="5405" max="5405" width="3.8984375" style="1004" customWidth="1"/>
    <col min="5406" max="5406" width="3.69921875" style="1004" customWidth="1"/>
    <col min="5407" max="5407" width="3.8984375" style="1004" customWidth="1"/>
    <col min="5408" max="5408" width="3.69921875" style="1004" customWidth="1"/>
    <col min="5409" max="5409" width="3.8984375" style="1004" customWidth="1"/>
    <col min="5410" max="5410" width="4.3984375" style="1004" customWidth="1"/>
    <col min="5411" max="5411" width="3.8984375" style="1004" customWidth="1"/>
    <col min="5412" max="5412" width="4.69921875" style="1004" customWidth="1"/>
    <col min="5413" max="5413" width="5.19921875" style="1004" customWidth="1"/>
    <col min="5414" max="5632" width="9.09765625" style="1004"/>
    <col min="5633" max="5633" width="46.59765625" style="1004" customWidth="1"/>
    <col min="5634" max="5634" width="3.69921875" style="1004" customWidth="1"/>
    <col min="5635" max="5635" width="3.8984375" style="1004" customWidth="1"/>
    <col min="5636" max="5636" width="4.69921875" style="1004" customWidth="1"/>
    <col min="5637" max="5637" width="3.8984375" style="1004" customWidth="1"/>
    <col min="5638" max="5638" width="4.69921875" style="1004" customWidth="1"/>
    <col min="5639" max="5639" width="3.8984375" style="1004" customWidth="1"/>
    <col min="5640" max="5640" width="3.69921875" style="1004" customWidth="1"/>
    <col min="5641" max="5641" width="3.8984375" style="1004" customWidth="1"/>
    <col min="5642" max="5642" width="3.69921875" style="1004" customWidth="1"/>
    <col min="5643" max="5643" width="3.8984375" style="1004" customWidth="1"/>
    <col min="5644" max="5644" width="3.69921875" style="1004" customWidth="1"/>
    <col min="5645" max="5645" width="3.8984375" style="1004" customWidth="1"/>
    <col min="5646" max="5646" width="4.69921875" style="1004" customWidth="1"/>
    <col min="5647" max="5647" width="3.8984375" style="1004" customWidth="1"/>
    <col min="5648" max="5648" width="4.69921875" style="1004" customWidth="1"/>
    <col min="5649" max="5649" width="3.8984375" style="1004" customWidth="1"/>
    <col min="5650" max="5650" width="3.69921875" style="1004" customWidth="1"/>
    <col min="5651" max="5651" width="3.8984375" style="1004" customWidth="1"/>
    <col min="5652" max="5652" width="3.69921875" style="1004" customWidth="1"/>
    <col min="5653" max="5653" width="3.8984375" style="1004" customWidth="1"/>
    <col min="5654" max="5654" width="3.69921875" style="1004" customWidth="1"/>
    <col min="5655" max="5655" width="3.8984375" style="1004" customWidth="1"/>
    <col min="5656" max="5656" width="3.69921875" style="1004" customWidth="1"/>
    <col min="5657" max="5657" width="3.8984375" style="1004" customWidth="1"/>
    <col min="5658" max="5658" width="3.69921875" style="1004" customWidth="1"/>
    <col min="5659" max="5659" width="3.8984375" style="1004" customWidth="1"/>
    <col min="5660" max="5660" width="3.69921875" style="1004" customWidth="1"/>
    <col min="5661" max="5661" width="3.8984375" style="1004" customWidth="1"/>
    <col min="5662" max="5662" width="3.69921875" style="1004" customWidth="1"/>
    <col min="5663" max="5663" width="3.8984375" style="1004" customWidth="1"/>
    <col min="5664" max="5664" width="3.69921875" style="1004" customWidth="1"/>
    <col min="5665" max="5665" width="3.8984375" style="1004" customWidth="1"/>
    <col min="5666" max="5666" width="4.3984375" style="1004" customWidth="1"/>
    <col min="5667" max="5667" width="3.8984375" style="1004" customWidth="1"/>
    <col min="5668" max="5668" width="4.69921875" style="1004" customWidth="1"/>
    <col min="5669" max="5669" width="5.19921875" style="1004" customWidth="1"/>
    <col min="5670" max="5888" width="9.09765625" style="1004"/>
    <col min="5889" max="5889" width="46.59765625" style="1004" customWidth="1"/>
    <col min="5890" max="5890" width="3.69921875" style="1004" customWidth="1"/>
    <col min="5891" max="5891" width="3.8984375" style="1004" customWidth="1"/>
    <col min="5892" max="5892" width="4.69921875" style="1004" customWidth="1"/>
    <col min="5893" max="5893" width="3.8984375" style="1004" customWidth="1"/>
    <col min="5894" max="5894" width="4.69921875" style="1004" customWidth="1"/>
    <col min="5895" max="5895" width="3.8984375" style="1004" customWidth="1"/>
    <col min="5896" max="5896" width="3.69921875" style="1004" customWidth="1"/>
    <col min="5897" max="5897" width="3.8984375" style="1004" customWidth="1"/>
    <col min="5898" max="5898" width="3.69921875" style="1004" customWidth="1"/>
    <col min="5899" max="5899" width="3.8984375" style="1004" customWidth="1"/>
    <col min="5900" max="5900" width="3.69921875" style="1004" customWidth="1"/>
    <col min="5901" max="5901" width="3.8984375" style="1004" customWidth="1"/>
    <col min="5902" max="5902" width="4.69921875" style="1004" customWidth="1"/>
    <col min="5903" max="5903" width="3.8984375" style="1004" customWidth="1"/>
    <col min="5904" max="5904" width="4.69921875" style="1004" customWidth="1"/>
    <col min="5905" max="5905" width="3.8984375" style="1004" customWidth="1"/>
    <col min="5906" max="5906" width="3.69921875" style="1004" customWidth="1"/>
    <col min="5907" max="5907" width="3.8984375" style="1004" customWidth="1"/>
    <col min="5908" max="5908" width="3.69921875" style="1004" customWidth="1"/>
    <col min="5909" max="5909" width="3.8984375" style="1004" customWidth="1"/>
    <col min="5910" max="5910" width="3.69921875" style="1004" customWidth="1"/>
    <col min="5911" max="5911" width="3.8984375" style="1004" customWidth="1"/>
    <col min="5912" max="5912" width="3.69921875" style="1004" customWidth="1"/>
    <col min="5913" max="5913" width="3.8984375" style="1004" customWidth="1"/>
    <col min="5914" max="5914" width="3.69921875" style="1004" customWidth="1"/>
    <col min="5915" max="5915" width="3.8984375" style="1004" customWidth="1"/>
    <col min="5916" max="5916" width="3.69921875" style="1004" customWidth="1"/>
    <col min="5917" max="5917" width="3.8984375" style="1004" customWidth="1"/>
    <col min="5918" max="5918" width="3.69921875" style="1004" customWidth="1"/>
    <col min="5919" max="5919" width="3.8984375" style="1004" customWidth="1"/>
    <col min="5920" max="5920" width="3.69921875" style="1004" customWidth="1"/>
    <col min="5921" max="5921" width="3.8984375" style="1004" customWidth="1"/>
    <col min="5922" max="5922" width="4.3984375" style="1004" customWidth="1"/>
    <col min="5923" max="5923" width="3.8984375" style="1004" customWidth="1"/>
    <col min="5924" max="5924" width="4.69921875" style="1004" customWidth="1"/>
    <col min="5925" max="5925" width="5.19921875" style="1004" customWidth="1"/>
    <col min="5926" max="6144" width="9.09765625" style="1004"/>
    <col min="6145" max="6145" width="46.59765625" style="1004" customWidth="1"/>
    <col min="6146" max="6146" width="3.69921875" style="1004" customWidth="1"/>
    <col min="6147" max="6147" width="3.8984375" style="1004" customWidth="1"/>
    <col min="6148" max="6148" width="4.69921875" style="1004" customWidth="1"/>
    <col min="6149" max="6149" width="3.8984375" style="1004" customWidth="1"/>
    <col min="6150" max="6150" width="4.69921875" style="1004" customWidth="1"/>
    <col min="6151" max="6151" width="3.8984375" style="1004" customWidth="1"/>
    <col min="6152" max="6152" width="3.69921875" style="1004" customWidth="1"/>
    <col min="6153" max="6153" width="3.8984375" style="1004" customWidth="1"/>
    <col min="6154" max="6154" width="3.69921875" style="1004" customWidth="1"/>
    <col min="6155" max="6155" width="3.8984375" style="1004" customWidth="1"/>
    <col min="6156" max="6156" width="3.69921875" style="1004" customWidth="1"/>
    <col min="6157" max="6157" width="3.8984375" style="1004" customWidth="1"/>
    <col min="6158" max="6158" width="4.69921875" style="1004" customWidth="1"/>
    <col min="6159" max="6159" width="3.8984375" style="1004" customWidth="1"/>
    <col min="6160" max="6160" width="4.69921875" style="1004" customWidth="1"/>
    <col min="6161" max="6161" width="3.8984375" style="1004" customWidth="1"/>
    <col min="6162" max="6162" width="3.69921875" style="1004" customWidth="1"/>
    <col min="6163" max="6163" width="3.8984375" style="1004" customWidth="1"/>
    <col min="6164" max="6164" width="3.69921875" style="1004" customWidth="1"/>
    <col min="6165" max="6165" width="3.8984375" style="1004" customWidth="1"/>
    <col min="6166" max="6166" width="3.69921875" style="1004" customWidth="1"/>
    <col min="6167" max="6167" width="3.8984375" style="1004" customWidth="1"/>
    <col min="6168" max="6168" width="3.69921875" style="1004" customWidth="1"/>
    <col min="6169" max="6169" width="3.8984375" style="1004" customWidth="1"/>
    <col min="6170" max="6170" width="3.69921875" style="1004" customWidth="1"/>
    <col min="6171" max="6171" width="3.8984375" style="1004" customWidth="1"/>
    <col min="6172" max="6172" width="3.69921875" style="1004" customWidth="1"/>
    <col min="6173" max="6173" width="3.8984375" style="1004" customWidth="1"/>
    <col min="6174" max="6174" width="3.69921875" style="1004" customWidth="1"/>
    <col min="6175" max="6175" width="3.8984375" style="1004" customWidth="1"/>
    <col min="6176" max="6176" width="3.69921875" style="1004" customWidth="1"/>
    <col min="6177" max="6177" width="3.8984375" style="1004" customWidth="1"/>
    <col min="6178" max="6178" width="4.3984375" style="1004" customWidth="1"/>
    <col min="6179" max="6179" width="3.8984375" style="1004" customWidth="1"/>
    <col min="6180" max="6180" width="4.69921875" style="1004" customWidth="1"/>
    <col min="6181" max="6181" width="5.19921875" style="1004" customWidth="1"/>
    <col min="6182" max="6400" width="9.09765625" style="1004"/>
    <col min="6401" max="6401" width="46.59765625" style="1004" customWidth="1"/>
    <col min="6402" max="6402" width="3.69921875" style="1004" customWidth="1"/>
    <col min="6403" max="6403" width="3.8984375" style="1004" customWidth="1"/>
    <col min="6404" max="6404" width="4.69921875" style="1004" customWidth="1"/>
    <col min="6405" max="6405" width="3.8984375" style="1004" customWidth="1"/>
    <col min="6406" max="6406" width="4.69921875" style="1004" customWidth="1"/>
    <col min="6407" max="6407" width="3.8984375" style="1004" customWidth="1"/>
    <col min="6408" max="6408" width="3.69921875" style="1004" customWidth="1"/>
    <col min="6409" max="6409" width="3.8984375" style="1004" customWidth="1"/>
    <col min="6410" max="6410" width="3.69921875" style="1004" customWidth="1"/>
    <col min="6411" max="6411" width="3.8984375" style="1004" customWidth="1"/>
    <col min="6412" max="6412" width="3.69921875" style="1004" customWidth="1"/>
    <col min="6413" max="6413" width="3.8984375" style="1004" customWidth="1"/>
    <col min="6414" max="6414" width="4.69921875" style="1004" customWidth="1"/>
    <col min="6415" max="6415" width="3.8984375" style="1004" customWidth="1"/>
    <col min="6416" max="6416" width="4.69921875" style="1004" customWidth="1"/>
    <col min="6417" max="6417" width="3.8984375" style="1004" customWidth="1"/>
    <col min="6418" max="6418" width="3.69921875" style="1004" customWidth="1"/>
    <col min="6419" max="6419" width="3.8984375" style="1004" customWidth="1"/>
    <col min="6420" max="6420" width="3.69921875" style="1004" customWidth="1"/>
    <col min="6421" max="6421" width="3.8984375" style="1004" customWidth="1"/>
    <col min="6422" max="6422" width="3.69921875" style="1004" customWidth="1"/>
    <col min="6423" max="6423" width="3.8984375" style="1004" customWidth="1"/>
    <col min="6424" max="6424" width="3.69921875" style="1004" customWidth="1"/>
    <col min="6425" max="6425" width="3.8984375" style="1004" customWidth="1"/>
    <col min="6426" max="6426" width="3.69921875" style="1004" customWidth="1"/>
    <col min="6427" max="6427" width="3.8984375" style="1004" customWidth="1"/>
    <col min="6428" max="6428" width="3.69921875" style="1004" customWidth="1"/>
    <col min="6429" max="6429" width="3.8984375" style="1004" customWidth="1"/>
    <col min="6430" max="6430" width="3.69921875" style="1004" customWidth="1"/>
    <col min="6431" max="6431" width="3.8984375" style="1004" customWidth="1"/>
    <col min="6432" max="6432" width="3.69921875" style="1004" customWidth="1"/>
    <col min="6433" max="6433" width="3.8984375" style="1004" customWidth="1"/>
    <col min="6434" max="6434" width="4.3984375" style="1004" customWidth="1"/>
    <col min="6435" max="6435" width="3.8984375" style="1004" customWidth="1"/>
    <col min="6436" max="6436" width="4.69921875" style="1004" customWidth="1"/>
    <col min="6437" max="6437" width="5.19921875" style="1004" customWidth="1"/>
    <col min="6438" max="6656" width="9.09765625" style="1004"/>
    <col min="6657" max="6657" width="46.59765625" style="1004" customWidth="1"/>
    <col min="6658" max="6658" width="3.69921875" style="1004" customWidth="1"/>
    <col min="6659" max="6659" width="3.8984375" style="1004" customWidth="1"/>
    <col min="6660" max="6660" width="4.69921875" style="1004" customWidth="1"/>
    <col min="6661" max="6661" width="3.8984375" style="1004" customWidth="1"/>
    <col min="6662" max="6662" width="4.69921875" style="1004" customWidth="1"/>
    <col min="6663" max="6663" width="3.8984375" style="1004" customWidth="1"/>
    <col min="6664" max="6664" width="3.69921875" style="1004" customWidth="1"/>
    <col min="6665" max="6665" width="3.8984375" style="1004" customWidth="1"/>
    <col min="6666" max="6666" width="3.69921875" style="1004" customWidth="1"/>
    <col min="6667" max="6667" width="3.8984375" style="1004" customWidth="1"/>
    <col min="6668" max="6668" width="3.69921875" style="1004" customWidth="1"/>
    <col min="6669" max="6669" width="3.8984375" style="1004" customWidth="1"/>
    <col min="6670" max="6670" width="4.69921875" style="1004" customWidth="1"/>
    <col min="6671" max="6671" width="3.8984375" style="1004" customWidth="1"/>
    <col min="6672" max="6672" width="4.69921875" style="1004" customWidth="1"/>
    <col min="6673" max="6673" width="3.8984375" style="1004" customWidth="1"/>
    <col min="6674" max="6674" width="3.69921875" style="1004" customWidth="1"/>
    <col min="6675" max="6675" width="3.8984375" style="1004" customWidth="1"/>
    <col min="6676" max="6676" width="3.69921875" style="1004" customWidth="1"/>
    <col min="6677" max="6677" width="3.8984375" style="1004" customWidth="1"/>
    <col min="6678" max="6678" width="3.69921875" style="1004" customWidth="1"/>
    <col min="6679" max="6679" width="3.8984375" style="1004" customWidth="1"/>
    <col min="6680" max="6680" width="3.69921875" style="1004" customWidth="1"/>
    <col min="6681" max="6681" width="3.8984375" style="1004" customWidth="1"/>
    <col min="6682" max="6682" width="3.69921875" style="1004" customWidth="1"/>
    <col min="6683" max="6683" width="3.8984375" style="1004" customWidth="1"/>
    <col min="6684" max="6684" width="3.69921875" style="1004" customWidth="1"/>
    <col min="6685" max="6685" width="3.8984375" style="1004" customWidth="1"/>
    <col min="6686" max="6686" width="3.69921875" style="1004" customWidth="1"/>
    <col min="6687" max="6687" width="3.8984375" style="1004" customWidth="1"/>
    <col min="6688" max="6688" width="3.69921875" style="1004" customWidth="1"/>
    <col min="6689" max="6689" width="3.8984375" style="1004" customWidth="1"/>
    <col min="6690" max="6690" width="4.3984375" style="1004" customWidth="1"/>
    <col min="6691" max="6691" width="3.8984375" style="1004" customWidth="1"/>
    <col min="6692" max="6692" width="4.69921875" style="1004" customWidth="1"/>
    <col min="6693" max="6693" width="5.19921875" style="1004" customWidth="1"/>
    <col min="6694" max="6912" width="9.09765625" style="1004"/>
    <col min="6913" max="6913" width="46.59765625" style="1004" customWidth="1"/>
    <col min="6914" max="6914" width="3.69921875" style="1004" customWidth="1"/>
    <col min="6915" max="6915" width="3.8984375" style="1004" customWidth="1"/>
    <col min="6916" max="6916" width="4.69921875" style="1004" customWidth="1"/>
    <col min="6917" max="6917" width="3.8984375" style="1004" customWidth="1"/>
    <col min="6918" max="6918" width="4.69921875" style="1004" customWidth="1"/>
    <col min="6919" max="6919" width="3.8984375" style="1004" customWidth="1"/>
    <col min="6920" max="6920" width="3.69921875" style="1004" customWidth="1"/>
    <col min="6921" max="6921" width="3.8984375" style="1004" customWidth="1"/>
    <col min="6922" max="6922" width="3.69921875" style="1004" customWidth="1"/>
    <col min="6923" max="6923" width="3.8984375" style="1004" customWidth="1"/>
    <col min="6924" max="6924" width="3.69921875" style="1004" customWidth="1"/>
    <col min="6925" max="6925" width="3.8984375" style="1004" customWidth="1"/>
    <col min="6926" max="6926" width="4.69921875" style="1004" customWidth="1"/>
    <col min="6927" max="6927" width="3.8984375" style="1004" customWidth="1"/>
    <col min="6928" max="6928" width="4.69921875" style="1004" customWidth="1"/>
    <col min="6929" max="6929" width="3.8984375" style="1004" customWidth="1"/>
    <col min="6930" max="6930" width="3.69921875" style="1004" customWidth="1"/>
    <col min="6931" max="6931" width="3.8984375" style="1004" customWidth="1"/>
    <col min="6932" max="6932" width="3.69921875" style="1004" customWidth="1"/>
    <col min="6933" max="6933" width="3.8984375" style="1004" customWidth="1"/>
    <col min="6934" max="6934" width="3.69921875" style="1004" customWidth="1"/>
    <col min="6935" max="6935" width="3.8984375" style="1004" customWidth="1"/>
    <col min="6936" max="6936" width="3.69921875" style="1004" customWidth="1"/>
    <col min="6937" max="6937" width="3.8984375" style="1004" customWidth="1"/>
    <col min="6938" max="6938" width="3.69921875" style="1004" customWidth="1"/>
    <col min="6939" max="6939" width="3.8984375" style="1004" customWidth="1"/>
    <col min="6940" max="6940" width="3.69921875" style="1004" customWidth="1"/>
    <col min="6941" max="6941" width="3.8984375" style="1004" customWidth="1"/>
    <col min="6942" max="6942" width="3.69921875" style="1004" customWidth="1"/>
    <col min="6943" max="6943" width="3.8984375" style="1004" customWidth="1"/>
    <col min="6944" max="6944" width="3.69921875" style="1004" customWidth="1"/>
    <col min="6945" max="6945" width="3.8984375" style="1004" customWidth="1"/>
    <col min="6946" max="6946" width="4.3984375" style="1004" customWidth="1"/>
    <col min="6947" max="6947" width="3.8984375" style="1004" customWidth="1"/>
    <col min="6948" max="6948" width="4.69921875" style="1004" customWidth="1"/>
    <col min="6949" max="6949" width="5.19921875" style="1004" customWidth="1"/>
    <col min="6950" max="7168" width="9.09765625" style="1004"/>
    <col min="7169" max="7169" width="46.59765625" style="1004" customWidth="1"/>
    <col min="7170" max="7170" width="3.69921875" style="1004" customWidth="1"/>
    <col min="7171" max="7171" width="3.8984375" style="1004" customWidth="1"/>
    <col min="7172" max="7172" width="4.69921875" style="1004" customWidth="1"/>
    <col min="7173" max="7173" width="3.8984375" style="1004" customWidth="1"/>
    <col min="7174" max="7174" width="4.69921875" style="1004" customWidth="1"/>
    <col min="7175" max="7175" width="3.8984375" style="1004" customWidth="1"/>
    <col min="7176" max="7176" width="3.69921875" style="1004" customWidth="1"/>
    <col min="7177" max="7177" width="3.8984375" style="1004" customWidth="1"/>
    <col min="7178" max="7178" width="3.69921875" style="1004" customWidth="1"/>
    <col min="7179" max="7179" width="3.8984375" style="1004" customWidth="1"/>
    <col min="7180" max="7180" width="3.69921875" style="1004" customWidth="1"/>
    <col min="7181" max="7181" width="3.8984375" style="1004" customWidth="1"/>
    <col min="7182" max="7182" width="4.69921875" style="1004" customWidth="1"/>
    <col min="7183" max="7183" width="3.8984375" style="1004" customWidth="1"/>
    <col min="7184" max="7184" width="4.69921875" style="1004" customWidth="1"/>
    <col min="7185" max="7185" width="3.8984375" style="1004" customWidth="1"/>
    <col min="7186" max="7186" width="3.69921875" style="1004" customWidth="1"/>
    <col min="7187" max="7187" width="3.8984375" style="1004" customWidth="1"/>
    <col min="7188" max="7188" width="3.69921875" style="1004" customWidth="1"/>
    <col min="7189" max="7189" width="3.8984375" style="1004" customWidth="1"/>
    <col min="7190" max="7190" width="3.69921875" style="1004" customWidth="1"/>
    <col min="7191" max="7191" width="3.8984375" style="1004" customWidth="1"/>
    <col min="7192" max="7192" width="3.69921875" style="1004" customWidth="1"/>
    <col min="7193" max="7193" width="3.8984375" style="1004" customWidth="1"/>
    <col min="7194" max="7194" width="3.69921875" style="1004" customWidth="1"/>
    <col min="7195" max="7195" width="3.8984375" style="1004" customWidth="1"/>
    <col min="7196" max="7196" width="3.69921875" style="1004" customWidth="1"/>
    <col min="7197" max="7197" width="3.8984375" style="1004" customWidth="1"/>
    <col min="7198" max="7198" width="3.69921875" style="1004" customWidth="1"/>
    <col min="7199" max="7199" width="3.8984375" style="1004" customWidth="1"/>
    <col min="7200" max="7200" width="3.69921875" style="1004" customWidth="1"/>
    <col min="7201" max="7201" width="3.8984375" style="1004" customWidth="1"/>
    <col min="7202" max="7202" width="4.3984375" style="1004" customWidth="1"/>
    <col min="7203" max="7203" width="3.8984375" style="1004" customWidth="1"/>
    <col min="7204" max="7204" width="4.69921875" style="1004" customWidth="1"/>
    <col min="7205" max="7205" width="5.19921875" style="1004" customWidth="1"/>
    <col min="7206" max="7424" width="9.09765625" style="1004"/>
    <col min="7425" max="7425" width="46.59765625" style="1004" customWidth="1"/>
    <col min="7426" max="7426" width="3.69921875" style="1004" customWidth="1"/>
    <col min="7427" max="7427" width="3.8984375" style="1004" customWidth="1"/>
    <col min="7428" max="7428" width="4.69921875" style="1004" customWidth="1"/>
    <col min="7429" max="7429" width="3.8984375" style="1004" customWidth="1"/>
    <col min="7430" max="7430" width="4.69921875" style="1004" customWidth="1"/>
    <col min="7431" max="7431" width="3.8984375" style="1004" customWidth="1"/>
    <col min="7432" max="7432" width="3.69921875" style="1004" customWidth="1"/>
    <col min="7433" max="7433" width="3.8984375" style="1004" customWidth="1"/>
    <col min="7434" max="7434" width="3.69921875" style="1004" customWidth="1"/>
    <col min="7435" max="7435" width="3.8984375" style="1004" customWidth="1"/>
    <col min="7436" max="7436" width="3.69921875" style="1004" customWidth="1"/>
    <col min="7437" max="7437" width="3.8984375" style="1004" customWidth="1"/>
    <col min="7438" max="7438" width="4.69921875" style="1004" customWidth="1"/>
    <col min="7439" max="7439" width="3.8984375" style="1004" customWidth="1"/>
    <col min="7440" max="7440" width="4.69921875" style="1004" customWidth="1"/>
    <col min="7441" max="7441" width="3.8984375" style="1004" customWidth="1"/>
    <col min="7442" max="7442" width="3.69921875" style="1004" customWidth="1"/>
    <col min="7443" max="7443" width="3.8984375" style="1004" customWidth="1"/>
    <col min="7444" max="7444" width="3.69921875" style="1004" customWidth="1"/>
    <col min="7445" max="7445" width="3.8984375" style="1004" customWidth="1"/>
    <col min="7446" max="7446" width="3.69921875" style="1004" customWidth="1"/>
    <col min="7447" max="7447" width="3.8984375" style="1004" customWidth="1"/>
    <col min="7448" max="7448" width="3.69921875" style="1004" customWidth="1"/>
    <col min="7449" max="7449" width="3.8984375" style="1004" customWidth="1"/>
    <col min="7450" max="7450" width="3.69921875" style="1004" customWidth="1"/>
    <col min="7451" max="7451" width="3.8984375" style="1004" customWidth="1"/>
    <col min="7452" max="7452" width="3.69921875" style="1004" customWidth="1"/>
    <col min="7453" max="7453" width="3.8984375" style="1004" customWidth="1"/>
    <col min="7454" max="7454" width="3.69921875" style="1004" customWidth="1"/>
    <col min="7455" max="7455" width="3.8984375" style="1004" customWidth="1"/>
    <col min="7456" max="7456" width="3.69921875" style="1004" customWidth="1"/>
    <col min="7457" max="7457" width="3.8984375" style="1004" customWidth="1"/>
    <col min="7458" max="7458" width="4.3984375" style="1004" customWidth="1"/>
    <col min="7459" max="7459" width="3.8984375" style="1004" customWidth="1"/>
    <col min="7460" max="7460" width="4.69921875" style="1004" customWidth="1"/>
    <col min="7461" max="7461" width="5.19921875" style="1004" customWidth="1"/>
    <col min="7462" max="7680" width="9.09765625" style="1004"/>
    <col min="7681" max="7681" width="46.59765625" style="1004" customWidth="1"/>
    <col min="7682" max="7682" width="3.69921875" style="1004" customWidth="1"/>
    <col min="7683" max="7683" width="3.8984375" style="1004" customWidth="1"/>
    <col min="7684" max="7684" width="4.69921875" style="1004" customWidth="1"/>
    <col min="7685" max="7685" width="3.8984375" style="1004" customWidth="1"/>
    <col min="7686" max="7686" width="4.69921875" style="1004" customWidth="1"/>
    <col min="7687" max="7687" width="3.8984375" style="1004" customWidth="1"/>
    <col min="7688" max="7688" width="3.69921875" style="1004" customWidth="1"/>
    <col min="7689" max="7689" width="3.8984375" style="1004" customWidth="1"/>
    <col min="7690" max="7690" width="3.69921875" style="1004" customWidth="1"/>
    <col min="7691" max="7691" width="3.8984375" style="1004" customWidth="1"/>
    <col min="7692" max="7692" width="3.69921875" style="1004" customWidth="1"/>
    <col min="7693" max="7693" width="3.8984375" style="1004" customWidth="1"/>
    <col min="7694" max="7694" width="4.69921875" style="1004" customWidth="1"/>
    <col min="7695" max="7695" width="3.8984375" style="1004" customWidth="1"/>
    <col min="7696" max="7696" width="4.69921875" style="1004" customWidth="1"/>
    <col min="7697" max="7697" width="3.8984375" style="1004" customWidth="1"/>
    <col min="7698" max="7698" width="3.69921875" style="1004" customWidth="1"/>
    <col min="7699" max="7699" width="3.8984375" style="1004" customWidth="1"/>
    <col min="7700" max="7700" width="3.69921875" style="1004" customWidth="1"/>
    <col min="7701" max="7701" width="3.8984375" style="1004" customWidth="1"/>
    <col min="7702" max="7702" width="3.69921875" style="1004" customWidth="1"/>
    <col min="7703" max="7703" width="3.8984375" style="1004" customWidth="1"/>
    <col min="7704" max="7704" width="3.69921875" style="1004" customWidth="1"/>
    <col min="7705" max="7705" width="3.8984375" style="1004" customWidth="1"/>
    <col min="7706" max="7706" width="3.69921875" style="1004" customWidth="1"/>
    <col min="7707" max="7707" width="3.8984375" style="1004" customWidth="1"/>
    <col min="7708" max="7708" width="3.69921875" style="1004" customWidth="1"/>
    <col min="7709" max="7709" width="3.8984375" style="1004" customWidth="1"/>
    <col min="7710" max="7710" width="3.69921875" style="1004" customWidth="1"/>
    <col min="7711" max="7711" width="3.8984375" style="1004" customWidth="1"/>
    <col min="7712" max="7712" width="3.69921875" style="1004" customWidth="1"/>
    <col min="7713" max="7713" width="3.8984375" style="1004" customWidth="1"/>
    <col min="7714" max="7714" width="4.3984375" style="1004" customWidth="1"/>
    <col min="7715" max="7715" width="3.8984375" style="1004" customWidth="1"/>
    <col min="7716" max="7716" width="4.69921875" style="1004" customWidth="1"/>
    <col min="7717" max="7717" width="5.19921875" style="1004" customWidth="1"/>
    <col min="7718" max="7936" width="9.09765625" style="1004"/>
    <col min="7937" max="7937" width="46.59765625" style="1004" customWidth="1"/>
    <col min="7938" max="7938" width="3.69921875" style="1004" customWidth="1"/>
    <col min="7939" max="7939" width="3.8984375" style="1004" customWidth="1"/>
    <col min="7940" max="7940" width="4.69921875" style="1004" customWidth="1"/>
    <col min="7941" max="7941" width="3.8984375" style="1004" customWidth="1"/>
    <col min="7942" max="7942" width="4.69921875" style="1004" customWidth="1"/>
    <col min="7943" max="7943" width="3.8984375" style="1004" customWidth="1"/>
    <col min="7944" max="7944" width="3.69921875" style="1004" customWidth="1"/>
    <col min="7945" max="7945" width="3.8984375" style="1004" customWidth="1"/>
    <col min="7946" max="7946" width="3.69921875" style="1004" customWidth="1"/>
    <col min="7947" max="7947" width="3.8984375" style="1004" customWidth="1"/>
    <col min="7948" max="7948" width="3.69921875" style="1004" customWidth="1"/>
    <col min="7949" max="7949" width="3.8984375" style="1004" customWidth="1"/>
    <col min="7950" max="7950" width="4.69921875" style="1004" customWidth="1"/>
    <col min="7951" max="7951" width="3.8984375" style="1004" customWidth="1"/>
    <col min="7952" max="7952" width="4.69921875" style="1004" customWidth="1"/>
    <col min="7953" max="7953" width="3.8984375" style="1004" customWidth="1"/>
    <col min="7954" max="7954" width="3.69921875" style="1004" customWidth="1"/>
    <col min="7955" max="7955" width="3.8984375" style="1004" customWidth="1"/>
    <col min="7956" max="7956" width="3.69921875" style="1004" customWidth="1"/>
    <col min="7957" max="7957" width="3.8984375" style="1004" customWidth="1"/>
    <col min="7958" max="7958" width="3.69921875" style="1004" customWidth="1"/>
    <col min="7959" max="7959" width="3.8984375" style="1004" customWidth="1"/>
    <col min="7960" max="7960" width="3.69921875" style="1004" customWidth="1"/>
    <col min="7961" max="7961" width="3.8984375" style="1004" customWidth="1"/>
    <col min="7962" max="7962" width="3.69921875" style="1004" customWidth="1"/>
    <col min="7963" max="7963" width="3.8984375" style="1004" customWidth="1"/>
    <col min="7964" max="7964" width="3.69921875" style="1004" customWidth="1"/>
    <col min="7965" max="7965" width="3.8984375" style="1004" customWidth="1"/>
    <col min="7966" max="7966" width="3.69921875" style="1004" customWidth="1"/>
    <col min="7967" max="7967" width="3.8984375" style="1004" customWidth="1"/>
    <col min="7968" max="7968" width="3.69921875" style="1004" customWidth="1"/>
    <col min="7969" max="7969" width="3.8984375" style="1004" customWidth="1"/>
    <col min="7970" max="7970" width="4.3984375" style="1004" customWidth="1"/>
    <col min="7971" max="7971" width="3.8984375" style="1004" customWidth="1"/>
    <col min="7972" max="7972" width="4.69921875" style="1004" customWidth="1"/>
    <col min="7973" max="7973" width="5.19921875" style="1004" customWidth="1"/>
    <col min="7974" max="8192" width="9.09765625" style="1004"/>
    <col min="8193" max="8193" width="46.59765625" style="1004" customWidth="1"/>
    <col min="8194" max="8194" width="3.69921875" style="1004" customWidth="1"/>
    <col min="8195" max="8195" width="3.8984375" style="1004" customWidth="1"/>
    <col min="8196" max="8196" width="4.69921875" style="1004" customWidth="1"/>
    <col min="8197" max="8197" width="3.8984375" style="1004" customWidth="1"/>
    <col min="8198" max="8198" width="4.69921875" style="1004" customWidth="1"/>
    <col min="8199" max="8199" width="3.8984375" style="1004" customWidth="1"/>
    <col min="8200" max="8200" width="3.69921875" style="1004" customWidth="1"/>
    <col min="8201" max="8201" width="3.8984375" style="1004" customWidth="1"/>
    <col min="8202" max="8202" width="3.69921875" style="1004" customWidth="1"/>
    <col min="8203" max="8203" width="3.8984375" style="1004" customWidth="1"/>
    <col min="8204" max="8204" width="3.69921875" style="1004" customWidth="1"/>
    <col min="8205" max="8205" width="3.8984375" style="1004" customWidth="1"/>
    <col min="8206" max="8206" width="4.69921875" style="1004" customWidth="1"/>
    <col min="8207" max="8207" width="3.8984375" style="1004" customWidth="1"/>
    <col min="8208" max="8208" width="4.69921875" style="1004" customWidth="1"/>
    <col min="8209" max="8209" width="3.8984375" style="1004" customWidth="1"/>
    <col min="8210" max="8210" width="3.69921875" style="1004" customWidth="1"/>
    <col min="8211" max="8211" width="3.8984375" style="1004" customWidth="1"/>
    <col min="8212" max="8212" width="3.69921875" style="1004" customWidth="1"/>
    <col min="8213" max="8213" width="3.8984375" style="1004" customWidth="1"/>
    <col min="8214" max="8214" width="3.69921875" style="1004" customWidth="1"/>
    <col min="8215" max="8215" width="3.8984375" style="1004" customWidth="1"/>
    <col min="8216" max="8216" width="3.69921875" style="1004" customWidth="1"/>
    <col min="8217" max="8217" width="3.8984375" style="1004" customWidth="1"/>
    <col min="8218" max="8218" width="3.69921875" style="1004" customWidth="1"/>
    <col min="8219" max="8219" width="3.8984375" style="1004" customWidth="1"/>
    <col min="8220" max="8220" width="3.69921875" style="1004" customWidth="1"/>
    <col min="8221" max="8221" width="3.8984375" style="1004" customWidth="1"/>
    <col min="8222" max="8222" width="3.69921875" style="1004" customWidth="1"/>
    <col min="8223" max="8223" width="3.8984375" style="1004" customWidth="1"/>
    <col min="8224" max="8224" width="3.69921875" style="1004" customWidth="1"/>
    <col min="8225" max="8225" width="3.8984375" style="1004" customWidth="1"/>
    <col min="8226" max="8226" width="4.3984375" style="1004" customWidth="1"/>
    <col min="8227" max="8227" width="3.8984375" style="1004" customWidth="1"/>
    <col min="8228" max="8228" width="4.69921875" style="1004" customWidth="1"/>
    <col min="8229" max="8229" width="5.19921875" style="1004" customWidth="1"/>
    <col min="8230" max="8448" width="9.09765625" style="1004"/>
    <col min="8449" max="8449" width="46.59765625" style="1004" customWidth="1"/>
    <col min="8450" max="8450" width="3.69921875" style="1004" customWidth="1"/>
    <col min="8451" max="8451" width="3.8984375" style="1004" customWidth="1"/>
    <col min="8452" max="8452" width="4.69921875" style="1004" customWidth="1"/>
    <col min="8453" max="8453" width="3.8984375" style="1004" customWidth="1"/>
    <col min="8454" max="8454" width="4.69921875" style="1004" customWidth="1"/>
    <col min="8455" max="8455" width="3.8984375" style="1004" customWidth="1"/>
    <col min="8456" max="8456" width="3.69921875" style="1004" customWidth="1"/>
    <col min="8457" max="8457" width="3.8984375" style="1004" customWidth="1"/>
    <col min="8458" max="8458" width="3.69921875" style="1004" customWidth="1"/>
    <col min="8459" max="8459" width="3.8984375" style="1004" customWidth="1"/>
    <col min="8460" max="8460" width="3.69921875" style="1004" customWidth="1"/>
    <col min="8461" max="8461" width="3.8984375" style="1004" customWidth="1"/>
    <col min="8462" max="8462" width="4.69921875" style="1004" customWidth="1"/>
    <col min="8463" max="8463" width="3.8984375" style="1004" customWidth="1"/>
    <col min="8464" max="8464" width="4.69921875" style="1004" customWidth="1"/>
    <col min="8465" max="8465" width="3.8984375" style="1004" customWidth="1"/>
    <col min="8466" max="8466" width="3.69921875" style="1004" customWidth="1"/>
    <col min="8467" max="8467" width="3.8984375" style="1004" customWidth="1"/>
    <col min="8468" max="8468" width="3.69921875" style="1004" customWidth="1"/>
    <col min="8469" max="8469" width="3.8984375" style="1004" customWidth="1"/>
    <col min="8470" max="8470" width="3.69921875" style="1004" customWidth="1"/>
    <col min="8471" max="8471" width="3.8984375" style="1004" customWidth="1"/>
    <col min="8472" max="8472" width="3.69921875" style="1004" customWidth="1"/>
    <col min="8473" max="8473" width="3.8984375" style="1004" customWidth="1"/>
    <col min="8474" max="8474" width="3.69921875" style="1004" customWidth="1"/>
    <col min="8475" max="8475" width="3.8984375" style="1004" customWidth="1"/>
    <col min="8476" max="8476" width="3.69921875" style="1004" customWidth="1"/>
    <col min="8477" max="8477" width="3.8984375" style="1004" customWidth="1"/>
    <col min="8478" max="8478" width="3.69921875" style="1004" customWidth="1"/>
    <col min="8479" max="8479" width="3.8984375" style="1004" customWidth="1"/>
    <col min="8480" max="8480" width="3.69921875" style="1004" customWidth="1"/>
    <col min="8481" max="8481" width="3.8984375" style="1004" customWidth="1"/>
    <col min="8482" max="8482" width="4.3984375" style="1004" customWidth="1"/>
    <col min="8483" max="8483" width="3.8984375" style="1004" customWidth="1"/>
    <col min="8484" max="8484" width="4.69921875" style="1004" customWidth="1"/>
    <col min="8485" max="8485" width="5.19921875" style="1004" customWidth="1"/>
    <col min="8486" max="8704" width="9.09765625" style="1004"/>
    <col min="8705" max="8705" width="46.59765625" style="1004" customWidth="1"/>
    <col min="8706" max="8706" width="3.69921875" style="1004" customWidth="1"/>
    <col min="8707" max="8707" width="3.8984375" style="1004" customWidth="1"/>
    <col min="8708" max="8708" width="4.69921875" style="1004" customWidth="1"/>
    <col min="8709" max="8709" width="3.8984375" style="1004" customWidth="1"/>
    <col min="8710" max="8710" width="4.69921875" style="1004" customWidth="1"/>
    <col min="8711" max="8711" width="3.8984375" style="1004" customWidth="1"/>
    <col min="8712" max="8712" width="3.69921875" style="1004" customWidth="1"/>
    <col min="8713" max="8713" width="3.8984375" style="1004" customWidth="1"/>
    <col min="8714" max="8714" width="3.69921875" style="1004" customWidth="1"/>
    <col min="8715" max="8715" width="3.8984375" style="1004" customWidth="1"/>
    <col min="8716" max="8716" width="3.69921875" style="1004" customWidth="1"/>
    <col min="8717" max="8717" width="3.8984375" style="1004" customWidth="1"/>
    <col min="8718" max="8718" width="4.69921875" style="1004" customWidth="1"/>
    <col min="8719" max="8719" width="3.8984375" style="1004" customWidth="1"/>
    <col min="8720" max="8720" width="4.69921875" style="1004" customWidth="1"/>
    <col min="8721" max="8721" width="3.8984375" style="1004" customWidth="1"/>
    <col min="8722" max="8722" width="3.69921875" style="1004" customWidth="1"/>
    <col min="8723" max="8723" width="3.8984375" style="1004" customWidth="1"/>
    <col min="8724" max="8724" width="3.69921875" style="1004" customWidth="1"/>
    <col min="8725" max="8725" width="3.8984375" style="1004" customWidth="1"/>
    <col min="8726" max="8726" width="3.69921875" style="1004" customWidth="1"/>
    <col min="8727" max="8727" width="3.8984375" style="1004" customWidth="1"/>
    <col min="8728" max="8728" width="3.69921875" style="1004" customWidth="1"/>
    <col min="8729" max="8729" width="3.8984375" style="1004" customWidth="1"/>
    <col min="8730" max="8730" width="3.69921875" style="1004" customWidth="1"/>
    <col min="8731" max="8731" width="3.8984375" style="1004" customWidth="1"/>
    <col min="8732" max="8732" width="3.69921875" style="1004" customWidth="1"/>
    <col min="8733" max="8733" width="3.8984375" style="1004" customWidth="1"/>
    <col min="8734" max="8734" width="3.69921875" style="1004" customWidth="1"/>
    <col min="8735" max="8735" width="3.8984375" style="1004" customWidth="1"/>
    <col min="8736" max="8736" width="3.69921875" style="1004" customWidth="1"/>
    <col min="8737" max="8737" width="3.8984375" style="1004" customWidth="1"/>
    <col min="8738" max="8738" width="4.3984375" style="1004" customWidth="1"/>
    <col min="8739" max="8739" width="3.8984375" style="1004" customWidth="1"/>
    <col min="8740" max="8740" width="4.69921875" style="1004" customWidth="1"/>
    <col min="8741" max="8741" width="5.19921875" style="1004" customWidth="1"/>
    <col min="8742" max="8960" width="9.09765625" style="1004"/>
    <col min="8961" max="8961" width="46.59765625" style="1004" customWidth="1"/>
    <col min="8962" max="8962" width="3.69921875" style="1004" customWidth="1"/>
    <col min="8963" max="8963" width="3.8984375" style="1004" customWidth="1"/>
    <col min="8964" max="8964" width="4.69921875" style="1004" customWidth="1"/>
    <col min="8965" max="8965" width="3.8984375" style="1004" customWidth="1"/>
    <col min="8966" max="8966" width="4.69921875" style="1004" customWidth="1"/>
    <col min="8967" max="8967" width="3.8984375" style="1004" customWidth="1"/>
    <col min="8968" max="8968" width="3.69921875" style="1004" customWidth="1"/>
    <col min="8969" max="8969" width="3.8984375" style="1004" customWidth="1"/>
    <col min="8970" max="8970" width="3.69921875" style="1004" customWidth="1"/>
    <col min="8971" max="8971" width="3.8984375" style="1004" customWidth="1"/>
    <col min="8972" max="8972" width="3.69921875" style="1004" customWidth="1"/>
    <col min="8973" max="8973" width="3.8984375" style="1004" customWidth="1"/>
    <col min="8974" max="8974" width="4.69921875" style="1004" customWidth="1"/>
    <col min="8975" max="8975" width="3.8984375" style="1004" customWidth="1"/>
    <col min="8976" max="8976" width="4.69921875" style="1004" customWidth="1"/>
    <col min="8977" max="8977" width="3.8984375" style="1004" customWidth="1"/>
    <col min="8978" max="8978" width="3.69921875" style="1004" customWidth="1"/>
    <col min="8979" max="8979" width="3.8984375" style="1004" customWidth="1"/>
    <col min="8980" max="8980" width="3.69921875" style="1004" customWidth="1"/>
    <col min="8981" max="8981" width="3.8984375" style="1004" customWidth="1"/>
    <col min="8982" max="8982" width="3.69921875" style="1004" customWidth="1"/>
    <col min="8983" max="8983" width="3.8984375" style="1004" customWidth="1"/>
    <col min="8984" max="8984" width="3.69921875" style="1004" customWidth="1"/>
    <col min="8985" max="8985" width="3.8984375" style="1004" customWidth="1"/>
    <col min="8986" max="8986" width="3.69921875" style="1004" customWidth="1"/>
    <col min="8987" max="8987" width="3.8984375" style="1004" customWidth="1"/>
    <col min="8988" max="8988" width="3.69921875" style="1004" customWidth="1"/>
    <col min="8989" max="8989" width="3.8984375" style="1004" customWidth="1"/>
    <col min="8990" max="8990" width="3.69921875" style="1004" customWidth="1"/>
    <col min="8991" max="8991" width="3.8984375" style="1004" customWidth="1"/>
    <col min="8992" max="8992" width="3.69921875" style="1004" customWidth="1"/>
    <col min="8993" max="8993" width="3.8984375" style="1004" customWidth="1"/>
    <col min="8994" max="8994" width="4.3984375" style="1004" customWidth="1"/>
    <col min="8995" max="8995" width="3.8984375" style="1004" customWidth="1"/>
    <col min="8996" max="8996" width="4.69921875" style="1004" customWidth="1"/>
    <col min="8997" max="8997" width="5.19921875" style="1004" customWidth="1"/>
    <col min="8998" max="9216" width="9.09765625" style="1004"/>
    <col min="9217" max="9217" width="46.59765625" style="1004" customWidth="1"/>
    <col min="9218" max="9218" width="3.69921875" style="1004" customWidth="1"/>
    <col min="9219" max="9219" width="3.8984375" style="1004" customWidth="1"/>
    <col min="9220" max="9220" width="4.69921875" style="1004" customWidth="1"/>
    <col min="9221" max="9221" width="3.8984375" style="1004" customWidth="1"/>
    <col min="9222" max="9222" width="4.69921875" style="1004" customWidth="1"/>
    <col min="9223" max="9223" width="3.8984375" style="1004" customWidth="1"/>
    <col min="9224" max="9224" width="3.69921875" style="1004" customWidth="1"/>
    <col min="9225" max="9225" width="3.8984375" style="1004" customWidth="1"/>
    <col min="9226" max="9226" width="3.69921875" style="1004" customWidth="1"/>
    <col min="9227" max="9227" width="3.8984375" style="1004" customWidth="1"/>
    <col min="9228" max="9228" width="3.69921875" style="1004" customWidth="1"/>
    <col min="9229" max="9229" width="3.8984375" style="1004" customWidth="1"/>
    <col min="9230" max="9230" width="4.69921875" style="1004" customWidth="1"/>
    <col min="9231" max="9231" width="3.8984375" style="1004" customWidth="1"/>
    <col min="9232" max="9232" width="4.69921875" style="1004" customWidth="1"/>
    <col min="9233" max="9233" width="3.8984375" style="1004" customWidth="1"/>
    <col min="9234" max="9234" width="3.69921875" style="1004" customWidth="1"/>
    <col min="9235" max="9235" width="3.8984375" style="1004" customWidth="1"/>
    <col min="9236" max="9236" width="3.69921875" style="1004" customWidth="1"/>
    <col min="9237" max="9237" width="3.8984375" style="1004" customWidth="1"/>
    <col min="9238" max="9238" width="3.69921875" style="1004" customWidth="1"/>
    <col min="9239" max="9239" width="3.8984375" style="1004" customWidth="1"/>
    <col min="9240" max="9240" width="3.69921875" style="1004" customWidth="1"/>
    <col min="9241" max="9241" width="3.8984375" style="1004" customWidth="1"/>
    <col min="9242" max="9242" width="3.69921875" style="1004" customWidth="1"/>
    <col min="9243" max="9243" width="3.8984375" style="1004" customWidth="1"/>
    <col min="9244" max="9244" width="3.69921875" style="1004" customWidth="1"/>
    <col min="9245" max="9245" width="3.8984375" style="1004" customWidth="1"/>
    <col min="9246" max="9246" width="3.69921875" style="1004" customWidth="1"/>
    <col min="9247" max="9247" width="3.8984375" style="1004" customWidth="1"/>
    <col min="9248" max="9248" width="3.69921875" style="1004" customWidth="1"/>
    <col min="9249" max="9249" width="3.8984375" style="1004" customWidth="1"/>
    <col min="9250" max="9250" width="4.3984375" style="1004" customWidth="1"/>
    <col min="9251" max="9251" width="3.8984375" style="1004" customWidth="1"/>
    <col min="9252" max="9252" width="4.69921875" style="1004" customWidth="1"/>
    <col min="9253" max="9253" width="5.19921875" style="1004" customWidth="1"/>
    <col min="9254" max="9472" width="9.09765625" style="1004"/>
    <col min="9473" max="9473" width="46.59765625" style="1004" customWidth="1"/>
    <col min="9474" max="9474" width="3.69921875" style="1004" customWidth="1"/>
    <col min="9475" max="9475" width="3.8984375" style="1004" customWidth="1"/>
    <col min="9476" max="9476" width="4.69921875" style="1004" customWidth="1"/>
    <col min="9477" max="9477" width="3.8984375" style="1004" customWidth="1"/>
    <col min="9478" max="9478" width="4.69921875" style="1004" customWidth="1"/>
    <col min="9479" max="9479" width="3.8984375" style="1004" customWidth="1"/>
    <col min="9480" max="9480" width="3.69921875" style="1004" customWidth="1"/>
    <col min="9481" max="9481" width="3.8984375" style="1004" customWidth="1"/>
    <col min="9482" max="9482" width="3.69921875" style="1004" customWidth="1"/>
    <col min="9483" max="9483" width="3.8984375" style="1004" customWidth="1"/>
    <col min="9484" max="9484" width="3.69921875" style="1004" customWidth="1"/>
    <col min="9485" max="9485" width="3.8984375" style="1004" customWidth="1"/>
    <col min="9486" max="9486" width="4.69921875" style="1004" customWidth="1"/>
    <col min="9487" max="9487" width="3.8984375" style="1004" customWidth="1"/>
    <col min="9488" max="9488" width="4.69921875" style="1004" customWidth="1"/>
    <col min="9489" max="9489" width="3.8984375" style="1004" customWidth="1"/>
    <col min="9490" max="9490" width="3.69921875" style="1004" customWidth="1"/>
    <col min="9491" max="9491" width="3.8984375" style="1004" customWidth="1"/>
    <col min="9492" max="9492" width="3.69921875" style="1004" customWidth="1"/>
    <col min="9493" max="9493" width="3.8984375" style="1004" customWidth="1"/>
    <col min="9494" max="9494" width="3.69921875" style="1004" customWidth="1"/>
    <col min="9495" max="9495" width="3.8984375" style="1004" customWidth="1"/>
    <col min="9496" max="9496" width="3.69921875" style="1004" customWidth="1"/>
    <col min="9497" max="9497" width="3.8984375" style="1004" customWidth="1"/>
    <col min="9498" max="9498" width="3.69921875" style="1004" customWidth="1"/>
    <col min="9499" max="9499" width="3.8984375" style="1004" customWidth="1"/>
    <col min="9500" max="9500" width="3.69921875" style="1004" customWidth="1"/>
    <col min="9501" max="9501" width="3.8984375" style="1004" customWidth="1"/>
    <col min="9502" max="9502" width="3.69921875" style="1004" customWidth="1"/>
    <col min="9503" max="9503" width="3.8984375" style="1004" customWidth="1"/>
    <col min="9504" max="9504" width="3.69921875" style="1004" customWidth="1"/>
    <col min="9505" max="9505" width="3.8984375" style="1004" customWidth="1"/>
    <col min="9506" max="9506" width="4.3984375" style="1004" customWidth="1"/>
    <col min="9507" max="9507" width="3.8984375" style="1004" customWidth="1"/>
    <col min="9508" max="9508" width="4.69921875" style="1004" customWidth="1"/>
    <col min="9509" max="9509" width="5.19921875" style="1004" customWidth="1"/>
    <col min="9510" max="9728" width="9.09765625" style="1004"/>
    <col min="9729" max="9729" width="46.59765625" style="1004" customWidth="1"/>
    <col min="9730" max="9730" width="3.69921875" style="1004" customWidth="1"/>
    <col min="9731" max="9731" width="3.8984375" style="1004" customWidth="1"/>
    <col min="9732" max="9732" width="4.69921875" style="1004" customWidth="1"/>
    <col min="9733" max="9733" width="3.8984375" style="1004" customWidth="1"/>
    <col min="9734" max="9734" width="4.69921875" style="1004" customWidth="1"/>
    <col min="9735" max="9735" width="3.8984375" style="1004" customWidth="1"/>
    <col min="9736" max="9736" width="3.69921875" style="1004" customWidth="1"/>
    <col min="9737" max="9737" width="3.8984375" style="1004" customWidth="1"/>
    <col min="9738" max="9738" width="3.69921875" style="1004" customWidth="1"/>
    <col min="9739" max="9739" width="3.8984375" style="1004" customWidth="1"/>
    <col min="9740" max="9740" width="3.69921875" style="1004" customWidth="1"/>
    <col min="9741" max="9741" width="3.8984375" style="1004" customWidth="1"/>
    <col min="9742" max="9742" width="4.69921875" style="1004" customWidth="1"/>
    <col min="9743" max="9743" width="3.8984375" style="1004" customWidth="1"/>
    <col min="9744" max="9744" width="4.69921875" style="1004" customWidth="1"/>
    <col min="9745" max="9745" width="3.8984375" style="1004" customWidth="1"/>
    <col min="9746" max="9746" width="3.69921875" style="1004" customWidth="1"/>
    <col min="9747" max="9747" width="3.8984375" style="1004" customWidth="1"/>
    <col min="9748" max="9748" width="3.69921875" style="1004" customWidth="1"/>
    <col min="9749" max="9749" width="3.8984375" style="1004" customWidth="1"/>
    <col min="9750" max="9750" width="3.69921875" style="1004" customWidth="1"/>
    <col min="9751" max="9751" width="3.8984375" style="1004" customWidth="1"/>
    <col min="9752" max="9752" width="3.69921875" style="1004" customWidth="1"/>
    <col min="9753" max="9753" width="3.8984375" style="1004" customWidth="1"/>
    <col min="9754" max="9754" width="3.69921875" style="1004" customWidth="1"/>
    <col min="9755" max="9755" width="3.8984375" style="1004" customWidth="1"/>
    <col min="9756" max="9756" width="3.69921875" style="1004" customWidth="1"/>
    <col min="9757" max="9757" width="3.8984375" style="1004" customWidth="1"/>
    <col min="9758" max="9758" width="3.69921875" style="1004" customWidth="1"/>
    <col min="9759" max="9759" width="3.8984375" style="1004" customWidth="1"/>
    <col min="9760" max="9760" width="3.69921875" style="1004" customWidth="1"/>
    <col min="9761" max="9761" width="3.8984375" style="1004" customWidth="1"/>
    <col min="9762" max="9762" width="4.3984375" style="1004" customWidth="1"/>
    <col min="9763" max="9763" width="3.8984375" style="1004" customWidth="1"/>
    <col min="9764" max="9764" width="4.69921875" style="1004" customWidth="1"/>
    <col min="9765" max="9765" width="5.19921875" style="1004" customWidth="1"/>
    <col min="9766" max="9984" width="9.09765625" style="1004"/>
    <col min="9985" max="9985" width="46.59765625" style="1004" customWidth="1"/>
    <col min="9986" max="9986" width="3.69921875" style="1004" customWidth="1"/>
    <col min="9987" max="9987" width="3.8984375" style="1004" customWidth="1"/>
    <col min="9988" max="9988" width="4.69921875" style="1004" customWidth="1"/>
    <col min="9989" max="9989" width="3.8984375" style="1004" customWidth="1"/>
    <col min="9990" max="9990" width="4.69921875" style="1004" customWidth="1"/>
    <col min="9991" max="9991" width="3.8984375" style="1004" customWidth="1"/>
    <col min="9992" max="9992" width="3.69921875" style="1004" customWidth="1"/>
    <col min="9993" max="9993" width="3.8984375" style="1004" customWidth="1"/>
    <col min="9994" max="9994" width="3.69921875" style="1004" customWidth="1"/>
    <col min="9995" max="9995" width="3.8984375" style="1004" customWidth="1"/>
    <col min="9996" max="9996" width="3.69921875" style="1004" customWidth="1"/>
    <col min="9997" max="9997" width="3.8984375" style="1004" customWidth="1"/>
    <col min="9998" max="9998" width="4.69921875" style="1004" customWidth="1"/>
    <col min="9999" max="9999" width="3.8984375" style="1004" customWidth="1"/>
    <col min="10000" max="10000" width="4.69921875" style="1004" customWidth="1"/>
    <col min="10001" max="10001" width="3.8984375" style="1004" customWidth="1"/>
    <col min="10002" max="10002" width="3.69921875" style="1004" customWidth="1"/>
    <col min="10003" max="10003" width="3.8984375" style="1004" customWidth="1"/>
    <col min="10004" max="10004" width="3.69921875" style="1004" customWidth="1"/>
    <col min="10005" max="10005" width="3.8984375" style="1004" customWidth="1"/>
    <col min="10006" max="10006" width="3.69921875" style="1004" customWidth="1"/>
    <col min="10007" max="10007" width="3.8984375" style="1004" customWidth="1"/>
    <col min="10008" max="10008" width="3.69921875" style="1004" customWidth="1"/>
    <col min="10009" max="10009" width="3.8984375" style="1004" customWidth="1"/>
    <col min="10010" max="10010" width="3.69921875" style="1004" customWidth="1"/>
    <col min="10011" max="10011" width="3.8984375" style="1004" customWidth="1"/>
    <col min="10012" max="10012" width="3.69921875" style="1004" customWidth="1"/>
    <col min="10013" max="10013" width="3.8984375" style="1004" customWidth="1"/>
    <col min="10014" max="10014" width="3.69921875" style="1004" customWidth="1"/>
    <col min="10015" max="10015" width="3.8984375" style="1004" customWidth="1"/>
    <col min="10016" max="10016" width="3.69921875" style="1004" customWidth="1"/>
    <col min="10017" max="10017" width="3.8984375" style="1004" customWidth="1"/>
    <col min="10018" max="10018" width="4.3984375" style="1004" customWidth="1"/>
    <col min="10019" max="10019" width="3.8984375" style="1004" customWidth="1"/>
    <col min="10020" max="10020" width="4.69921875" style="1004" customWidth="1"/>
    <col min="10021" max="10021" width="5.19921875" style="1004" customWidth="1"/>
    <col min="10022" max="10240" width="9.09765625" style="1004"/>
    <col min="10241" max="10241" width="46.59765625" style="1004" customWidth="1"/>
    <col min="10242" max="10242" width="3.69921875" style="1004" customWidth="1"/>
    <col min="10243" max="10243" width="3.8984375" style="1004" customWidth="1"/>
    <col min="10244" max="10244" width="4.69921875" style="1004" customWidth="1"/>
    <col min="10245" max="10245" width="3.8984375" style="1004" customWidth="1"/>
    <col min="10246" max="10246" width="4.69921875" style="1004" customWidth="1"/>
    <col min="10247" max="10247" width="3.8984375" style="1004" customWidth="1"/>
    <col min="10248" max="10248" width="3.69921875" style="1004" customWidth="1"/>
    <col min="10249" max="10249" width="3.8984375" style="1004" customWidth="1"/>
    <col min="10250" max="10250" width="3.69921875" style="1004" customWidth="1"/>
    <col min="10251" max="10251" width="3.8984375" style="1004" customWidth="1"/>
    <col min="10252" max="10252" width="3.69921875" style="1004" customWidth="1"/>
    <col min="10253" max="10253" width="3.8984375" style="1004" customWidth="1"/>
    <col min="10254" max="10254" width="4.69921875" style="1004" customWidth="1"/>
    <col min="10255" max="10255" width="3.8984375" style="1004" customWidth="1"/>
    <col min="10256" max="10256" width="4.69921875" style="1004" customWidth="1"/>
    <col min="10257" max="10257" width="3.8984375" style="1004" customWidth="1"/>
    <col min="10258" max="10258" width="3.69921875" style="1004" customWidth="1"/>
    <col min="10259" max="10259" width="3.8984375" style="1004" customWidth="1"/>
    <col min="10260" max="10260" width="3.69921875" style="1004" customWidth="1"/>
    <col min="10261" max="10261" width="3.8984375" style="1004" customWidth="1"/>
    <col min="10262" max="10262" width="3.69921875" style="1004" customWidth="1"/>
    <col min="10263" max="10263" width="3.8984375" style="1004" customWidth="1"/>
    <col min="10264" max="10264" width="3.69921875" style="1004" customWidth="1"/>
    <col min="10265" max="10265" width="3.8984375" style="1004" customWidth="1"/>
    <col min="10266" max="10266" width="3.69921875" style="1004" customWidth="1"/>
    <col min="10267" max="10267" width="3.8984375" style="1004" customWidth="1"/>
    <col min="10268" max="10268" width="3.69921875" style="1004" customWidth="1"/>
    <col min="10269" max="10269" width="3.8984375" style="1004" customWidth="1"/>
    <col min="10270" max="10270" width="3.69921875" style="1004" customWidth="1"/>
    <col min="10271" max="10271" width="3.8984375" style="1004" customWidth="1"/>
    <col min="10272" max="10272" width="3.69921875" style="1004" customWidth="1"/>
    <col min="10273" max="10273" width="3.8984375" style="1004" customWidth="1"/>
    <col min="10274" max="10274" width="4.3984375" style="1004" customWidth="1"/>
    <col min="10275" max="10275" width="3.8984375" style="1004" customWidth="1"/>
    <col min="10276" max="10276" width="4.69921875" style="1004" customWidth="1"/>
    <col min="10277" max="10277" width="5.19921875" style="1004" customWidth="1"/>
    <col min="10278" max="10496" width="9.09765625" style="1004"/>
    <col min="10497" max="10497" width="46.59765625" style="1004" customWidth="1"/>
    <col min="10498" max="10498" width="3.69921875" style="1004" customWidth="1"/>
    <col min="10499" max="10499" width="3.8984375" style="1004" customWidth="1"/>
    <col min="10500" max="10500" width="4.69921875" style="1004" customWidth="1"/>
    <col min="10501" max="10501" width="3.8984375" style="1004" customWidth="1"/>
    <col min="10502" max="10502" width="4.69921875" style="1004" customWidth="1"/>
    <col min="10503" max="10503" width="3.8984375" style="1004" customWidth="1"/>
    <col min="10504" max="10504" width="3.69921875" style="1004" customWidth="1"/>
    <col min="10505" max="10505" width="3.8984375" style="1004" customWidth="1"/>
    <col min="10506" max="10506" width="3.69921875" style="1004" customWidth="1"/>
    <col min="10507" max="10507" width="3.8984375" style="1004" customWidth="1"/>
    <col min="10508" max="10508" width="3.69921875" style="1004" customWidth="1"/>
    <col min="10509" max="10509" width="3.8984375" style="1004" customWidth="1"/>
    <col min="10510" max="10510" width="4.69921875" style="1004" customWidth="1"/>
    <col min="10511" max="10511" width="3.8984375" style="1004" customWidth="1"/>
    <col min="10512" max="10512" width="4.69921875" style="1004" customWidth="1"/>
    <col min="10513" max="10513" width="3.8984375" style="1004" customWidth="1"/>
    <col min="10514" max="10514" width="3.69921875" style="1004" customWidth="1"/>
    <col min="10515" max="10515" width="3.8984375" style="1004" customWidth="1"/>
    <col min="10516" max="10516" width="3.69921875" style="1004" customWidth="1"/>
    <col min="10517" max="10517" width="3.8984375" style="1004" customWidth="1"/>
    <col min="10518" max="10518" width="3.69921875" style="1004" customWidth="1"/>
    <col min="10519" max="10519" width="3.8984375" style="1004" customWidth="1"/>
    <col min="10520" max="10520" width="3.69921875" style="1004" customWidth="1"/>
    <col min="10521" max="10521" width="3.8984375" style="1004" customWidth="1"/>
    <col min="10522" max="10522" width="3.69921875" style="1004" customWidth="1"/>
    <col min="10523" max="10523" width="3.8984375" style="1004" customWidth="1"/>
    <col min="10524" max="10524" width="3.69921875" style="1004" customWidth="1"/>
    <col min="10525" max="10525" width="3.8984375" style="1004" customWidth="1"/>
    <col min="10526" max="10526" width="3.69921875" style="1004" customWidth="1"/>
    <col min="10527" max="10527" width="3.8984375" style="1004" customWidth="1"/>
    <col min="10528" max="10528" width="3.69921875" style="1004" customWidth="1"/>
    <col min="10529" max="10529" width="3.8984375" style="1004" customWidth="1"/>
    <col min="10530" max="10530" width="4.3984375" style="1004" customWidth="1"/>
    <col min="10531" max="10531" width="3.8984375" style="1004" customWidth="1"/>
    <col min="10532" max="10532" width="4.69921875" style="1004" customWidth="1"/>
    <col min="10533" max="10533" width="5.19921875" style="1004" customWidth="1"/>
    <col min="10534" max="10752" width="9.09765625" style="1004"/>
    <col min="10753" max="10753" width="46.59765625" style="1004" customWidth="1"/>
    <col min="10754" max="10754" width="3.69921875" style="1004" customWidth="1"/>
    <col min="10755" max="10755" width="3.8984375" style="1004" customWidth="1"/>
    <col min="10756" max="10756" width="4.69921875" style="1004" customWidth="1"/>
    <col min="10757" max="10757" width="3.8984375" style="1004" customWidth="1"/>
    <col min="10758" max="10758" width="4.69921875" style="1004" customWidth="1"/>
    <col min="10759" max="10759" width="3.8984375" style="1004" customWidth="1"/>
    <col min="10760" max="10760" width="3.69921875" style="1004" customWidth="1"/>
    <col min="10761" max="10761" width="3.8984375" style="1004" customWidth="1"/>
    <col min="10762" max="10762" width="3.69921875" style="1004" customWidth="1"/>
    <col min="10763" max="10763" width="3.8984375" style="1004" customWidth="1"/>
    <col min="10764" max="10764" width="3.69921875" style="1004" customWidth="1"/>
    <col min="10765" max="10765" width="3.8984375" style="1004" customWidth="1"/>
    <col min="10766" max="10766" width="4.69921875" style="1004" customWidth="1"/>
    <col min="10767" max="10767" width="3.8984375" style="1004" customWidth="1"/>
    <col min="10768" max="10768" width="4.69921875" style="1004" customWidth="1"/>
    <col min="10769" max="10769" width="3.8984375" style="1004" customWidth="1"/>
    <col min="10770" max="10770" width="3.69921875" style="1004" customWidth="1"/>
    <col min="10771" max="10771" width="3.8984375" style="1004" customWidth="1"/>
    <col min="10772" max="10772" width="3.69921875" style="1004" customWidth="1"/>
    <col min="10773" max="10773" width="3.8984375" style="1004" customWidth="1"/>
    <col min="10774" max="10774" width="3.69921875" style="1004" customWidth="1"/>
    <col min="10775" max="10775" width="3.8984375" style="1004" customWidth="1"/>
    <col min="10776" max="10776" width="3.69921875" style="1004" customWidth="1"/>
    <col min="10777" max="10777" width="3.8984375" style="1004" customWidth="1"/>
    <col min="10778" max="10778" width="3.69921875" style="1004" customWidth="1"/>
    <col min="10779" max="10779" width="3.8984375" style="1004" customWidth="1"/>
    <col min="10780" max="10780" width="3.69921875" style="1004" customWidth="1"/>
    <col min="10781" max="10781" width="3.8984375" style="1004" customWidth="1"/>
    <col min="10782" max="10782" width="3.69921875" style="1004" customWidth="1"/>
    <col min="10783" max="10783" width="3.8984375" style="1004" customWidth="1"/>
    <col min="10784" max="10784" width="3.69921875" style="1004" customWidth="1"/>
    <col min="10785" max="10785" width="3.8984375" style="1004" customWidth="1"/>
    <col min="10786" max="10786" width="4.3984375" style="1004" customWidth="1"/>
    <col min="10787" max="10787" width="3.8984375" style="1004" customWidth="1"/>
    <col min="10788" max="10788" width="4.69921875" style="1004" customWidth="1"/>
    <col min="10789" max="10789" width="5.19921875" style="1004" customWidth="1"/>
    <col min="10790" max="11008" width="9.09765625" style="1004"/>
    <col min="11009" max="11009" width="46.59765625" style="1004" customWidth="1"/>
    <col min="11010" max="11010" width="3.69921875" style="1004" customWidth="1"/>
    <col min="11011" max="11011" width="3.8984375" style="1004" customWidth="1"/>
    <col min="11012" max="11012" width="4.69921875" style="1004" customWidth="1"/>
    <col min="11013" max="11013" width="3.8984375" style="1004" customWidth="1"/>
    <col min="11014" max="11014" width="4.69921875" style="1004" customWidth="1"/>
    <col min="11015" max="11015" width="3.8984375" style="1004" customWidth="1"/>
    <col min="11016" max="11016" width="3.69921875" style="1004" customWidth="1"/>
    <col min="11017" max="11017" width="3.8984375" style="1004" customWidth="1"/>
    <col min="11018" max="11018" width="3.69921875" style="1004" customWidth="1"/>
    <col min="11019" max="11019" width="3.8984375" style="1004" customWidth="1"/>
    <col min="11020" max="11020" width="3.69921875" style="1004" customWidth="1"/>
    <col min="11021" max="11021" width="3.8984375" style="1004" customWidth="1"/>
    <col min="11022" max="11022" width="4.69921875" style="1004" customWidth="1"/>
    <col min="11023" max="11023" width="3.8984375" style="1004" customWidth="1"/>
    <col min="11024" max="11024" width="4.69921875" style="1004" customWidth="1"/>
    <col min="11025" max="11025" width="3.8984375" style="1004" customWidth="1"/>
    <col min="11026" max="11026" width="3.69921875" style="1004" customWidth="1"/>
    <col min="11027" max="11027" width="3.8984375" style="1004" customWidth="1"/>
    <col min="11028" max="11028" width="3.69921875" style="1004" customWidth="1"/>
    <col min="11029" max="11029" width="3.8984375" style="1004" customWidth="1"/>
    <col min="11030" max="11030" width="3.69921875" style="1004" customWidth="1"/>
    <col min="11031" max="11031" width="3.8984375" style="1004" customWidth="1"/>
    <col min="11032" max="11032" width="3.69921875" style="1004" customWidth="1"/>
    <col min="11033" max="11033" width="3.8984375" style="1004" customWidth="1"/>
    <col min="11034" max="11034" width="3.69921875" style="1004" customWidth="1"/>
    <col min="11035" max="11035" width="3.8984375" style="1004" customWidth="1"/>
    <col min="11036" max="11036" width="3.69921875" style="1004" customWidth="1"/>
    <col min="11037" max="11037" width="3.8984375" style="1004" customWidth="1"/>
    <col min="11038" max="11038" width="3.69921875" style="1004" customWidth="1"/>
    <col min="11039" max="11039" width="3.8984375" style="1004" customWidth="1"/>
    <col min="11040" max="11040" width="3.69921875" style="1004" customWidth="1"/>
    <col min="11041" max="11041" width="3.8984375" style="1004" customWidth="1"/>
    <col min="11042" max="11042" width="4.3984375" style="1004" customWidth="1"/>
    <col min="11043" max="11043" width="3.8984375" style="1004" customWidth="1"/>
    <col min="11044" max="11044" width="4.69921875" style="1004" customWidth="1"/>
    <col min="11045" max="11045" width="5.19921875" style="1004" customWidth="1"/>
    <col min="11046" max="11264" width="9.09765625" style="1004"/>
    <col min="11265" max="11265" width="46.59765625" style="1004" customWidth="1"/>
    <col min="11266" max="11266" width="3.69921875" style="1004" customWidth="1"/>
    <col min="11267" max="11267" width="3.8984375" style="1004" customWidth="1"/>
    <col min="11268" max="11268" width="4.69921875" style="1004" customWidth="1"/>
    <col min="11269" max="11269" width="3.8984375" style="1004" customWidth="1"/>
    <col min="11270" max="11270" width="4.69921875" style="1004" customWidth="1"/>
    <col min="11271" max="11271" width="3.8984375" style="1004" customWidth="1"/>
    <col min="11272" max="11272" width="3.69921875" style="1004" customWidth="1"/>
    <col min="11273" max="11273" width="3.8984375" style="1004" customWidth="1"/>
    <col min="11274" max="11274" width="3.69921875" style="1004" customWidth="1"/>
    <col min="11275" max="11275" width="3.8984375" style="1004" customWidth="1"/>
    <col min="11276" max="11276" width="3.69921875" style="1004" customWidth="1"/>
    <col min="11277" max="11277" width="3.8984375" style="1004" customWidth="1"/>
    <col min="11278" max="11278" width="4.69921875" style="1004" customWidth="1"/>
    <col min="11279" max="11279" width="3.8984375" style="1004" customWidth="1"/>
    <col min="11280" max="11280" width="4.69921875" style="1004" customWidth="1"/>
    <col min="11281" max="11281" width="3.8984375" style="1004" customWidth="1"/>
    <col min="11282" max="11282" width="3.69921875" style="1004" customWidth="1"/>
    <col min="11283" max="11283" width="3.8984375" style="1004" customWidth="1"/>
    <col min="11284" max="11284" width="3.69921875" style="1004" customWidth="1"/>
    <col min="11285" max="11285" width="3.8984375" style="1004" customWidth="1"/>
    <col min="11286" max="11286" width="3.69921875" style="1004" customWidth="1"/>
    <col min="11287" max="11287" width="3.8984375" style="1004" customWidth="1"/>
    <col min="11288" max="11288" width="3.69921875" style="1004" customWidth="1"/>
    <col min="11289" max="11289" width="3.8984375" style="1004" customWidth="1"/>
    <col min="11290" max="11290" width="3.69921875" style="1004" customWidth="1"/>
    <col min="11291" max="11291" width="3.8984375" style="1004" customWidth="1"/>
    <col min="11292" max="11292" width="3.69921875" style="1004" customWidth="1"/>
    <col min="11293" max="11293" width="3.8984375" style="1004" customWidth="1"/>
    <col min="11294" max="11294" width="3.69921875" style="1004" customWidth="1"/>
    <col min="11295" max="11295" width="3.8984375" style="1004" customWidth="1"/>
    <col min="11296" max="11296" width="3.69921875" style="1004" customWidth="1"/>
    <col min="11297" max="11297" width="3.8984375" style="1004" customWidth="1"/>
    <col min="11298" max="11298" width="4.3984375" style="1004" customWidth="1"/>
    <col min="11299" max="11299" width="3.8984375" style="1004" customWidth="1"/>
    <col min="11300" max="11300" width="4.69921875" style="1004" customWidth="1"/>
    <col min="11301" max="11301" width="5.19921875" style="1004" customWidth="1"/>
    <col min="11302" max="11520" width="9.09765625" style="1004"/>
    <col min="11521" max="11521" width="46.59765625" style="1004" customWidth="1"/>
    <col min="11522" max="11522" width="3.69921875" style="1004" customWidth="1"/>
    <col min="11523" max="11523" width="3.8984375" style="1004" customWidth="1"/>
    <col min="11524" max="11524" width="4.69921875" style="1004" customWidth="1"/>
    <col min="11525" max="11525" width="3.8984375" style="1004" customWidth="1"/>
    <col min="11526" max="11526" width="4.69921875" style="1004" customWidth="1"/>
    <col min="11527" max="11527" width="3.8984375" style="1004" customWidth="1"/>
    <col min="11528" max="11528" width="3.69921875" style="1004" customWidth="1"/>
    <col min="11529" max="11529" width="3.8984375" style="1004" customWidth="1"/>
    <col min="11530" max="11530" width="3.69921875" style="1004" customWidth="1"/>
    <col min="11531" max="11531" width="3.8984375" style="1004" customWidth="1"/>
    <col min="11532" max="11532" width="3.69921875" style="1004" customWidth="1"/>
    <col min="11533" max="11533" width="3.8984375" style="1004" customWidth="1"/>
    <col min="11534" max="11534" width="4.69921875" style="1004" customWidth="1"/>
    <col min="11535" max="11535" width="3.8984375" style="1004" customWidth="1"/>
    <col min="11536" max="11536" width="4.69921875" style="1004" customWidth="1"/>
    <col min="11537" max="11537" width="3.8984375" style="1004" customWidth="1"/>
    <col min="11538" max="11538" width="3.69921875" style="1004" customWidth="1"/>
    <col min="11539" max="11539" width="3.8984375" style="1004" customWidth="1"/>
    <col min="11540" max="11540" width="3.69921875" style="1004" customWidth="1"/>
    <col min="11541" max="11541" width="3.8984375" style="1004" customWidth="1"/>
    <col min="11542" max="11542" width="3.69921875" style="1004" customWidth="1"/>
    <col min="11543" max="11543" width="3.8984375" style="1004" customWidth="1"/>
    <col min="11544" max="11544" width="3.69921875" style="1004" customWidth="1"/>
    <col min="11545" max="11545" width="3.8984375" style="1004" customWidth="1"/>
    <col min="11546" max="11546" width="3.69921875" style="1004" customWidth="1"/>
    <col min="11547" max="11547" width="3.8984375" style="1004" customWidth="1"/>
    <col min="11548" max="11548" width="3.69921875" style="1004" customWidth="1"/>
    <col min="11549" max="11549" width="3.8984375" style="1004" customWidth="1"/>
    <col min="11550" max="11550" width="3.69921875" style="1004" customWidth="1"/>
    <col min="11551" max="11551" width="3.8984375" style="1004" customWidth="1"/>
    <col min="11552" max="11552" width="3.69921875" style="1004" customWidth="1"/>
    <col min="11553" max="11553" width="3.8984375" style="1004" customWidth="1"/>
    <col min="11554" max="11554" width="4.3984375" style="1004" customWidth="1"/>
    <col min="11555" max="11555" width="3.8984375" style="1004" customWidth="1"/>
    <col min="11556" max="11556" width="4.69921875" style="1004" customWidth="1"/>
    <col min="11557" max="11557" width="5.19921875" style="1004" customWidth="1"/>
    <col min="11558" max="11776" width="9.09765625" style="1004"/>
    <col min="11777" max="11777" width="46.59765625" style="1004" customWidth="1"/>
    <col min="11778" max="11778" width="3.69921875" style="1004" customWidth="1"/>
    <col min="11779" max="11779" width="3.8984375" style="1004" customWidth="1"/>
    <col min="11780" max="11780" width="4.69921875" style="1004" customWidth="1"/>
    <col min="11781" max="11781" width="3.8984375" style="1004" customWidth="1"/>
    <col min="11782" max="11782" width="4.69921875" style="1004" customWidth="1"/>
    <col min="11783" max="11783" width="3.8984375" style="1004" customWidth="1"/>
    <col min="11784" max="11784" width="3.69921875" style="1004" customWidth="1"/>
    <col min="11785" max="11785" width="3.8984375" style="1004" customWidth="1"/>
    <col min="11786" max="11786" width="3.69921875" style="1004" customWidth="1"/>
    <col min="11787" max="11787" width="3.8984375" style="1004" customWidth="1"/>
    <col min="11788" max="11788" width="3.69921875" style="1004" customWidth="1"/>
    <col min="11789" max="11789" width="3.8984375" style="1004" customWidth="1"/>
    <col min="11790" max="11790" width="4.69921875" style="1004" customWidth="1"/>
    <col min="11791" max="11791" width="3.8984375" style="1004" customWidth="1"/>
    <col min="11792" max="11792" width="4.69921875" style="1004" customWidth="1"/>
    <col min="11793" max="11793" width="3.8984375" style="1004" customWidth="1"/>
    <col min="11794" max="11794" width="3.69921875" style="1004" customWidth="1"/>
    <col min="11795" max="11795" width="3.8984375" style="1004" customWidth="1"/>
    <col min="11796" max="11796" width="3.69921875" style="1004" customWidth="1"/>
    <col min="11797" max="11797" width="3.8984375" style="1004" customWidth="1"/>
    <col min="11798" max="11798" width="3.69921875" style="1004" customWidth="1"/>
    <col min="11799" max="11799" width="3.8984375" style="1004" customWidth="1"/>
    <col min="11800" max="11800" width="3.69921875" style="1004" customWidth="1"/>
    <col min="11801" max="11801" width="3.8984375" style="1004" customWidth="1"/>
    <col min="11802" max="11802" width="3.69921875" style="1004" customWidth="1"/>
    <col min="11803" max="11803" width="3.8984375" style="1004" customWidth="1"/>
    <col min="11804" max="11804" width="3.69921875" style="1004" customWidth="1"/>
    <col min="11805" max="11805" width="3.8984375" style="1004" customWidth="1"/>
    <col min="11806" max="11806" width="3.69921875" style="1004" customWidth="1"/>
    <col min="11807" max="11807" width="3.8984375" style="1004" customWidth="1"/>
    <col min="11808" max="11808" width="3.69921875" style="1004" customWidth="1"/>
    <col min="11809" max="11809" width="3.8984375" style="1004" customWidth="1"/>
    <col min="11810" max="11810" width="4.3984375" style="1004" customWidth="1"/>
    <col min="11811" max="11811" width="3.8984375" style="1004" customWidth="1"/>
    <col min="11812" max="11812" width="4.69921875" style="1004" customWidth="1"/>
    <col min="11813" max="11813" width="5.19921875" style="1004" customWidth="1"/>
    <col min="11814" max="12032" width="9.09765625" style="1004"/>
    <col min="12033" max="12033" width="46.59765625" style="1004" customWidth="1"/>
    <col min="12034" max="12034" width="3.69921875" style="1004" customWidth="1"/>
    <col min="12035" max="12035" width="3.8984375" style="1004" customWidth="1"/>
    <col min="12036" max="12036" width="4.69921875" style="1004" customWidth="1"/>
    <col min="12037" max="12037" width="3.8984375" style="1004" customWidth="1"/>
    <col min="12038" max="12038" width="4.69921875" style="1004" customWidth="1"/>
    <col min="12039" max="12039" width="3.8984375" style="1004" customWidth="1"/>
    <col min="12040" max="12040" width="3.69921875" style="1004" customWidth="1"/>
    <col min="12041" max="12041" width="3.8984375" style="1004" customWidth="1"/>
    <col min="12042" max="12042" width="3.69921875" style="1004" customWidth="1"/>
    <col min="12043" max="12043" width="3.8984375" style="1004" customWidth="1"/>
    <col min="12044" max="12044" width="3.69921875" style="1004" customWidth="1"/>
    <col min="12045" max="12045" width="3.8984375" style="1004" customWidth="1"/>
    <col min="12046" max="12046" width="4.69921875" style="1004" customWidth="1"/>
    <col min="12047" max="12047" width="3.8984375" style="1004" customWidth="1"/>
    <col min="12048" max="12048" width="4.69921875" style="1004" customWidth="1"/>
    <col min="12049" max="12049" width="3.8984375" style="1004" customWidth="1"/>
    <col min="12050" max="12050" width="3.69921875" style="1004" customWidth="1"/>
    <col min="12051" max="12051" width="3.8984375" style="1004" customWidth="1"/>
    <col min="12052" max="12052" width="3.69921875" style="1004" customWidth="1"/>
    <col min="12053" max="12053" width="3.8984375" style="1004" customWidth="1"/>
    <col min="12054" max="12054" width="3.69921875" style="1004" customWidth="1"/>
    <col min="12055" max="12055" width="3.8984375" style="1004" customWidth="1"/>
    <col min="12056" max="12056" width="3.69921875" style="1004" customWidth="1"/>
    <col min="12057" max="12057" width="3.8984375" style="1004" customWidth="1"/>
    <col min="12058" max="12058" width="3.69921875" style="1004" customWidth="1"/>
    <col min="12059" max="12059" width="3.8984375" style="1004" customWidth="1"/>
    <col min="12060" max="12060" width="3.69921875" style="1004" customWidth="1"/>
    <col min="12061" max="12061" width="3.8984375" style="1004" customWidth="1"/>
    <col min="12062" max="12062" width="3.69921875" style="1004" customWidth="1"/>
    <col min="12063" max="12063" width="3.8984375" style="1004" customWidth="1"/>
    <col min="12064" max="12064" width="3.69921875" style="1004" customWidth="1"/>
    <col min="12065" max="12065" width="3.8984375" style="1004" customWidth="1"/>
    <col min="12066" max="12066" width="4.3984375" style="1004" customWidth="1"/>
    <col min="12067" max="12067" width="3.8984375" style="1004" customWidth="1"/>
    <col min="12068" max="12068" width="4.69921875" style="1004" customWidth="1"/>
    <col min="12069" max="12069" width="5.19921875" style="1004" customWidth="1"/>
    <col min="12070" max="12288" width="9.09765625" style="1004"/>
    <col min="12289" max="12289" width="46.59765625" style="1004" customWidth="1"/>
    <col min="12290" max="12290" width="3.69921875" style="1004" customWidth="1"/>
    <col min="12291" max="12291" width="3.8984375" style="1004" customWidth="1"/>
    <col min="12292" max="12292" width="4.69921875" style="1004" customWidth="1"/>
    <col min="12293" max="12293" width="3.8984375" style="1004" customWidth="1"/>
    <col min="12294" max="12294" width="4.69921875" style="1004" customWidth="1"/>
    <col min="12295" max="12295" width="3.8984375" style="1004" customWidth="1"/>
    <col min="12296" max="12296" width="3.69921875" style="1004" customWidth="1"/>
    <col min="12297" max="12297" width="3.8984375" style="1004" customWidth="1"/>
    <col min="12298" max="12298" width="3.69921875" style="1004" customWidth="1"/>
    <col min="12299" max="12299" width="3.8984375" style="1004" customWidth="1"/>
    <col min="12300" max="12300" width="3.69921875" style="1004" customWidth="1"/>
    <col min="12301" max="12301" width="3.8984375" style="1004" customWidth="1"/>
    <col min="12302" max="12302" width="4.69921875" style="1004" customWidth="1"/>
    <col min="12303" max="12303" width="3.8984375" style="1004" customWidth="1"/>
    <col min="12304" max="12304" width="4.69921875" style="1004" customWidth="1"/>
    <col min="12305" max="12305" width="3.8984375" style="1004" customWidth="1"/>
    <col min="12306" max="12306" width="3.69921875" style="1004" customWidth="1"/>
    <col min="12307" max="12307" width="3.8984375" style="1004" customWidth="1"/>
    <col min="12308" max="12308" width="3.69921875" style="1004" customWidth="1"/>
    <col min="12309" max="12309" width="3.8984375" style="1004" customWidth="1"/>
    <col min="12310" max="12310" width="3.69921875" style="1004" customWidth="1"/>
    <col min="12311" max="12311" width="3.8984375" style="1004" customWidth="1"/>
    <col min="12312" max="12312" width="3.69921875" style="1004" customWidth="1"/>
    <col min="12313" max="12313" width="3.8984375" style="1004" customWidth="1"/>
    <col min="12314" max="12314" width="3.69921875" style="1004" customWidth="1"/>
    <col min="12315" max="12315" width="3.8984375" style="1004" customWidth="1"/>
    <col min="12316" max="12316" width="3.69921875" style="1004" customWidth="1"/>
    <col min="12317" max="12317" width="3.8984375" style="1004" customWidth="1"/>
    <col min="12318" max="12318" width="3.69921875" style="1004" customWidth="1"/>
    <col min="12319" max="12319" width="3.8984375" style="1004" customWidth="1"/>
    <col min="12320" max="12320" width="3.69921875" style="1004" customWidth="1"/>
    <col min="12321" max="12321" width="3.8984375" style="1004" customWidth="1"/>
    <col min="12322" max="12322" width="4.3984375" style="1004" customWidth="1"/>
    <col min="12323" max="12323" width="3.8984375" style="1004" customWidth="1"/>
    <col min="12324" max="12324" width="4.69921875" style="1004" customWidth="1"/>
    <col min="12325" max="12325" width="5.19921875" style="1004" customWidth="1"/>
    <col min="12326" max="12544" width="9.09765625" style="1004"/>
    <col min="12545" max="12545" width="46.59765625" style="1004" customWidth="1"/>
    <col min="12546" max="12546" width="3.69921875" style="1004" customWidth="1"/>
    <col min="12547" max="12547" width="3.8984375" style="1004" customWidth="1"/>
    <col min="12548" max="12548" width="4.69921875" style="1004" customWidth="1"/>
    <col min="12549" max="12549" width="3.8984375" style="1004" customWidth="1"/>
    <col min="12550" max="12550" width="4.69921875" style="1004" customWidth="1"/>
    <col min="12551" max="12551" width="3.8984375" style="1004" customWidth="1"/>
    <col min="12552" max="12552" width="3.69921875" style="1004" customWidth="1"/>
    <col min="12553" max="12553" width="3.8984375" style="1004" customWidth="1"/>
    <col min="12554" max="12554" width="3.69921875" style="1004" customWidth="1"/>
    <col min="12555" max="12555" width="3.8984375" style="1004" customWidth="1"/>
    <col min="12556" max="12556" width="3.69921875" style="1004" customWidth="1"/>
    <col min="12557" max="12557" width="3.8984375" style="1004" customWidth="1"/>
    <col min="12558" max="12558" width="4.69921875" style="1004" customWidth="1"/>
    <col min="12559" max="12559" width="3.8984375" style="1004" customWidth="1"/>
    <col min="12560" max="12560" width="4.69921875" style="1004" customWidth="1"/>
    <col min="12561" max="12561" width="3.8984375" style="1004" customWidth="1"/>
    <col min="12562" max="12562" width="3.69921875" style="1004" customWidth="1"/>
    <col min="12563" max="12563" width="3.8984375" style="1004" customWidth="1"/>
    <col min="12564" max="12564" width="3.69921875" style="1004" customWidth="1"/>
    <col min="12565" max="12565" width="3.8984375" style="1004" customWidth="1"/>
    <col min="12566" max="12566" width="3.69921875" style="1004" customWidth="1"/>
    <col min="12567" max="12567" width="3.8984375" style="1004" customWidth="1"/>
    <col min="12568" max="12568" width="3.69921875" style="1004" customWidth="1"/>
    <col min="12569" max="12569" width="3.8984375" style="1004" customWidth="1"/>
    <col min="12570" max="12570" width="3.69921875" style="1004" customWidth="1"/>
    <col min="12571" max="12571" width="3.8984375" style="1004" customWidth="1"/>
    <col min="12572" max="12572" width="3.69921875" style="1004" customWidth="1"/>
    <col min="12573" max="12573" width="3.8984375" style="1004" customWidth="1"/>
    <col min="12574" max="12574" width="3.69921875" style="1004" customWidth="1"/>
    <col min="12575" max="12575" width="3.8984375" style="1004" customWidth="1"/>
    <col min="12576" max="12576" width="3.69921875" style="1004" customWidth="1"/>
    <col min="12577" max="12577" width="3.8984375" style="1004" customWidth="1"/>
    <col min="12578" max="12578" width="4.3984375" style="1004" customWidth="1"/>
    <col min="12579" max="12579" width="3.8984375" style="1004" customWidth="1"/>
    <col min="12580" max="12580" width="4.69921875" style="1004" customWidth="1"/>
    <col min="12581" max="12581" width="5.19921875" style="1004" customWidth="1"/>
    <col min="12582" max="12800" width="9.09765625" style="1004"/>
    <col min="12801" max="12801" width="46.59765625" style="1004" customWidth="1"/>
    <col min="12802" max="12802" width="3.69921875" style="1004" customWidth="1"/>
    <col min="12803" max="12803" width="3.8984375" style="1004" customWidth="1"/>
    <col min="12804" max="12804" width="4.69921875" style="1004" customWidth="1"/>
    <col min="12805" max="12805" width="3.8984375" style="1004" customWidth="1"/>
    <col min="12806" max="12806" width="4.69921875" style="1004" customWidth="1"/>
    <col min="12807" max="12807" width="3.8984375" style="1004" customWidth="1"/>
    <col min="12808" max="12808" width="3.69921875" style="1004" customWidth="1"/>
    <col min="12809" max="12809" width="3.8984375" style="1004" customWidth="1"/>
    <col min="12810" max="12810" width="3.69921875" style="1004" customWidth="1"/>
    <col min="12811" max="12811" width="3.8984375" style="1004" customWidth="1"/>
    <col min="12812" max="12812" width="3.69921875" style="1004" customWidth="1"/>
    <col min="12813" max="12813" width="3.8984375" style="1004" customWidth="1"/>
    <col min="12814" max="12814" width="4.69921875" style="1004" customWidth="1"/>
    <col min="12815" max="12815" width="3.8984375" style="1004" customWidth="1"/>
    <col min="12816" max="12816" width="4.69921875" style="1004" customWidth="1"/>
    <col min="12817" max="12817" width="3.8984375" style="1004" customWidth="1"/>
    <col min="12818" max="12818" width="3.69921875" style="1004" customWidth="1"/>
    <col min="12819" max="12819" width="3.8984375" style="1004" customWidth="1"/>
    <col min="12820" max="12820" width="3.69921875" style="1004" customWidth="1"/>
    <col min="12821" max="12821" width="3.8984375" style="1004" customWidth="1"/>
    <col min="12822" max="12822" width="3.69921875" style="1004" customWidth="1"/>
    <col min="12823" max="12823" width="3.8984375" style="1004" customWidth="1"/>
    <col min="12824" max="12824" width="3.69921875" style="1004" customWidth="1"/>
    <col min="12825" max="12825" width="3.8984375" style="1004" customWidth="1"/>
    <col min="12826" max="12826" width="3.69921875" style="1004" customWidth="1"/>
    <col min="12827" max="12827" width="3.8984375" style="1004" customWidth="1"/>
    <col min="12828" max="12828" width="3.69921875" style="1004" customWidth="1"/>
    <col min="12829" max="12829" width="3.8984375" style="1004" customWidth="1"/>
    <col min="12830" max="12830" width="3.69921875" style="1004" customWidth="1"/>
    <col min="12831" max="12831" width="3.8984375" style="1004" customWidth="1"/>
    <col min="12832" max="12832" width="3.69921875" style="1004" customWidth="1"/>
    <col min="12833" max="12833" width="3.8984375" style="1004" customWidth="1"/>
    <col min="12834" max="12834" width="4.3984375" style="1004" customWidth="1"/>
    <col min="12835" max="12835" width="3.8984375" style="1004" customWidth="1"/>
    <col min="12836" max="12836" width="4.69921875" style="1004" customWidth="1"/>
    <col min="12837" max="12837" width="5.19921875" style="1004" customWidth="1"/>
    <col min="12838" max="13056" width="9.09765625" style="1004"/>
    <col min="13057" max="13057" width="46.59765625" style="1004" customWidth="1"/>
    <col min="13058" max="13058" width="3.69921875" style="1004" customWidth="1"/>
    <col min="13059" max="13059" width="3.8984375" style="1004" customWidth="1"/>
    <col min="13060" max="13060" width="4.69921875" style="1004" customWidth="1"/>
    <col min="13061" max="13061" width="3.8984375" style="1004" customWidth="1"/>
    <col min="13062" max="13062" width="4.69921875" style="1004" customWidth="1"/>
    <col min="13063" max="13063" width="3.8984375" style="1004" customWidth="1"/>
    <col min="13064" max="13064" width="3.69921875" style="1004" customWidth="1"/>
    <col min="13065" max="13065" width="3.8984375" style="1004" customWidth="1"/>
    <col min="13066" max="13066" width="3.69921875" style="1004" customWidth="1"/>
    <col min="13067" max="13067" width="3.8984375" style="1004" customWidth="1"/>
    <col min="13068" max="13068" width="3.69921875" style="1004" customWidth="1"/>
    <col min="13069" max="13069" width="3.8984375" style="1004" customWidth="1"/>
    <col min="13070" max="13070" width="4.69921875" style="1004" customWidth="1"/>
    <col min="13071" max="13071" width="3.8984375" style="1004" customWidth="1"/>
    <col min="13072" max="13072" width="4.69921875" style="1004" customWidth="1"/>
    <col min="13073" max="13073" width="3.8984375" style="1004" customWidth="1"/>
    <col min="13074" max="13074" width="3.69921875" style="1004" customWidth="1"/>
    <col min="13075" max="13075" width="3.8984375" style="1004" customWidth="1"/>
    <col min="13076" max="13076" width="3.69921875" style="1004" customWidth="1"/>
    <col min="13077" max="13077" width="3.8984375" style="1004" customWidth="1"/>
    <col min="13078" max="13078" width="3.69921875" style="1004" customWidth="1"/>
    <col min="13079" max="13079" width="3.8984375" style="1004" customWidth="1"/>
    <col min="13080" max="13080" width="3.69921875" style="1004" customWidth="1"/>
    <col min="13081" max="13081" width="3.8984375" style="1004" customWidth="1"/>
    <col min="13082" max="13082" width="3.69921875" style="1004" customWidth="1"/>
    <col min="13083" max="13083" width="3.8984375" style="1004" customWidth="1"/>
    <col min="13084" max="13084" width="3.69921875" style="1004" customWidth="1"/>
    <col min="13085" max="13085" width="3.8984375" style="1004" customWidth="1"/>
    <col min="13086" max="13086" width="3.69921875" style="1004" customWidth="1"/>
    <col min="13087" max="13087" width="3.8984375" style="1004" customWidth="1"/>
    <col min="13088" max="13088" width="3.69921875" style="1004" customWidth="1"/>
    <col min="13089" max="13089" width="3.8984375" style="1004" customWidth="1"/>
    <col min="13090" max="13090" width="4.3984375" style="1004" customWidth="1"/>
    <col min="13091" max="13091" width="3.8984375" style="1004" customWidth="1"/>
    <col min="13092" max="13092" width="4.69921875" style="1004" customWidth="1"/>
    <col min="13093" max="13093" width="5.19921875" style="1004" customWidth="1"/>
    <col min="13094" max="13312" width="9.09765625" style="1004"/>
    <col min="13313" max="13313" width="46.59765625" style="1004" customWidth="1"/>
    <col min="13314" max="13314" width="3.69921875" style="1004" customWidth="1"/>
    <col min="13315" max="13315" width="3.8984375" style="1004" customWidth="1"/>
    <col min="13316" max="13316" width="4.69921875" style="1004" customWidth="1"/>
    <col min="13317" max="13317" width="3.8984375" style="1004" customWidth="1"/>
    <col min="13318" max="13318" width="4.69921875" style="1004" customWidth="1"/>
    <col min="13319" max="13319" width="3.8984375" style="1004" customWidth="1"/>
    <col min="13320" max="13320" width="3.69921875" style="1004" customWidth="1"/>
    <col min="13321" max="13321" width="3.8984375" style="1004" customWidth="1"/>
    <col min="13322" max="13322" width="3.69921875" style="1004" customWidth="1"/>
    <col min="13323" max="13323" width="3.8984375" style="1004" customWidth="1"/>
    <col min="13324" max="13324" width="3.69921875" style="1004" customWidth="1"/>
    <col min="13325" max="13325" width="3.8984375" style="1004" customWidth="1"/>
    <col min="13326" max="13326" width="4.69921875" style="1004" customWidth="1"/>
    <col min="13327" max="13327" width="3.8984375" style="1004" customWidth="1"/>
    <col min="13328" max="13328" width="4.69921875" style="1004" customWidth="1"/>
    <col min="13329" max="13329" width="3.8984375" style="1004" customWidth="1"/>
    <col min="13330" max="13330" width="3.69921875" style="1004" customWidth="1"/>
    <col min="13331" max="13331" width="3.8984375" style="1004" customWidth="1"/>
    <col min="13332" max="13332" width="3.69921875" style="1004" customWidth="1"/>
    <col min="13333" max="13333" width="3.8984375" style="1004" customWidth="1"/>
    <col min="13334" max="13334" width="3.69921875" style="1004" customWidth="1"/>
    <col min="13335" max="13335" width="3.8984375" style="1004" customWidth="1"/>
    <col min="13336" max="13336" width="3.69921875" style="1004" customWidth="1"/>
    <col min="13337" max="13337" width="3.8984375" style="1004" customWidth="1"/>
    <col min="13338" max="13338" width="3.69921875" style="1004" customWidth="1"/>
    <col min="13339" max="13339" width="3.8984375" style="1004" customWidth="1"/>
    <col min="13340" max="13340" width="3.69921875" style="1004" customWidth="1"/>
    <col min="13341" max="13341" width="3.8984375" style="1004" customWidth="1"/>
    <col min="13342" max="13342" width="3.69921875" style="1004" customWidth="1"/>
    <col min="13343" max="13343" width="3.8984375" style="1004" customWidth="1"/>
    <col min="13344" max="13344" width="3.69921875" style="1004" customWidth="1"/>
    <col min="13345" max="13345" width="3.8984375" style="1004" customWidth="1"/>
    <col min="13346" max="13346" width="4.3984375" style="1004" customWidth="1"/>
    <col min="13347" max="13347" width="3.8984375" style="1004" customWidth="1"/>
    <col min="13348" max="13348" width="4.69921875" style="1004" customWidth="1"/>
    <col min="13349" max="13349" width="5.19921875" style="1004" customWidth="1"/>
    <col min="13350" max="13568" width="9.09765625" style="1004"/>
    <col min="13569" max="13569" width="46.59765625" style="1004" customWidth="1"/>
    <col min="13570" max="13570" width="3.69921875" style="1004" customWidth="1"/>
    <col min="13571" max="13571" width="3.8984375" style="1004" customWidth="1"/>
    <col min="13572" max="13572" width="4.69921875" style="1004" customWidth="1"/>
    <col min="13573" max="13573" width="3.8984375" style="1004" customWidth="1"/>
    <col min="13574" max="13574" width="4.69921875" style="1004" customWidth="1"/>
    <col min="13575" max="13575" width="3.8984375" style="1004" customWidth="1"/>
    <col min="13576" max="13576" width="3.69921875" style="1004" customWidth="1"/>
    <col min="13577" max="13577" width="3.8984375" style="1004" customWidth="1"/>
    <col min="13578" max="13578" width="3.69921875" style="1004" customWidth="1"/>
    <col min="13579" max="13579" width="3.8984375" style="1004" customWidth="1"/>
    <col min="13580" max="13580" width="3.69921875" style="1004" customWidth="1"/>
    <col min="13581" max="13581" width="3.8984375" style="1004" customWidth="1"/>
    <col min="13582" max="13582" width="4.69921875" style="1004" customWidth="1"/>
    <col min="13583" max="13583" width="3.8984375" style="1004" customWidth="1"/>
    <col min="13584" max="13584" width="4.69921875" style="1004" customWidth="1"/>
    <col min="13585" max="13585" width="3.8984375" style="1004" customWidth="1"/>
    <col min="13586" max="13586" width="3.69921875" style="1004" customWidth="1"/>
    <col min="13587" max="13587" width="3.8984375" style="1004" customWidth="1"/>
    <col min="13588" max="13588" width="3.69921875" style="1004" customWidth="1"/>
    <col min="13589" max="13589" width="3.8984375" style="1004" customWidth="1"/>
    <col min="13590" max="13590" width="3.69921875" style="1004" customWidth="1"/>
    <col min="13591" max="13591" width="3.8984375" style="1004" customWidth="1"/>
    <col min="13592" max="13592" width="3.69921875" style="1004" customWidth="1"/>
    <col min="13593" max="13593" width="3.8984375" style="1004" customWidth="1"/>
    <col min="13594" max="13594" width="3.69921875" style="1004" customWidth="1"/>
    <col min="13595" max="13595" width="3.8984375" style="1004" customWidth="1"/>
    <col min="13596" max="13596" width="3.69921875" style="1004" customWidth="1"/>
    <col min="13597" max="13597" width="3.8984375" style="1004" customWidth="1"/>
    <col min="13598" max="13598" width="3.69921875" style="1004" customWidth="1"/>
    <col min="13599" max="13599" width="3.8984375" style="1004" customWidth="1"/>
    <col min="13600" max="13600" width="3.69921875" style="1004" customWidth="1"/>
    <col min="13601" max="13601" width="3.8984375" style="1004" customWidth="1"/>
    <col min="13602" max="13602" width="4.3984375" style="1004" customWidth="1"/>
    <col min="13603" max="13603" width="3.8984375" style="1004" customWidth="1"/>
    <col min="13604" max="13604" width="4.69921875" style="1004" customWidth="1"/>
    <col min="13605" max="13605" width="5.19921875" style="1004" customWidth="1"/>
    <col min="13606" max="13824" width="9.09765625" style="1004"/>
    <col min="13825" max="13825" width="46.59765625" style="1004" customWidth="1"/>
    <col min="13826" max="13826" width="3.69921875" style="1004" customWidth="1"/>
    <col min="13827" max="13827" width="3.8984375" style="1004" customWidth="1"/>
    <col min="13828" max="13828" width="4.69921875" style="1004" customWidth="1"/>
    <col min="13829" max="13829" width="3.8984375" style="1004" customWidth="1"/>
    <col min="13830" max="13830" width="4.69921875" style="1004" customWidth="1"/>
    <col min="13831" max="13831" width="3.8984375" style="1004" customWidth="1"/>
    <col min="13832" max="13832" width="3.69921875" style="1004" customWidth="1"/>
    <col min="13833" max="13833" width="3.8984375" style="1004" customWidth="1"/>
    <col min="13834" max="13834" width="3.69921875" style="1004" customWidth="1"/>
    <col min="13835" max="13835" width="3.8984375" style="1004" customWidth="1"/>
    <col min="13836" max="13836" width="3.69921875" style="1004" customWidth="1"/>
    <col min="13837" max="13837" width="3.8984375" style="1004" customWidth="1"/>
    <col min="13838" max="13838" width="4.69921875" style="1004" customWidth="1"/>
    <col min="13839" max="13839" width="3.8984375" style="1004" customWidth="1"/>
    <col min="13840" max="13840" width="4.69921875" style="1004" customWidth="1"/>
    <col min="13841" max="13841" width="3.8984375" style="1004" customWidth="1"/>
    <col min="13842" max="13842" width="3.69921875" style="1004" customWidth="1"/>
    <col min="13843" max="13843" width="3.8984375" style="1004" customWidth="1"/>
    <col min="13844" max="13844" width="3.69921875" style="1004" customWidth="1"/>
    <col min="13845" max="13845" width="3.8984375" style="1004" customWidth="1"/>
    <col min="13846" max="13846" width="3.69921875" style="1004" customWidth="1"/>
    <col min="13847" max="13847" width="3.8984375" style="1004" customWidth="1"/>
    <col min="13848" max="13848" width="3.69921875" style="1004" customWidth="1"/>
    <col min="13849" max="13849" width="3.8984375" style="1004" customWidth="1"/>
    <col min="13850" max="13850" width="3.69921875" style="1004" customWidth="1"/>
    <col min="13851" max="13851" width="3.8984375" style="1004" customWidth="1"/>
    <col min="13852" max="13852" width="3.69921875" style="1004" customWidth="1"/>
    <col min="13853" max="13853" width="3.8984375" style="1004" customWidth="1"/>
    <col min="13854" max="13854" width="3.69921875" style="1004" customWidth="1"/>
    <col min="13855" max="13855" width="3.8984375" style="1004" customWidth="1"/>
    <col min="13856" max="13856" width="3.69921875" style="1004" customWidth="1"/>
    <col min="13857" max="13857" width="3.8984375" style="1004" customWidth="1"/>
    <col min="13858" max="13858" width="4.3984375" style="1004" customWidth="1"/>
    <col min="13859" max="13859" width="3.8984375" style="1004" customWidth="1"/>
    <col min="13860" max="13860" width="4.69921875" style="1004" customWidth="1"/>
    <col min="13861" max="13861" width="5.19921875" style="1004" customWidth="1"/>
    <col min="13862" max="14080" width="9.09765625" style="1004"/>
    <col min="14081" max="14081" width="46.59765625" style="1004" customWidth="1"/>
    <col min="14082" max="14082" width="3.69921875" style="1004" customWidth="1"/>
    <col min="14083" max="14083" width="3.8984375" style="1004" customWidth="1"/>
    <col min="14084" max="14084" width="4.69921875" style="1004" customWidth="1"/>
    <col min="14085" max="14085" width="3.8984375" style="1004" customWidth="1"/>
    <col min="14086" max="14086" width="4.69921875" style="1004" customWidth="1"/>
    <col min="14087" max="14087" width="3.8984375" style="1004" customWidth="1"/>
    <col min="14088" max="14088" width="3.69921875" style="1004" customWidth="1"/>
    <col min="14089" max="14089" width="3.8984375" style="1004" customWidth="1"/>
    <col min="14090" max="14090" width="3.69921875" style="1004" customWidth="1"/>
    <col min="14091" max="14091" width="3.8984375" style="1004" customWidth="1"/>
    <col min="14092" max="14092" width="3.69921875" style="1004" customWidth="1"/>
    <col min="14093" max="14093" width="3.8984375" style="1004" customWidth="1"/>
    <col min="14094" max="14094" width="4.69921875" style="1004" customWidth="1"/>
    <col min="14095" max="14095" width="3.8984375" style="1004" customWidth="1"/>
    <col min="14096" max="14096" width="4.69921875" style="1004" customWidth="1"/>
    <col min="14097" max="14097" width="3.8984375" style="1004" customWidth="1"/>
    <col min="14098" max="14098" width="3.69921875" style="1004" customWidth="1"/>
    <col min="14099" max="14099" width="3.8984375" style="1004" customWidth="1"/>
    <col min="14100" max="14100" width="3.69921875" style="1004" customWidth="1"/>
    <col min="14101" max="14101" width="3.8984375" style="1004" customWidth="1"/>
    <col min="14102" max="14102" width="3.69921875" style="1004" customWidth="1"/>
    <col min="14103" max="14103" width="3.8984375" style="1004" customWidth="1"/>
    <col min="14104" max="14104" width="3.69921875" style="1004" customWidth="1"/>
    <col min="14105" max="14105" width="3.8984375" style="1004" customWidth="1"/>
    <col min="14106" max="14106" width="3.69921875" style="1004" customWidth="1"/>
    <col min="14107" max="14107" width="3.8984375" style="1004" customWidth="1"/>
    <col min="14108" max="14108" width="3.69921875" style="1004" customWidth="1"/>
    <col min="14109" max="14109" width="3.8984375" style="1004" customWidth="1"/>
    <col min="14110" max="14110" width="3.69921875" style="1004" customWidth="1"/>
    <col min="14111" max="14111" width="3.8984375" style="1004" customWidth="1"/>
    <col min="14112" max="14112" width="3.69921875" style="1004" customWidth="1"/>
    <col min="14113" max="14113" width="3.8984375" style="1004" customWidth="1"/>
    <col min="14114" max="14114" width="4.3984375" style="1004" customWidth="1"/>
    <col min="14115" max="14115" width="3.8984375" style="1004" customWidth="1"/>
    <col min="14116" max="14116" width="4.69921875" style="1004" customWidth="1"/>
    <col min="14117" max="14117" width="5.19921875" style="1004" customWidth="1"/>
    <col min="14118" max="14336" width="9.09765625" style="1004"/>
    <col min="14337" max="14337" width="46.59765625" style="1004" customWidth="1"/>
    <col min="14338" max="14338" width="3.69921875" style="1004" customWidth="1"/>
    <col min="14339" max="14339" width="3.8984375" style="1004" customWidth="1"/>
    <col min="14340" max="14340" width="4.69921875" style="1004" customWidth="1"/>
    <col min="14341" max="14341" width="3.8984375" style="1004" customWidth="1"/>
    <col min="14342" max="14342" width="4.69921875" style="1004" customWidth="1"/>
    <col min="14343" max="14343" width="3.8984375" style="1004" customWidth="1"/>
    <col min="14344" max="14344" width="3.69921875" style="1004" customWidth="1"/>
    <col min="14345" max="14345" width="3.8984375" style="1004" customWidth="1"/>
    <col min="14346" max="14346" width="3.69921875" style="1004" customWidth="1"/>
    <col min="14347" max="14347" width="3.8984375" style="1004" customWidth="1"/>
    <col min="14348" max="14348" width="3.69921875" style="1004" customWidth="1"/>
    <col min="14349" max="14349" width="3.8984375" style="1004" customWidth="1"/>
    <col min="14350" max="14350" width="4.69921875" style="1004" customWidth="1"/>
    <col min="14351" max="14351" width="3.8984375" style="1004" customWidth="1"/>
    <col min="14352" max="14352" width="4.69921875" style="1004" customWidth="1"/>
    <col min="14353" max="14353" width="3.8984375" style="1004" customWidth="1"/>
    <col min="14354" max="14354" width="3.69921875" style="1004" customWidth="1"/>
    <col min="14355" max="14355" width="3.8984375" style="1004" customWidth="1"/>
    <col min="14356" max="14356" width="3.69921875" style="1004" customWidth="1"/>
    <col min="14357" max="14357" width="3.8984375" style="1004" customWidth="1"/>
    <col min="14358" max="14358" width="3.69921875" style="1004" customWidth="1"/>
    <col min="14359" max="14359" width="3.8984375" style="1004" customWidth="1"/>
    <col min="14360" max="14360" width="3.69921875" style="1004" customWidth="1"/>
    <col min="14361" max="14361" width="3.8984375" style="1004" customWidth="1"/>
    <col min="14362" max="14362" width="3.69921875" style="1004" customWidth="1"/>
    <col min="14363" max="14363" width="3.8984375" style="1004" customWidth="1"/>
    <col min="14364" max="14364" width="3.69921875" style="1004" customWidth="1"/>
    <col min="14365" max="14365" width="3.8984375" style="1004" customWidth="1"/>
    <col min="14366" max="14366" width="3.69921875" style="1004" customWidth="1"/>
    <col min="14367" max="14367" width="3.8984375" style="1004" customWidth="1"/>
    <col min="14368" max="14368" width="3.69921875" style="1004" customWidth="1"/>
    <col min="14369" max="14369" width="3.8984375" style="1004" customWidth="1"/>
    <col min="14370" max="14370" width="4.3984375" style="1004" customWidth="1"/>
    <col min="14371" max="14371" width="3.8984375" style="1004" customWidth="1"/>
    <col min="14372" max="14372" width="4.69921875" style="1004" customWidth="1"/>
    <col min="14373" max="14373" width="5.19921875" style="1004" customWidth="1"/>
    <col min="14374" max="14592" width="9.09765625" style="1004"/>
    <col min="14593" max="14593" width="46.59765625" style="1004" customWidth="1"/>
    <col min="14594" max="14594" width="3.69921875" style="1004" customWidth="1"/>
    <col min="14595" max="14595" width="3.8984375" style="1004" customWidth="1"/>
    <col min="14596" max="14596" width="4.69921875" style="1004" customWidth="1"/>
    <col min="14597" max="14597" width="3.8984375" style="1004" customWidth="1"/>
    <col min="14598" max="14598" width="4.69921875" style="1004" customWidth="1"/>
    <col min="14599" max="14599" width="3.8984375" style="1004" customWidth="1"/>
    <col min="14600" max="14600" width="3.69921875" style="1004" customWidth="1"/>
    <col min="14601" max="14601" width="3.8984375" style="1004" customWidth="1"/>
    <col min="14602" max="14602" width="3.69921875" style="1004" customWidth="1"/>
    <col min="14603" max="14603" width="3.8984375" style="1004" customWidth="1"/>
    <col min="14604" max="14604" width="3.69921875" style="1004" customWidth="1"/>
    <col min="14605" max="14605" width="3.8984375" style="1004" customWidth="1"/>
    <col min="14606" max="14606" width="4.69921875" style="1004" customWidth="1"/>
    <col min="14607" max="14607" width="3.8984375" style="1004" customWidth="1"/>
    <col min="14608" max="14608" width="4.69921875" style="1004" customWidth="1"/>
    <col min="14609" max="14609" width="3.8984375" style="1004" customWidth="1"/>
    <col min="14610" max="14610" width="3.69921875" style="1004" customWidth="1"/>
    <col min="14611" max="14611" width="3.8984375" style="1004" customWidth="1"/>
    <col min="14612" max="14612" width="3.69921875" style="1004" customWidth="1"/>
    <col min="14613" max="14613" width="3.8984375" style="1004" customWidth="1"/>
    <col min="14614" max="14614" width="3.69921875" style="1004" customWidth="1"/>
    <col min="14615" max="14615" width="3.8984375" style="1004" customWidth="1"/>
    <col min="14616" max="14616" width="3.69921875" style="1004" customWidth="1"/>
    <col min="14617" max="14617" width="3.8984375" style="1004" customWidth="1"/>
    <col min="14618" max="14618" width="3.69921875" style="1004" customWidth="1"/>
    <col min="14619" max="14619" width="3.8984375" style="1004" customWidth="1"/>
    <col min="14620" max="14620" width="3.69921875" style="1004" customWidth="1"/>
    <col min="14621" max="14621" width="3.8984375" style="1004" customWidth="1"/>
    <col min="14622" max="14622" width="3.69921875" style="1004" customWidth="1"/>
    <col min="14623" max="14623" width="3.8984375" style="1004" customWidth="1"/>
    <col min="14624" max="14624" width="3.69921875" style="1004" customWidth="1"/>
    <col min="14625" max="14625" width="3.8984375" style="1004" customWidth="1"/>
    <col min="14626" max="14626" width="4.3984375" style="1004" customWidth="1"/>
    <col min="14627" max="14627" width="3.8984375" style="1004" customWidth="1"/>
    <col min="14628" max="14628" width="4.69921875" style="1004" customWidth="1"/>
    <col min="14629" max="14629" width="5.19921875" style="1004" customWidth="1"/>
    <col min="14630" max="14848" width="9.09765625" style="1004"/>
    <col min="14849" max="14849" width="46.59765625" style="1004" customWidth="1"/>
    <col min="14850" max="14850" width="3.69921875" style="1004" customWidth="1"/>
    <col min="14851" max="14851" width="3.8984375" style="1004" customWidth="1"/>
    <col min="14852" max="14852" width="4.69921875" style="1004" customWidth="1"/>
    <col min="14853" max="14853" width="3.8984375" style="1004" customWidth="1"/>
    <col min="14854" max="14854" width="4.69921875" style="1004" customWidth="1"/>
    <col min="14855" max="14855" width="3.8984375" style="1004" customWidth="1"/>
    <col min="14856" max="14856" width="3.69921875" style="1004" customWidth="1"/>
    <col min="14857" max="14857" width="3.8984375" style="1004" customWidth="1"/>
    <col min="14858" max="14858" width="3.69921875" style="1004" customWidth="1"/>
    <col min="14859" max="14859" width="3.8984375" style="1004" customWidth="1"/>
    <col min="14860" max="14860" width="3.69921875" style="1004" customWidth="1"/>
    <col min="14861" max="14861" width="3.8984375" style="1004" customWidth="1"/>
    <col min="14862" max="14862" width="4.69921875" style="1004" customWidth="1"/>
    <col min="14863" max="14863" width="3.8984375" style="1004" customWidth="1"/>
    <col min="14864" max="14864" width="4.69921875" style="1004" customWidth="1"/>
    <col min="14865" max="14865" width="3.8984375" style="1004" customWidth="1"/>
    <col min="14866" max="14866" width="3.69921875" style="1004" customWidth="1"/>
    <col min="14867" max="14867" width="3.8984375" style="1004" customWidth="1"/>
    <col min="14868" max="14868" width="3.69921875" style="1004" customWidth="1"/>
    <col min="14869" max="14869" width="3.8984375" style="1004" customWidth="1"/>
    <col min="14870" max="14870" width="3.69921875" style="1004" customWidth="1"/>
    <col min="14871" max="14871" width="3.8984375" style="1004" customWidth="1"/>
    <col min="14872" max="14872" width="3.69921875" style="1004" customWidth="1"/>
    <col min="14873" max="14873" width="3.8984375" style="1004" customWidth="1"/>
    <col min="14874" max="14874" width="3.69921875" style="1004" customWidth="1"/>
    <col min="14875" max="14875" width="3.8984375" style="1004" customWidth="1"/>
    <col min="14876" max="14876" width="3.69921875" style="1004" customWidth="1"/>
    <col min="14877" max="14877" width="3.8984375" style="1004" customWidth="1"/>
    <col min="14878" max="14878" width="3.69921875" style="1004" customWidth="1"/>
    <col min="14879" max="14879" width="3.8984375" style="1004" customWidth="1"/>
    <col min="14880" max="14880" width="3.69921875" style="1004" customWidth="1"/>
    <col min="14881" max="14881" width="3.8984375" style="1004" customWidth="1"/>
    <col min="14882" max="14882" width="4.3984375" style="1004" customWidth="1"/>
    <col min="14883" max="14883" width="3.8984375" style="1004" customWidth="1"/>
    <col min="14884" max="14884" width="4.69921875" style="1004" customWidth="1"/>
    <col min="14885" max="14885" width="5.19921875" style="1004" customWidth="1"/>
    <col min="14886" max="15104" width="9.09765625" style="1004"/>
    <col min="15105" max="15105" width="46.59765625" style="1004" customWidth="1"/>
    <col min="15106" max="15106" width="3.69921875" style="1004" customWidth="1"/>
    <col min="15107" max="15107" width="3.8984375" style="1004" customWidth="1"/>
    <col min="15108" max="15108" width="4.69921875" style="1004" customWidth="1"/>
    <col min="15109" max="15109" width="3.8984375" style="1004" customWidth="1"/>
    <col min="15110" max="15110" width="4.69921875" style="1004" customWidth="1"/>
    <col min="15111" max="15111" width="3.8984375" style="1004" customWidth="1"/>
    <col min="15112" max="15112" width="3.69921875" style="1004" customWidth="1"/>
    <col min="15113" max="15113" width="3.8984375" style="1004" customWidth="1"/>
    <col min="15114" max="15114" width="3.69921875" style="1004" customWidth="1"/>
    <col min="15115" max="15115" width="3.8984375" style="1004" customWidth="1"/>
    <col min="15116" max="15116" width="3.69921875" style="1004" customWidth="1"/>
    <col min="15117" max="15117" width="3.8984375" style="1004" customWidth="1"/>
    <col min="15118" max="15118" width="4.69921875" style="1004" customWidth="1"/>
    <col min="15119" max="15119" width="3.8984375" style="1004" customWidth="1"/>
    <col min="15120" max="15120" width="4.69921875" style="1004" customWidth="1"/>
    <col min="15121" max="15121" width="3.8984375" style="1004" customWidth="1"/>
    <col min="15122" max="15122" width="3.69921875" style="1004" customWidth="1"/>
    <col min="15123" max="15123" width="3.8984375" style="1004" customWidth="1"/>
    <col min="15124" max="15124" width="3.69921875" style="1004" customWidth="1"/>
    <col min="15125" max="15125" width="3.8984375" style="1004" customWidth="1"/>
    <col min="15126" max="15126" width="3.69921875" style="1004" customWidth="1"/>
    <col min="15127" max="15127" width="3.8984375" style="1004" customWidth="1"/>
    <col min="15128" max="15128" width="3.69921875" style="1004" customWidth="1"/>
    <col min="15129" max="15129" width="3.8984375" style="1004" customWidth="1"/>
    <col min="15130" max="15130" width="3.69921875" style="1004" customWidth="1"/>
    <col min="15131" max="15131" width="3.8984375" style="1004" customWidth="1"/>
    <col min="15132" max="15132" width="3.69921875" style="1004" customWidth="1"/>
    <col min="15133" max="15133" width="3.8984375" style="1004" customWidth="1"/>
    <col min="15134" max="15134" width="3.69921875" style="1004" customWidth="1"/>
    <col min="15135" max="15135" width="3.8984375" style="1004" customWidth="1"/>
    <col min="15136" max="15136" width="3.69921875" style="1004" customWidth="1"/>
    <col min="15137" max="15137" width="3.8984375" style="1004" customWidth="1"/>
    <col min="15138" max="15138" width="4.3984375" style="1004" customWidth="1"/>
    <col min="15139" max="15139" width="3.8984375" style="1004" customWidth="1"/>
    <col min="15140" max="15140" width="4.69921875" style="1004" customWidth="1"/>
    <col min="15141" max="15141" width="5.19921875" style="1004" customWidth="1"/>
    <col min="15142" max="15360" width="9.09765625" style="1004"/>
    <col min="15361" max="15361" width="46.59765625" style="1004" customWidth="1"/>
    <col min="15362" max="15362" width="3.69921875" style="1004" customWidth="1"/>
    <col min="15363" max="15363" width="3.8984375" style="1004" customWidth="1"/>
    <col min="15364" max="15364" width="4.69921875" style="1004" customWidth="1"/>
    <col min="15365" max="15365" width="3.8984375" style="1004" customWidth="1"/>
    <col min="15366" max="15366" width="4.69921875" style="1004" customWidth="1"/>
    <col min="15367" max="15367" width="3.8984375" style="1004" customWidth="1"/>
    <col min="15368" max="15368" width="3.69921875" style="1004" customWidth="1"/>
    <col min="15369" max="15369" width="3.8984375" style="1004" customWidth="1"/>
    <col min="15370" max="15370" width="3.69921875" style="1004" customWidth="1"/>
    <col min="15371" max="15371" width="3.8984375" style="1004" customWidth="1"/>
    <col min="15372" max="15372" width="3.69921875" style="1004" customWidth="1"/>
    <col min="15373" max="15373" width="3.8984375" style="1004" customWidth="1"/>
    <col min="15374" max="15374" width="4.69921875" style="1004" customWidth="1"/>
    <col min="15375" max="15375" width="3.8984375" style="1004" customWidth="1"/>
    <col min="15376" max="15376" width="4.69921875" style="1004" customWidth="1"/>
    <col min="15377" max="15377" width="3.8984375" style="1004" customWidth="1"/>
    <col min="15378" max="15378" width="3.69921875" style="1004" customWidth="1"/>
    <col min="15379" max="15379" width="3.8984375" style="1004" customWidth="1"/>
    <col min="15380" max="15380" width="3.69921875" style="1004" customWidth="1"/>
    <col min="15381" max="15381" width="3.8984375" style="1004" customWidth="1"/>
    <col min="15382" max="15382" width="3.69921875" style="1004" customWidth="1"/>
    <col min="15383" max="15383" width="3.8984375" style="1004" customWidth="1"/>
    <col min="15384" max="15384" width="3.69921875" style="1004" customWidth="1"/>
    <col min="15385" max="15385" width="3.8984375" style="1004" customWidth="1"/>
    <col min="15386" max="15386" width="3.69921875" style="1004" customWidth="1"/>
    <col min="15387" max="15387" width="3.8984375" style="1004" customWidth="1"/>
    <col min="15388" max="15388" width="3.69921875" style="1004" customWidth="1"/>
    <col min="15389" max="15389" width="3.8984375" style="1004" customWidth="1"/>
    <col min="15390" max="15390" width="3.69921875" style="1004" customWidth="1"/>
    <col min="15391" max="15391" width="3.8984375" style="1004" customWidth="1"/>
    <col min="15392" max="15392" width="3.69921875" style="1004" customWidth="1"/>
    <col min="15393" max="15393" width="3.8984375" style="1004" customWidth="1"/>
    <col min="15394" max="15394" width="4.3984375" style="1004" customWidth="1"/>
    <col min="15395" max="15395" width="3.8984375" style="1004" customWidth="1"/>
    <col min="15396" max="15396" width="4.69921875" style="1004" customWidth="1"/>
    <col min="15397" max="15397" width="5.19921875" style="1004" customWidth="1"/>
    <col min="15398" max="15616" width="9.09765625" style="1004"/>
    <col min="15617" max="15617" width="46.59765625" style="1004" customWidth="1"/>
    <col min="15618" max="15618" width="3.69921875" style="1004" customWidth="1"/>
    <col min="15619" max="15619" width="3.8984375" style="1004" customWidth="1"/>
    <col min="15620" max="15620" width="4.69921875" style="1004" customWidth="1"/>
    <col min="15621" max="15621" width="3.8984375" style="1004" customWidth="1"/>
    <col min="15622" max="15622" width="4.69921875" style="1004" customWidth="1"/>
    <col min="15623" max="15623" width="3.8984375" style="1004" customWidth="1"/>
    <col min="15624" max="15624" width="3.69921875" style="1004" customWidth="1"/>
    <col min="15625" max="15625" width="3.8984375" style="1004" customWidth="1"/>
    <col min="15626" max="15626" width="3.69921875" style="1004" customWidth="1"/>
    <col min="15627" max="15627" width="3.8984375" style="1004" customWidth="1"/>
    <col min="15628" max="15628" width="3.69921875" style="1004" customWidth="1"/>
    <col min="15629" max="15629" width="3.8984375" style="1004" customWidth="1"/>
    <col min="15630" max="15630" width="4.69921875" style="1004" customWidth="1"/>
    <col min="15631" max="15631" width="3.8984375" style="1004" customWidth="1"/>
    <col min="15632" max="15632" width="4.69921875" style="1004" customWidth="1"/>
    <col min="15633" max="15633" width="3.8984375" style="1004" customWidth="1"/>
    <col min="15634" max="15634" width="3.69921875" style="1004" customWidth="1"/>
    <col min="15635" max="15635" width="3.8984375" style="1004" customWidth="1"/>
    <col min="15636" max="15636" width="3.69921875" style="1004" customWidth="1"/>
    <col min="15637" max="15637" width="3.8984375" style="1004" customWidth="1"/>
    <col min="15638" max="15638" width="3.69921875" style="1004" customWidth="1"/>
    <col min="15639" max="15639" width="3.8984375" style="1004" customWidth="1"/>
    <col min="15640" max="15640" width="3.69921875" style="1004" customWidth="1"/>
    <col min="15641" max="15641" width="3.8984375" style="1004" customWidth="1"/>
    <col min="15642" max="15642" width="3.69921875" style="1004" customWidth="1"/>
    <col min="15643" max="15643" width="3.8984375" style="1004" customWidth="1"/>
    <col min="15644" max="15644" width="3.69921875" style="1004" customWidth="1"/>
    <col min="15645" max="15645" width="3.8984375" style="1004" customWidth="1"/>
    <col min="15646" max="15646" width="3.69921875" style="1004" customWidth="1"/>
    <col min="15647" max="15647" width="3.8984375" style="1004" customWidth="1"/>
    <col min="15648" max="15648" width="3.69921875" style="1004" customWidth="1"/>
    <col min="15649" max="15649" width="3.8984375" style="1004" customWidth="1"/>
    <col min="15650" max="15650" width="4.3984375" style="1004" customWidth="1"/>
    <col min="15651" max="15651" width="3.8984375" style="1004" customWidth="1"/>
    <col min="15652" max="15652" width="4.69921875" style="1004" customWidth="1"/>
    <col min="15653" max="15653" width="5.19921875" style="1004" customWidth="1"/>
    <col min="15654" max="15872" width="9.09765625" style="1004"/>
    <col min="15873" max="15873" width="46.59765625" style="1004" customWidth="1"/>
    <col min="15874" max="15874" width="3.69921875" style="1004" customWidth="1"/>
    <col min="15875" max="15875" width="3.8984375" style="1004" customWidth="1"/>
    <col min="15876" max="15876" width="4.69921875" style="1004" customWidth="1"/>
    <col min="15877" max="15877" width="3.8984375" style="1004" customWidth="1"/>
    <col min="15878" max="15878" width="4.69921875" style="1004" customWidth="1"/>
    <col min="15879" max="15879" width="3.8984375" style="1004" customWidth="1"/>
    <col min="15880" max="15880" width="3.69921875" style="1004" customWidth="1"/>
    <col min="15881" max="15881" width="3.8984375" style="1004" customWidth="1"/>
    <col min="15882" max="15882" width="3.69921875" style="1004" customWidth="1"/>
    <col min="15883" max="15883" width="3.8984375" style="1004" customWidth="1"/>
    <col min="15884" max="15884" width="3.69921875" style="1004" customWidth="1"/>
    <col min="15885" max="15885" width="3.8984375" style="1004" customWidth="1"/>
    <col min="15886" max="15886" width="4.69921875" style="1004" customWidth="1"/>
    <col min="15887" max="15887" width="3.8984375" style="1004" customWidth="1"/>
    <col min="15888" max="15888" width="4.69921875" style="1004" customWidth="1"/>
    <col min="15889" max="15889" width="3.8984375" style="1004" customWidth="1"/>
    <col min="15890" max="15890" width="3.69921875" style="1004" customWidth="1"/>
    <col min="15891" max="15891" width="3.8984375" style="1004" customWidth="1"/>
    <col min="15892" max="15892" width="3.69921875" style="1004" customWidth="1"/>
    <col min="15893" max="15893" width="3.8984375" style="1004" customWidth="1"/>
    <col min="15894" max="15894" width="3.69921875" style="1004" customWidth="1"/>
    <col min="15895" max="15895" width="3.8984375" style="1004" customWidth="1"/>
    <col min="15896" max="15896" width="3.69921875" style="1004" customWidth="1"/>
    <col min="15897" max="15897" width="3.8984375" style="1004" customWidth="1"/>
    <col min="15898" max="15898" width="3.69921875" style="1004" customWidth="1"/>
    <col min="15899" max="15899" width="3.8984375" style="1004" customWidth="1"/>
    <col min="15900" max="15900" width="3.69921875" style="1004" customWidth="1"/>
    <col min="15901" max="15901" width="3.8984375" style="1004" customWidth="1"/>
    <col min="15902" max="15902" width="3.69921875" style="1004" customWidth="1"/>
    <col min="15903" max="15903" width="3.8984375" style="1004" customWidth="1"/>
    <col min="15904" max="15904" width="3.69921875" style="1004" customWidth="1"/>
    <col min="15905" max="15905" width="3.8984375" style="1004" customWidth="1"/>
    <col min="15906" max="15906" width="4.3984375" style="1004" customWidth="1"/>
    <col min="15907" max="15907" width="3.8984375" style="1004" customWidth="1"/>
    <col min="15908" max="15908" width="4.69921875" style="1004" customWidth="1"/>
    <col min="15909" max="15909" width="5.19921875" style="1004" customWidth="1"/>
    <col min="15910" max="16128" width="9.09765625" style="1004"/>
    <col min="16129" max="16129" width="46.59765625" style="1004" customWidth="1"/>
    <col min="16130" max="16130" width="3.69921875" style="1004" customWidth="1"/>
    <col min="16131" max="16131" width="3.8984375" style="1004" customWidth="1"/>
    <col min="16132" max="16132" width="4.69921875" style="1004" customWidth="1"/>
    <col min="16133" max="16133" width="3.8984375" style="1004" customWidth="1"/>
    <col min="16134" max="16134" width="4.69921875" style="1004" customWidth="1"/>
    <col min="16135" max="16135" width="3.8984375" style="1004" customWidth="1"/>
    <col min="16136" max="16136" width="3.69921875" style="1004" customWidth="1"/>
    <col min="16137" max="16137" width="3.8984375" style="1004" customWidth="1"/>
    <col min="16138" max="16138" width="3.69921875" style="1004" customWidth="1"/>
    <col min="16139" max="16139" width="3.8984375" style="1004" customWidth="1"/>
    <col min="16140" max="16140" width="3.69921875" style="1004" customWidth="1"/>
    <col min="16141" max="16141" width="3.8984375" style="1004" customWidth="1"/>
    <col min="16142" max="16142" width="4.69921875" style="1004" customWidth="1"/>
    <col min="16143" max="16143" width="3.8984375" style="1004" customWidth="1"/>
    <col min="16144" max="16144" width="4.69921875" style="1004" customWidth="1"/>
    <col min="16145" max="16145" width="3.8984375" style="1004" customWidth="1"/>
    <col min="16146" max="16146" width="3.69921875" style="1004" customWidth="1"/>
    <col min="16147" max="16147" width="3.8984375" style="1004" customWidth="1"/>
    <col min="16148" max="16148" width="3.69921875" style="1004" customWidth="1"/>
    <col min="16149" max="16149" width="3.8984375" style="1004" customWidth="1"/>
    <col min="16150" max="16150" width="3.69921875" style="1004" customWidth="1"/>
    <col min="16151" max="16151" width="3.8984375" style="1004" customWidth="1"/>
    <col min="16152" max="16152" width="3.69921875" style="1004" customWidth="1"/>
    <col min="16153" max="16153" width="3.8984375" style="1004" customWidth="1"/>
    <col min="16154" max="16154" width="3.69921875" style="1004" customWidth="1"/>
    <col min="16155" max="16155" width="3.8984375" style="1004" customWidth="1"/>
    <col min="16156" max="16156" width="3.69921875" style="1004" customWidth="1"/>
    <col min="16157" max="16157" width="3.8984375" style="1004" customWidth="1"/>
    <col min="16158" max="16158" width="3.69921875" style="1004" customWidth="1"/>
    <col min="16159" max="16159" width="3.8984375" style="1004" customWidth="1"/>
    <col min="16160" max="16160" width="3.69921875" style="1004" customWidth="1"/>
    <col min="16161" max="16161" width="3.8984375" style="1004" customWidth="1"/>
    <col min="16162" max="16162" width="4.3984375" style="1004" customWidth="1"/>
    <col min="16163" max="16163" width="3.8984375" style="1004" customWidth="1"/>
    <col min="16164" max="16164" width="4.69921875" style="1004" customWidth="1"/>
    <col min="16165" max="16165" width="5.19921875" style="1004" customWidth="1"/>
    <col min="16166" max="16384" width="9.09765625" style="1004"/>
  </cols>
  <sheetData>
    <row r="1" spans="1:37" ht="33" customHeight="1">
      <c r="AE1" s="1030"/>
      <c r="AF1" s="1030"/>
      <c r="AG1" s="1030"/>
      <c r="AH1" s="1030"/>
      <c r="AI1" s="1030"/>
      <c r="AJ1" s="1030"/>
      <c r="AK1" s="1030"/>
    </row>
    <row r="2" spans="1:37" ht="33" customHeight="1">
      <c r="AE2" s="1030"/>
      <c r="AF2" s="1030"/>
      <c r="AG2" s="1030"/>
      <c r="AH2" s="1030"/>
      <c r="AI2" s="1030"/>
      <c r="AJ2" s="1030"/>
      <c r="AK2" s="1030"/>
    </row>
    <row r="3" spans="1:37" ht="15.75" customHeight="1">
      <c r="AE3" s="1030"/>
      <c r="AF3" s="1030"/>
      <c r="AG3" s="1030"/>
      <c r="AH3" s="1030"/>
      <c r="AI3" s="1030"/>
      <c r="AJ3" s="1030"/>
      <c r="AK3" s="1030"/>
    </row>
    <row r="4" spans="1:37" s="1005" customFormat="1" ht="174" customHeight="1">
      <c r="A4" s="1007" t="s">
        <v>1920</v>
      </c>
      <c r="B4" s="1008"/>
      <c r="C4" s="1008"/>
      <c r="D4" s="1008"/>
      <c r="E4" s="1008"/>
      <c r="F4" s="1009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  <c r="Y4" s="1010"/>
      <c r="Z4" s="1010"/>
      <c r="AA4" s="1010"/>
      <c r="AB4" s="1010"/>
      <c r="AC4" s="1010"/>
      <c r="AD4" s="1010"/>
      <c r="AE4" s="1010"/>
      <c r="AF4" s="1010"/>
      <c r="AG4" s="1010"/>
      <c r="AH4" s="1010"/>
      <c r="AI4" s="1010"/>
      <c r="AJ4" s="1010"/>
      <c r="AK4" s="1010"/>
    </row>
    <row r="5" spans="1:37" ht="45" customHeight="1">
      <c r="A5" s="1011" t="s">
        <v>1921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  <c r="Y5" s="1010"/>
      <c r="Z5" s="1010"/>
      <c r="AA5" s="1010"/>
      <c r="AB5" s="1010"/>
      <c r="AC5" s="1010"/>
      <c r="AD5" s="1010"/>
      <c r="AE5" s="1010"/>
      <c r="AF5" s="1010"/>
      <c r="AG5" s="1010"/>
      <c r="AH5" s="1010"/>
      <c r="AI5" s="1010"/>
      <c r="AJ5" s="1010"/>
      <c r="AK5" s="1010"/>
    </row>
    <row r="6" spans="1:37" ht="45" customHeight="1">
      <c r="A6" s="1012" t="s">
        <v>565</v>
      </c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4" t="s">
        <v>564</v>
      </c>
    </row>
    <row r="7" spans="1:37" ht="103.5" customHeight="1">
      <c r="A7" s="1015" t="s">
        <v>563</v>
      </c>
      <c r="B7" s="1016" t="s">
        <v>382</v>
      </c>
      <c r="C7" s="1017" t="s">
        <v>388</v>
      </c>
      <c r="D7" s="1016" t="s">
        <v>562</v>
      </c>
      <c r="E7" s="1017" t="s">
        <v>434</v>
      </c>
      <c r="F7" s="1016" t="s">
        <v>433</v>
      </c>
      <c r="G7" s="1018" t="s">
        <v>432</v>
      </c>
      <c r="H7" s="1016" t="s">
        <v>199</v>
      </c>
      <c r="I7" s="1018" t="s">
        <v>431</v>
      </c>
      <c r="J7" s="1016" t="s">
        <v>197</v>
      </c>
      <c r="K7" s="1018" t="s">
        <v>198</v>
      </c>
      <c r="L7" s="1016" t="s">
        <v>430</v>
      </c>
      <c r="M7" s="1018" t="s">
        <v>429</v>
      </c>
      <c r="N7" s="1016" t="s">
        <v>185</v>
      </c>
      <c r="O7" s="1018" t="s">
        <v>186</v>
      </c>
      <c r="P7" s="1016" t="s">
        <v>428</v>
      </c>
      <c r="Q7" s="1018" t="s">
        <v>386</v>
      </c>
      <c r="R7" s="1016" t="s">
        <v>153</v>
      </c>
      <c r="S7" s="1018" t="s">
        <v>561</v>
      </c>
      <c r="T7" s="1016" t="s">
        <v>426</v>
      </c>
      <c r="U7" s="1018" t="s">
        <v>190</v>
      </c>
      <c r="V7" s="1016" t="s">
        <v>187</v>
      </c>
      <c r="W7" s="1018" t="s">
        <v>188</v>
      </c>
      <c r="X7" s="1016" t="s">
        <v>560</v>
      </c>
      <c r="Y7" s="1018" t="s">
        <v>559</v>
      </c>
      <c r="Z7" s="1016" t="s">
        <v>423</v>
      </c>
      <c r="AA7" s="1018" t="s">
        <v>180</v>
      </c>
      <c r="AB7" s="1016" t="s">
        <v>558</v>
      </c>
      <c r="AC7" s="1018" t="s">
        <v>421</v>
      </c>
      <c r="AD7" s="1016" t="s">
        <v>420</v>
      </c>
      <c r="AE7" s="1018" t="s">
        <v>419</v>
      </c>
      <c r="AF7" s="1016" t="s">
        <v>418</v>
      </c>
      <c r="AG7" s="1018" t="s">
        <v>417</v>
      </c>
      <c r="AH7" s="1016" t="s">
        <v>137</v>
      </c>
      <c r="AI7" s="1018" t="s">
        <v>416</v>
      </c>
      <c r="AJ7" s="1019" t="s">
        <v>26</v>
      </c>
      <c r="AK7" s="1031" t="s">
        <v>30</v>
      </c>
    </row>
    <row r="8" spans="1:37" ht="45" customHeight="1">
      <c r="A8" s="1020" t="s">
        <v>557</v>
      </c>
      <c r="B8" s="1744">
        <v>0</v>
      </c>
      <c r="C8" s="1743"/>
      <c r="D8" s="1743">
        <v>1963</v>
      </c>
      <c r="E8" s="1743"/>
      <c r="F8" s="1743">
        <v>983</v>
      </c>
      <c r="G8" s="1743"/>
      <c r="H8" s="1743">
        <v>73</v>
      </c>
      <c r="I8" s="1743"/>
      <c r="J8" s="1743">
        <v>38</v>
      </c>
      <c r="K8" s="1743"/>
      <c r="L8" s="1743">
        <v>15</v>
      </c>
      <c r="M8" s="1743"/>
      <c r="N8" s="1743">
        <v>695</v>
      </c>
      <c r="O8" s="1743"/>
      <c r="P8" s="1743">
        <v>415</v>
      </c>
      <c r="Q8" s="1743"/>
      <c r="R8" s="1743">
        <v>925</v>
      </c>
      <c r="S8" s="1743"/>
      <c r="T8" s="1743">
        <v>37</v>
      </c>
      <c r="U8" s="1743"/>
      <c r="V8" s="1743">
        <v>18</v>
      </c>
      <c r="W8" s="1743"/>
      <c r="X8" s="1743">
        <v>7</v>
      </c>
      <c r="Y8" s="1743"/>
      <c r="Z8" s="1743">
        <v>6</v>
      </c>
      <c r="AA8" s="1743"/>
      <c r="AB8" s="1743">
        <v>27</v>
      </c>
      <c r="AC8" s="1743"/>
      <c r="AD8" s="1743">
        <v>90</v>
      </c>
      <c r="AE8" s="1743"/>
      <c r="AF8" s="1743">
        <v>103</v>
      </c>
      <c r="AG8" s="1743"/>
      <c r="AH8" s="1743">
        <v>20</v>
      </c>
      <c r="AI8" s="1743"/>
      <c r="AJ8" s="1743">
        <f>SUM(B8:AI9)</f>
        <v>5415</v>
      </c>
      <c r="AK8" s="1743"/>
    </row>
    <row r="9" spans="1:37" ht="45" customHeight="1">
      <c r="A9" s="1021" t="s">
        <v>556</v>
      </c>
      <c r="B9" s="1742"/>
      <c r="C9" s="1737"/>
      <c r="D9" s="1737"/>
      <c r="E9" s="1737"/>
      <c r="F9" s="1737"/>
      <c r="G9" s="1737"/>
      <c r="H9" s="1737"/>
      <c r="I9" s="1737"/>
      <c r="J9" s="1737"/>
      <c r="K9" s="1737"/>
      <c r="L9" s="1737"/>
      <c r="M9" s="1737"/>
      <c r="N9" s="1737"/>
      <c r="O9" s="1737"/>
      <c r="P9" s="1737"/>
      <c r="Q9" s="1737"/>
      <c r="R9" s="1737"/>
      <c r="S9" s="1737"/>
      <c r="T9" s="1737"/>
      <c r="U9" s="1737"/>
      <c r="V9" s="1737"/>
      <c r="W9" s="1737"/>
      <c r="X9" s="1737"/>
      <c r="Y9" s="1737"/>
      <c r="Z9" s="1737"/>
      <c r="AA9" s="1737"/>
      <c r="AB9" s="1737"/>
      <c r="AC9" s="1737"/>
      <c r="AD9" s="1737"/>
      <c r="AE9" s="1737"/>
      <c r="AF9" s="1737"/>
      <c r="AG9" s="1737"/>
      <c r="AH9" s="1737"/>
      <c r="AI9" s="1737"/>
      <c r="AJ9" s="1737"/>
      <c r="AK9" s="1737"/>
    </row>
    <row r="10" spans="1:37" ht="45" customHeight="1">
      <c r="A10" s="1020" t="s">
        <v>555</v>
      </c>
      <c r="B10" s="1742">
        <v>0</v>
      </c>
      <c r="C10" s="1737"/>
      <c r="D10" s="1737">
        <v>868</v>
      </c>
      <c r="E10" s="1737"/>
      <c r="F10" s="1737">
        <v>356</v>
      </c>
      <c r="G10" s="1737"/>
      <c r="H10" s="1737">
        <v>57</v>
      </c>
      <c r="I10" s="1737"/>
      <c r="J10" s="1737">
        <v>0</v>
      </c>
      <c r="K10" s="1737"/>
      <c r="L10" s="1737">
        <v>0</v>
      </c>
      <c r="M10" s="1737"/>
      <c r="N10" s="1737">
        <v>279</v>
      </c>
      <c r="O10" s="1737"/>
      <c r="P10" s="1737">
        <v>438</v>
      </c>
      <c r="Q10" s="1737"/>
      <c r="R10" s="1737">
        <v>455</v>
      </c>
      <c r="S10" s="1737"/>
      <c r="T10" s="1737">
        <v>0</v>
      </c>
      <c r="U10" s="1737"/>
      <c r="V10" s="1737">
        <v>0</v>
      </c>
      <c r="W10" s="1737"/>
      <c r="X10" s="1737">
        <v>0</v>
      </c>
      <c r="Y10" s="1737"/>
      <c r="Z10" s="1737">
        <v>27</v>
      </c>
      <c r="AA10" s="1737"/>
      <c r="AB10" s="1737">
        <v>0</v>
      </c>
      <c r="AC10" s="1737"/>
      <c r="AD10" s="1737">
        <v>24</v>
      </c>
      <c r="AE10" s="1737"/>
      <c r="AF10" s="1737">
        <v>81</v>
      </c>
      <c r="AG10" s="1737"/>
      <c r="AH10" s="1737">
        <v>46</v>
      </c>
      <c r="AI10" s="1737"/>
      <c r="AJ10" s="1737">
        <f>SUM(B10:AI11)</f>
        <v>2631</v>
      </c>
      <c r="AK10" s="1737"/>
    </row>
    <row r="11" spans="1:37" ht="45" customHeight="1">
      <c r="A11" s="1021" t="s">
        <v>554</v>
      </c>
      <c r="B11" s="1742"/>
      <c r="C11" s="1737"/>
      <c r="D11" s="1737"/>
      <c r="E11" s="1737"/>
      <c r="F11" s="1737"/>
      <c r="G11" s="1737"/>
      <c r="H11" s="1737"/>
      <c r="I11" s="1737"/>
      <c r="J11" s="1737"/>
      <c r="K11" s="1737"/>
      <c r="L11" s="1737"/>
      <c r="M11" s="1737"/>
      <c r="N11" s="1737"/>
      <c r="O11" s="1737"/>
      <c r="P11" s="1737"/>
      <c r="Q11" s="1737"/>
      <c r="R11" s="1737"/>
      <c r="S11" s="1737"/>
      <c r="T11" s="1737"/>
      <c r="U11" s="1737"/>
      <c r="V11" s="1737"/>
      <c r="W11" s="1737"/>
      <c r="X11" s="1737"/>
      <c r="Y11" s="1737"/>
      <c r="Z11" s="1737"/>
      <c r="AA11" s="1737"/>
      <c r="AB11" s="1737"/>
      <c r="AC11" s="1737"/>
      <c r="AD11" s="1737"/>
      <c r="AE11" s="1737"/>
      <c r="AF11" s="1737"/>
      <c r="AG11" s="1737"/>
      <c r="AH11" s="1737"/>
      <c r="AI11" s="1737"/>
      <c r="AJ11" s="1737"/>
      <c r="AK11" s="1737"/>
    </row>
    <row r="12" spans="1:37" ht="45" customHeight="1">
      <c r="A12" s="1002" t="s">
        <v>553</v>
      </c>
      <c r="B12" s="1742">
        <v>0</v>
      </c>
      <c r="C12" s="1737"/>
      <c r="D12" s="1737">
        <v>160</v>
      </c>
      <c r="E12" s="1737"/>
      <c r="F12" s="1737">
        <v>174</v>
      </c>
      <c r="G12" s="1737"/>
      <c r="H12" s="1737">
        <v>32</v>
      </c>
      <c r="I12" s="1737"/>
      <c r="J12" s="1737">
        <v>0</v>
      </c>
      <c r="K12" s="1737"/>
      <c r="L12" s="1737">
        <v>0</v>
      </c>
      <c r="M12" s="1737"/>
      <c r="N12" s="1737">
        <v>112</v>
      </c>
      <c r="O12" s="1737"/>
      <c r="P12" s="1737">
        <v>78</v>
      </c>
      <c r="Q12" s="1737"/>
      <c r="R12" s="1737">
        <v>212</v>
      </c>
      <c r="S12" s="1737"/>
      <c r="T12" s="1737">
        <v>0</v>
      </c>
      <c r="U12" s="1737"/>
      <c r="V12" s="1737">
        <v>0</v>
      </c>
      <c r="W12" s="1737"/>
      <c r="X12" s="1737">
        <v>0</v>
      </c>
      <c r="Y12" s="1737"/>
      <c r="Z12" s="1737">
        <v>0</v>
      </c>
      <c r="AA12" s="1737"/>
      <c r="AB12" s="1737">
        <v>0</v>
      </c>
      <c r="AC12" s="1737"/>
      <c r="AD12" s="1737">
        <v>0</v>
      </c>
      <c r="AE12" s="1737"/>
      <c r="AF12" s="1737">
        <v>20</v>
      </c>
      <c r="AG12" s="1737"/>
      <c r="AH12" s="1737">
        <v>57</v>
      </c>
      <c r="AI12" s="1737"/>
      <c r="AJ12" s="1737">
        <f>SUM(B12:AI13)</f>
        <v>845</v>
      </c>
      <c r="AK12" s="1737"/>
    </row>
    <row r="13" spans="1:37" ht="45" customHeight="1">
      <c r="A13" s="1003" t="s">
        <v>552</v>
      </c>
      <c r="B13" s="1742"/>
      <c r="C13" s="1737"/>
      <c r="D13" s="1737"/>
      <c r="E13" s="1737"/>
      <c r="F13" s="1737"/>
      <c r="G13" s="1737"/>
      <c r="H13" s="1737"/>
      <c r="I13" s="1737"/>
      <c r="J13" s="1737"/>
      <c r="K13" s="1737"/>
      <c r="L13" s="1737"/>
      <c r="M13" s="1737"/>
      <c r="N13" s="1737"/>
      <c r="O13" s="1737"/>
      <c r="P13" s="1737"/>
      <c r="Q13" s="1737"/>
      <c r="R13" s="1737"/>
      <c r="S13" s="1737"/>
      <c r="T13" s="1737"/>
      <c r="U13" s="1737"/>
      <c r="V13" s="1737"/>
      <c r="W13" s="1737"/>
      <c r="X13" s="1737"/>
      <c r="Y13" s="1737"/>
      <c r="Z13" s="1737"/>
      <c r="AA13" s="1737"/>
      <c r="AB13" s="1737"/>
      <c r="AC13" s="1737"/>
      <c r="AD13" s="1737"/>
      <c r="AE13" s="1737"/>
      <c r="AF13" s="1737"/>
      <c r="AG13" s="1737"/>
      <c r="AH13" s="1737"/>
      <c r="AI13" s="1737"/>
      <c r="AJ13" s="1737"/>
      <c r="AK13" s="1737"/>
    </row>
    <row r="14" spans="1:37" ht="45" customHeight="1">
      <c r="A14" s="1020" t="s">
        <v>551</v>
      </c>
      <c r="B14" s="1742">
        <v>0</v>
      </c>
      <c r="C14" s="1737"/>
      <c r="D14" s="1737">
        <v>241</v>
      </c>
      <c r="E14" s="1737"/>
      <c r="F14" s="1737">
        <v>136</v>
      </c>
      <c r="G14" s="1737"/>
      <c r="H14" s="1737">
        <v>26</v>
      </c>
      <c r="I14" s="1737"/>
      <c r="J14" s="1737">
        <v>20</v>
      </c>
      <c r="K14" s="1737"/>
      <c r="L14" s="1737">
        <v>2</v>
      </c>
      <c r="M14" s="1737"/>
      <c r="N14" s="1737">
        <v>75</v>
      </c>
      <c r="O14" s="1737"/>
      <c r="P14" s="1737">
        <v>108</v>
      </c>
      <c r="Q14" s="1737"/>
      <c r="R14" s="1737">
        <v>213</v>
      </c>
      <c r="S14" s="1737"/>
      <c r="T14" s="1737">
        <v>21</v>
      </c>
      <c r="U14" s="1737"/>
      <c r="V14" s="1737">
        <v>2</v>
      </c>
      <c r="W14" s="1737"/>
      <c r="X14" s="1737">
        <v>15</v>
      </c>
      <c r="Y14" s="1737"/>
      <c r="Z14" s="1737">
        <v>1</v>
      </c>
      <c r="AA14" s="1737"/>
      <c r="AB14" s="1737">
        <v>7</v>
      </c>
      <c r="AC14" s="1737"/>
      <c r="AD14" s="1737">
        <v>11</v>
      </c>
      <c r="AE14" s="1737"/>
      <c r="AF14" s="1737">
        <v>86</v>
      </c>
      <c r="AG14" s="1737"/>
      <c r="AH14" s="1737">
        <v>368</v>
      </c>
      <c r="AI14" s="1737"/>
      <c r="AJ14" s="1737">
        <f>SUM(B14:AI15)</f>
        <v>1332</v>
      </c>
      <c r="AK14" s="1737"/>
    </row>
    <row r="15" spans="1:37" ht="45" customHeight="1">
      <c r="A15" s="1021" t="s">
        <v>550</v>
      </c>
      <c r="B15" s="1742"/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  <c r="AC15" s="1737"/>
      <c r="AD15" s="1737"/>
      <c r="AE15" s="1737"/>
      <c r="AF15" s="1737"/>
      <c r="AG15" s="1737"/>
      <c r="AH15" s="1737"/>
      <c r="AI15" s="1737"/>
      <c r="AJ15" s="1737"/>
      <c r="AK15" s="1737"/>
    </row>
    <row r="16" spans="1:37" ht="45" customHeight="1">
      <c r="A16" s="1020" t="s">
        <v>549</v>
      </c>
      <c r="B16" s="1742">
        <v>0</v>
      </c>
      <c r="C16" s="1737"/>
      <c r="D16" s="1737">
        <v>75</v>
      </c>
      <c r="E16" s="1737"/>
      <c r="F16" s="1737">
        <v>61</v>
      </c>
      <c r="G16" s="1737"/>
      <c r="H16" s="1737">
        <v>28</v>
      </c>
      <c r="I16" s="1737"/>
      <c r="J16" s="1737">
        <v>4</v>
      </c>
      <c r="K16" s="1737"/>
      <c r="L16" s="1737">
        <v>2</v>
      </c>
      <c r="M16" s="1737"/>
      <c r="N16" s="1737">
        <v>65</v>
      </c>
      <c r="O16" s="1737"/>
      <c r="P16" s="1737">
        <v>72</v>
      </c>
      <c r="Q16" s="1737"/>
      <c r="R16" s="1737">
        <v>95</v>
      </c>
      <c r="S16" s="1737"/>
      <c r="T16" s="1737">
        <v>4</v>
      </c>
      <c r="U16" s="1737"/>
      <c r="V16" s="1737">
        <v>4</v>
      </c>
      <c r="W16" s="1737"/>
      <c r="X16" s="1737">
        <v>4</v>
      </c>
      <c r="Y16" s="1737"/>
      <c r="Z16" s="1737">
        <v>0</v>
      </c>
      <c r="AA16" s="1737"/>
      <c r="AB16" s="1737">
        <v>2</v>
      </c>
      <c r="AC16" s="1737"/>
      <c r="AD16" s="1737">
        <v>6</v>
      </c>
      <c r="AE16" s="1737"/>
      <c r="AF16" s="1737">
        <v>33</v>
      </c>
      <c r="AG16" s="1737"/>
      <c r="AH16" s="1737">
        <v>0</v>
      </c>
      <c r="AI16" s="1737"/>
      <c r="AJ16" s="1737">
        <f>SUM(B16:AI17)</f>
        <v>455</v>
      </c>
      <c r="AK16" s="1737"/>
    </row>
    <row r="17" spans="1:37" ht="45" customHeight="1">
      <c r="A17" s="1021" t="s">
        <v>548</v>
      </c>
      <c r="B17" s="1742"/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  <c r="AC17" s="1737"/>
      <c r="AD17" s="1737"/>
      <c r="AE17" s="1737"/>
      <c r="AF17" s="1737"/>
      <c r="AG17" s="1737"/>
      <c r="AH17" s="1737"/>
      <c r="AI17" s="1737"/>
      <c r="AJ17" s="1737"/>
      <c r="AK17" s="1737"/>
    </row>
    <row r="18" spans="1:37" ht="45" customHeight="1">
      <c r="A18" s="1020" t="s">
        <v>1925</v>
      </c>
      <c r="B18" s="1742">
        <v>0</v>
      </c>
      <c r="C18" s="1737"/>
      <c r="D18" s="1737">
        <v>98</v>
      </c>
      <c r="E18" s="1737"/>
      <c r="F18" s="1737">
        <v>30</v>
      </c>
      <c r="G18" s="1737"/>
      <c r="H18" s="1737">
        <v>39</v>
      </c>
      <c r="I18" s="1737"/>
      <c r="J18" s="1737">
        <v>0</v>
      </c>
      <c r="K18" s="1737"/>
      <c r="L18" s="1737">
        <v>0</v>
      </c>
      <c r="M18" s="1737"/>
      <c r="N18" s="1737">
        <v>26</v>
      </c>
      <c r="O18" s="1737"/>
      <c r="P18" s="1737">
        <v>36</v>
      </c>
      <c r="Q18" s="1737"/>
      <c r="R18" s="1737">
        <v>55</v>
      </c>
      <c r="S18" s="1737"/>
      <c r="T18" s="1737">
        <v>0</v>
      </c>
      <c r="U18" s="1737"/>
      <c r="V18" s="1737">
        <v>0</v>
      </c>
      <c r="W18" s="1737"/>
      <c r="X18" s="1737">
        <v>0</v>
      </c>
      <c r="Y18" s="1737"/>
      <c r="Z18" s="1737">
        <v>0</v>
      </c>
      <c r="AA18" s="1737"/>
      <c r="AB18" s="1737">
        <v>0</v>
      </c>
      <c r="AC18" s="1737"/>
      <c r="AD18" s="1737">
        <v>20</v>
      </c>
      <c r="AE18" s="1737"/>
      <c r="AF18" s="1737">
        <v>38</v>
      </c>
      <c r="AG18" s="1737"/>
      <c r="AH18" s="1737">
        <v>0</v>
      </c>
      <c r="AI18" s="1737"/>
      <c r="AJ18" s="1737">
        <f>SUM(B18:AI19)</f>
        <v>342</v>
      </c>
      <c r="AK18" s="1737"/>
    </row>
    <row r="19" spans="1:37" ht="45" customHeight="1">
      <c r="A19" s="1020" t="s">
        <v>547</v>
      </c>
      <c r="B19" s="1742"/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  <c r="AC19" s="1737"/>
      <c r="AD19" s="1737"/>
      <c r="AE19" s="1737"/>
      <c r="AF19" s="1737"/>
      <c r="AG19" s="1737"/>
      <c r="AH19" s="1737"/>
      <c r="AI19" s="1737"/>
      <c r="AJ19" s="1737"/>
      <c r="AK19" s="1737"/>
    </row>
    <row r="20" spans="1:37" s="1006" customFormat="1" ht="20.100000000000001" customHeight="1">
      <c r="A20" s="1022" t="s">
        <v>546</v>
      </c>
      <c r="B20" s="1733">
        <v>233</v>
      </c>
      <c r="C20" s="1734"/>
      <c r="D20" s="1731">
        <v>391</v>
      </c>
      <c r="E20" s="1731"/>
      <c r="F20" s="1737">
        <v>325</v>
      </c>
      <c r="G20" s="1737"/>
      <c r="H20" s="1731">
        <v>66</v>
      </c>
      <c r="I20" s="1731"/>
      <c r="J20" s="1731">
        <v>23</v>
      </c>
      <c r="K20" s="1731"/>
      <c r="L20" s="1731">
        <v>4</v>
      </c>
      <c r="M20" s="1731"/>
      <c r="N20" s="1731">
        <v>168</v>
      </c>
      <c r="O20" s="1731"/>
      <c r="P20" s="1731">
        <v>141</v>
      </c>
      <c r="Q20" s="1731"/>
      <c r="R20" s="1731">
        <v>381</v>
      </c>
      <c r="S20" s="1731"/>
      <c r="T20" s="1731">
        <v>54</v>
      </c>
      <c r="U20" s="1731"/>
      <c r="V20" s="1731">
        <v>51</v>
      </c>
      <c r="W20" s="1731"/>
      <c r="X20" s="1731">
        <v>13</v>
      </c>
      <c r="Y20" s="1731"/>
      <c r="Z20" s="1731">
        <v>4</v>
      </c>
      <c r="AA20" s="1731"/>
      <c r="AB20" s="1731">
        <v>17</v>
      </c>
      <c r="AC20" s="1731"/>
      <c r="AD20" s="1731">
        <v>74</v>
      </c>
      <c r="AE20" s="1731"/>
      <c r="AF20" s="1731">
        <v>79</v>
      </c>
      <c r="AG20" s="1731"/>
      <c r="AH20" s="1731">
        <v>133</v>
      </c>
      <c r="AI20" s="1731"/>
      <c r="AJ20" s="1731">
        <f>SUM(B20:AI21)</f>
        <v>2157</v>
      </c>
      <c r="AK20" s="1731"/>
    </row>
    <row r="21" spans="1:37" ht="16.2" thickBot="1">
      <c r="A21" s="1023" t="s">
        <v>545</v>
      </c>
      <c r="B21" s="1735"/>
      <c r="C21" s="1736"/>
      <c r="D21" s="1732"/>
      <c r="E21" s="1732"/>
      <c r="F21" s="1738"/>
      <c r="G21" s="1738"/>
      <c r="H21" s="1732"/>
      <c r="I21" s="1732"/>
      <c r="J21" s="1732"/>
      <c r="K21" s="1732"/>
      <c r="L21" s="1732"/>
      <c r="M21" s="1732"/>
      <c r="N21" s="1732"/>
      <c r="O21" s="1732"/>
      <c r="P21" s="1732"/>
      <c r="Q21" s="1732"/>
      <c r="R21" s="1732"/>
      <c r="S21" s="1732"/>
      <c r="T21" s="1732"/>
      <c r="U21" s="1732"/>
      <c r="V21" s="1732"/>
      <c r="W21" s="1732"/>
      <c r="X21" s="1732"/>
      <c r="Y21" s="1732"/>
      <c r="Z21" s="1732"/>
      <c r="AA21" s="1732"/>
      <c r="AB21" s="1732"/>
      <c r="AC21" s="1732"/>
      <c r="AD21" s="1732"/>
      <c r="AE21" s="1732"/>
      <c r="AF21" s="1732"/>
      <c r="AG21" s="1732"/>
      <c r="AH21" s="1732"/>
      <c r="AI21" s="1732"/>
      <c r="AJ21" s="1732"/>
      <c r="AK21" s="1732"/>
    </row>
    <row r="22" spans="1:37" ht="18" hidden="1">
      <c r="A22" s="1024" t="s">
        <v>544</v>
      </c>
      <c r="B22" s="1741">
        <f>SUM(B8:C21)</f>
        <v>233</v>
      </c>
      <c r="C22" s="1741"/>
      <c r="D22" s="1741">
        <f>SUM(D8:E21)</f>
        <v>3796</v>
      </c>
      <c r="E22" s="1741"/>
      <c r="F22" s="1739">
        <f>SUM(F8:G21)</f>
        <v>2065</v>
      </c>
      <c r="G22" s="1740"/>
      <c r="H22" s="1739">
        <f>SUM(H8:I21)</f>
        <v>321</v>
      </c>
      <c r="I22" s="1740"/>
      <c r="J22" s="1739">
        <f>SUM(J8:K21)</f>
        <v>85</v>
      </c>
      <c r="K22" s="1740"/>
      <c r="L22" s="1739">
        <f>SUM(L8:M21)</f>
        <v>23</v>
      </c>
      <c r="M22" s="1740"/>
      <c r="N22" s="1739">
        <f>SUM(N8:O21)</f>
        <v>1420</v>
      </c>
      <c r="O22" s="1740"/>
      <c r="P22" s="1739">
        <f>SUM(P8:Q21)</f>
        <v>1288</v>
      </c>
      <c r="Q22" s="1740"/>
      <c r="R22" s="1739">
        <f>SUM(R8:S21)</f>
        <v>2336</v>
      </c>
      <c r="S22" s="1740"/>
      <c r="T22" s="1739">
        <f>SUM(T8:U21)</f>
        <v>116</v>
      </c>
      <c r="U22" s="1740"/>
      <c r="V22" s="1739">
        <f>SUM(V8:W21)</f>
        <v>75</v>
      </c>
      <c r="W22" s="1740"/>
      <c r="X22" s="1739">
        <f>SUM(X8:Y21)</f>
        <v>39</v>
      </c>
      <c r="Y22" s="1740"/>
      <c r="Z22" s="1739">
        <f>SUM(Z8:AA21)</f>
        <v>38</v>
      </c>
      <c r="AA22" s="1740"/>
      <c r="AB22" s="1739">
        <f>SUM(AB8:AC21)</f>
        <v>53</v>
      </c>
      <c r="AC22" s="1740"/>
      <c r="AD22" s="1739">
        <f>SUM(AD8:AE21)</f>
        <v>225</v>
      </c>
      <c r="AE22" s="1740"/>
      <c r="AF22" s="1739">
        <f>SUM(AF8:AG21)</f>
        <v>440</v>
      </c>
      <c r="AG22" s="1740"/>
      <c r="AH22" s="1739">
        <f>SUM(AH8:AI21)</f>
        <v>624</v>
      </c>
      <c r="AI22" s="1740"/>
      <c r="AJ22" s="1739">
        <f>SUM(AJ8:AK21)</f>
        <v>13177</v>
      </c>
      <c r="AK22" s="1740"/>
    </row>
    <row r="23" spans="1:37" ht="13.8" hidden="1">
      <c r="A23" s="1025" t="s">
        <v>1922</v>
      </c>
      <c r="B23" s="1026"/>
      <c r="C23" s="1026"/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1026"/>
      <c r="P23" s="1026"/>
      <c r="Q23" s="1026"/>
      <c r="R23" s="1026"/>
      <c r="S23" s="1026"/>
      <c r="T23" s="1026"/>
      <c r="U23" s="1026"/>
      <c r="V23" s="1026"/>
      <c r="W23" s="1026"/>
      <c r="X23" s="1026"/>
      <c r="Y23" s="1026"/>
      <c r="Z23" s="1026"/>
      <c r="AA23" s="1026"/>
      <c r="AB23" s="1026"/>
      <c r="AC23" s="1026"/>
      <c r="AD23" s="1026"/>
      <c r="AE23" s="1026"/>
      <c r="AF23" s="1026"/>
      <c r="AG23" s="1026"/>
      <c r="AH23" s="1026"/>
      <c r="AI23" s="1026"/>
      <c r="AJ23" s="1026"/>
      <c r="AK23" s="1026"/>
    </row>
    <row r="24" spans="1:37" hidden="1">
      <c r="A24" s="1013"/>
      <c r="B24" s="1013"/>
      <c r="C24" s="1013"/>
      <c r="D24" s="1013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1013"/>
      <c r="P24" s="1013"/>
      <c r="Q24" s="1013"/>
      <c r="R24" s="1013"/>
      <c r="S24" s="1013"/>
      <c r="T24" s="1013"/>
      <c r="U24" s="1013"/>
      <c r="V24" s="1013"/>
      <c r="W24" s="1013"/>
      <c r="X24" s="1013"/>
      <c r="Y24" s="1013"/>
      <c r="Z24" s="1013"/>
      <c r="AA24" s="1013"/>
      <c r="AB24" s="1013"/>
      <c r="AC24" s="1013"/>
      <c r="AD24" s="1013"/>
      <c r="AE24" s="1013"/>
      <c r="AF24" s="1013"/>
      <c r="AG24" s="1013"/>
      <c r="AH24" s="1013"/>
      <c r="AI24" s="1013"/>
      <c r="AJ24" s="1013"/>
      <c r="AK24" s="1013"/>
    </row>
    <row r="25" spans="1:37" hidden="1">
      <c r="A25" s="1013"/>
      <c r="B25" s="1013"/>
      <c r="C25" s="1013"/>
      <c r="D25" s="1013"/>
      <c r="E25" s="1013"/>
      <c r="F25" s="1013"/>
      <c r="G25" s="1013"/>
      <c r="H25" s="1013"/>
      <c r="I25" s="1013"/>
      <c r="J25" s="1013"/>
      <c r="K25" s="1013"/>
      <c r="L25" s="1013"/>
      <c r="M25" s="1013"/>
      <c r="N25" s="1013"/>
      <c r="O25" s="1013"/>
      <c r="P25" s="1013"/>
      <c r="Q25" s="1013"/>
      <c r="R25" s="1013"/>
      <c r="S25" s="1013"/>
      <c r="T25" s="1013"/>
      <c r="U25" s="1013"/>
      <c r="V25" s="1013"/>
      <c r="W25" s="1013"/>
      <c r="X25" s="1013"/>
      <c r="Y25" s="1013"/>
      <c r="Z25" s="1013"/>
      <c r="AA25" s="1013"/>
      <c r="AB25" s="1013"/>
      <c r="AC25" s="1013"/>
      <c r="AD25" s="1013"/>
      <c r="AE25" s="1013"/>
      <c r="AF25" s="1013"/>
      <c r="AG25" s="1013"/>
      <c r="AH25" s="1013"/>
      <c r="AI25" s="1013"/>
      <c r="AJ25" s="1013"/>
      <c r="AK25" s="1013"/>
    </row>
    <row r="26" spans="1:37" hidden="1">
      <c r="A26" s="1013"/>
      <c r="B26" s="1013"/>
      <c r="C26" s="1013"/>
      <c r="D26" s="1013"/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1013"/>
      <c r="P26" s="1013"/>
      <c r="Q26" s="1013"/>
      <c r="R26" s="1013"/>
      <c r="S26" s="1013"/>
      <c r="T26" s="1013"/>
      <c r="U26" s="1013"/>
      <c r="V26" s="1013"/>
      <c r="W26" s="1013"/>
      <c r="X26" s="1013"/>
      <c r="Y26" s="1013"/>
      <c r="Z26" s="1013"/>
      <c r="AA26" s="1013"/>
      <c r="AB26" s="1013"/>
      <c r="AC26" s="1013"/>
      <c r="AD26" s="1013"/>
      <c r="AE26" s="1013"/>
      <c r="AF26" s="1013"/>
      <c r="AG26" s="1013"/>
      <c r="AH26" s="1013"/>
      <c r="AI26" s="1013"/>
      <c r="AJ26" s="1013"/>
      <c r="AK26" s="1013"/>
    </row>
    <row r="27" spans="1:37" hidden="1">
      <c r="A27" s="1013"/>
      <c r="B27" s="1013"/>
      <c r="C27" s="1013"/>
      <c r="D27" s="1013"/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13"/>
      <c r="AH27" s="1013"/>
      <c r="AI27" s="1013"/>
      <c r="AJ27" s="1013"/>
      <c r="AK27" s="1013"/>
    </row>
    <row r="28" spans="1:37" ht="15.6" hidden="1">
      <c r="A28" s="1027" t="s">
        <v>1923</v>
      </c>
      <c r="B28" s="1745">
        <v>0</v>
      </c>
      <c r="C28" s="1746"/>
      <c r="D28" s="1745">
        <v>135</v>
      </c>
      <c r="E28" s="1746"/>
      <c r="F28" s="1745">
        <v>44</v>
      </c>
      <c r="G28" s="1746"/>
      <c r="H28" s="1745">
        <v>26</v>
      </c>
      <c r="I28" s="1746"/>
      <c r="J28" s="1745">
        <v>20</v>
      </c>
      <c r="K28" s="1746"/>
      <c r="L28" s="1745">
        <v>2</v>
      </c>
      <c r="M28" s="1746"/>
      <c r="N28" s="1745">
        <v>58</v>
      </c>
      <c r="O28" s="1746"/>
      <c r="P28" s="1745">
        <v>33</v>
      </c>
      <c r="Q28" s="1746"/>
      <c r="R28" s="1745">
        <v>174</v>
      </c>
      <c r="S28" s="1746"/>
      <c r="T28" s="1745">
        <v>21</v>
      </c>
      <c r="U28" s="1746"/>
      <c r="V28" s="1745">
        <v>2</v>
      </c>
      <c r="W28" s="1746"/>
      <c r="X28" s="1745">
        <v>15</v>
      </c>
      <c r="Y28" s="1746"/>
      <c r="Z28" s="1745">
        <v>1</v>
      </c>
      <c r="AA28" s="1746"/>
      <c r="AB28" s="1745">
        <v>7</v>
      </c>
      <c r="AC28" s="1746"/>
      <c r="AD28" s="1745">
        <v>0</v>
      </c>
      <c r="AE28" s="1746"/>
      <c r="AF28" s="1745">
        <v>86</v>
      </c>
      <c r="AG28" s="1746"/>
      <c r="AH28" s="1745">
        <v>344</v>
      </c>
      <c r="AI28" s="1746"/>
      <c r="AJ28" s="1742">
        <f>SUM(B28:AI29)</f>
        <v>968</v>
      </c>
      <c r="AK28" s="1749"/>
    </row>
    <row r="29" spans="1:37" ht="15.75" hidden="1" customHeight="1">
      <c r="A29" s="1028">
        <v>2019</v>
      </c>
      <c r="B29" s="1747"/>
      <c r="C29" s="1748"/>
      <c r="D29" s="1747"/>
      <c r="E29" s="1748"/>
      <c r="F29" s="1747"/>
      <c r="G29" s="1748"/>
      <c r="H29" s="1747"/>
      <c r="I29" s="1748"/>
      <c r="J29" s="1747"/>
      <c r="K29" s="1748"/>
      <c r="L29" s="1747"/>
      <c r="M29" s="1748"/>
      <c r="N29" s="1747"/>
      <c r="O29" s="1748"/>
      <c r="P29" s="1747"/>
      <c r="Q29" s="1748"/>
      <c r="R29" s="1747"/>
      <c r="S29" s="1748"/>
      <c r="T29" s="1747"/>
      <c r="U29" s="1748"/>
      <c r="V29" s="1747"/>
      <c r="W29" s="1748"/>
      <c r="X29" s="1747"/>
      <c r="Y29" s="1748"/>
      <c r="Z29" s="1747"/>
      <c r="AA29" s="1748"/>
      <c r="AB29" s="1747"/>
      <c r="AC29" s="1748"/>
      <c r="AD29" s="1747"/>
      <c r="AE29" s="1748"/>
      <c r="AF29" s="1747"/>
      <c r="AG29" s="1748"/>
      <c r="AH29" s="1747"/>
      <c r="AI29" s="1748"/>
      <c r="AJ29" s="1747"/>
      <c r="AK29" s="1748"/>
    </row>
    <row r="30" spans="1:37" ht="15.75" hidden="1" customHeight="1">
      <c r="A30" s="1027" t="s">
        <v>1924</v>
      </c>
      <c r="B30" s="1745">
        <v>0</v>
      </c>
      <c r="C30" s="1746"/>
      <c r="D30" s="1745">
        <v>106</v>
      </c>
      <c r="E30" s="1746"/>
      <c r="F30" s="1745">
        <v>92</v>
      </c>
      <c r="G30" s="1746"/>
      <c r="H30" s="1745">
        <v>0</v>
      </c>
      <c r="I30" s="1746"/>
      <c r="J30" s="1745">
        <v>0</v>
      </c>
      <c r="K30" s="1746"/>
      <c r="L30" s="1745">
        <v>0</v>
      </c>
      <c r="M30" s="1746"/>
      <c r="N30" s="1745">
        <v>17</v>
      </c>
      <c r="O30" s="1746"/>
      <c r="P30" s="1745">
        <v>75</v>
      </c>
      <c r="Q30" s="1746"/>
      <c r="R30" s="1745">
        <v>39</v>
      </c>
      <c r="S30" s="1746"/>
      <c r="T30" s="1745">
        <v>0</v>
      </c>
      <c r="U30" s="1746"/>
      <c r="V30" s="1745">
        <v>0</v>
      </c>
      <c r="W30" s="1746"/>
      <c r="X30" s="1745">
        <v>0</v>
      </c>
      <c r="Y30" s="1746"/>
      <c r="Z30" s="1745">
        <v>0</v>
      </c>
      <c r="AA30" s="1746"/>
      <c r="AB30" s="1745">
        <v>0</v>
      </c>
      <c r="AC30" s="1746"/>
      <c r="AD30" s="1745">
        <v>11</v>
      </c>
      <c r="AE30" s="1746"/>
      <c r="AF30" s="1745">
        <v>0</v>
      </c>
      <c r="AG30" s="1746"/>
      <c r="AH30" s="1745">
        <v>24</v>
      </c>
      <c r="AI30" s="1746"/>
      <c r="AJ30" s="1742">
        <f>SUM(B30:AI31)</f>
        <v>364</v>
      </c>
      <c r="AK30" s="1749"/>
    </row>
    <row r="31" spans="1:37" ht="15.6" hidden="1">
      <c r="A31" s="1028">
        <v>2018</v>
      </c>
      <c r="B31" s="1747"/>
      <c r="C31" s="1748"/>
      <c r="D31" s="1747"/>
      <c r="E31" s="1748"/>
      <c r="F31" s="1747"/>
      <c r="G31" s="1748"/>
      <c r="H31" s="1747"/>
      <c r="I31" s="1748"/>
      <c r="J31" s="1747"/>
      <c r="K31" s="1748"/>
      <c r="L31" s="1747"/>
      <c r="M31" s="1748"/>
      <c r="N31" s="1747"/>
      <c r="O31" s="1748"/>
      <c r="P31" s="1747"/>
      <c r="Q31" s="1748"/>
      <c r="R31" s="1747"/>
      <c r="S31" s="1748"/>
      <c r="T31" s="1747"/>
      <c r="U31" s="1748"/>
      <c r="V31" s="1747"/>
      <c r="W31" s="1748"/>
      <c r="X31" s="1747"/>
      <c r="Y31" s="1748"/>
      <c r="Z31" s="1747"/>
      <c r="AA31" s="1748"/>
      <c r="AB31" s="1747"/>
      <c r="AC31" s="1748"/>
      <c r="AD31" s="1747"/>
      <c r="AE31" s="1748"/>
      <c r="AF31" s="1747"/>
      <c r="AG31" s="1748"/>
      <c r="AH31" s="1747"/>
      <c r="AI31" s="1748"/>
      <c r="AJ31" s="1747"/>
      <c r="AK31" s="1748"/>
    </row>
    <row r="32" spans="1:37" ht="15.6" hidden="1">
      <c r="A32" s="1027"/>
      <c r="B32" s="1745">
        <f>SUM(B28:C30)</f>
        <v>0</v>
      </c>
      <c r="C32" s="1746"/>
      <c r="D32" s="1745">
        <f t="shared" ref="D32" si="0">SUM(D28:E30)</f>
        <v>241</v>
      </c>
      <c r="E32" s="1746"/>
      <c r="F32" s="1745">
        <f t="shared" ref="F32" si="1">SUM(F28:G30)</f>
        <v>136</v>
      </c>
      <c r="G32" s="1746"/>
      <c r="H32" s="1745">
        <f t="shared" ref="H32" si="2">SUM(H28:I30)</f>
        <v>26</v>
      </c>
      <c r="I32" s="1746"/>
      <c r="J32" s="1745">
        <f t="shared" ref="J32" si="3">SUM(J28:K30)</f>
        <v>20</v>
      </c>
      <c r="K32" s="1746"/>
      <c r="L32" s="1745">
        <f t="shared" ref="L32" si="4">SUM(L28:M30)</f>
        <v>2</v>
      </c>
      <c r="M32" s="1746"/>
      <c r="N32" s="1745">
        <f t="shared" ref="N32" si="5">SUM(N28:O30)</f>
        <v>75</v>
      </c>
      <c r="O32" s="1746"/>
      <c r="P32" s="1745">
        <f t="shared" ref="P32" si="6">SUM(P28:Q30)</f>
        <v>108</v>
      </c>
      <c r="Q32" s="1746"/>
      <c r="R32" s="1745">
        <f t="shared" ref="R32" si="7">SUM(R28:S30)</f>
        <v>213</v>
      </c>
      <c r="S32" s="1746"/>
      <c r="T32" s="1745">
        <f t="shared" ref="T32" si="8">SUM(T28:U30)</f>
        <v>21</v>
      </c>
      <c r="U32" s="1746"/>
      <c r="V32" s="1745">
        <f t="shared" ref="V32" si="9">SUM(V28:W30)</f>
        <v>2</v>
      </c>
      <c r="W32" s="1746"/>
      <c r="X32" s="1745">
        <f t="shared" ref="X32" si="10">SUM(X28:Y30)</f>
        <v>15</v>
      </c>
      <c r="Y32" s="1746"/>
      <c r="Z32" s="1745">
        <f t="shared" ref="Z32" si="11">SUM(Z28:AA30)</f>
        <v>1</v>
      </c>
      <c r="AA32" s="1746"/>
      <c r="AB32" s="1745">
        <f t="shared" ref="AB32" si="12">SUM(AB28:AC30)</f>
        <v>7</v>
      </c>
      <c r="AC32" s="1746"/>
      <c r="AD32" s="1745">
        <f t="shared" ref="AD32" si="13">SUM(AD28:AE30)</f>
        <v>11</v>
      </c>
      <c r="AE32" s="1746"/>
      <c r="AF32" s="1745">
        <f t="shared" ref="AF32" si="14">SUM(AF28:AG30)</f>
        <v>86</v>
      </c>
      <c r="AG32" s="1746"/>
      <c r="AH32" s="1745">
        <f t="shared" ref="AH32" si="15">SUM(AH28:AI30)</f>
        <v>368</v>
      </c>
      <c r="AI32" s="1746"/>
      <c r="AJ32" s="1745">
        <f t="shared" ref="AJ32" si="16">SUM(AJ28:AK30)</f>
        <v>1332</v>
      </c>
      <c r="AK32" s="1746"/>
    </row>
    <row r="33" spans="1:37" ht="15.6" hidden="1">
      <c r="A33" s="1028"/>
      <c r="B33" s="1747"/>
      <c r="C33" s="1748"/>
      <c r="D33" s="1747"/>
      <c r="E33" s="1748"/>
      <c r="F33" s="1747"/>
      <c r="G33" s="1748"/>
      <c r="H33" s="1747"/>
      <c r="I33" s="1748"/>
      <c r="J33" s="1747"/>
      <c r="K33" s="1748"/>
      <c r="L33" s="1747"/>
      <c r="M33" s="1748"/>
      <c r="N33" s="1747"/>
      <c r="O33" s="1748"/>
      <c r="P33" s="1747"/>
      <c r="Q33" s="1748"/>
      <c r="R33" s="1747"/>
      <c r="S33" s="1748"/>
      <c r="T33" s="1747"/>
      <c r="U33" s="1748"/>
      <c r="V33" s="1747"/>
      <c r="W33" s="1748"/>
      <c r="X33" s="1747"/>
      <c r="Y33" s="1748"/>
      <c r="Z33" s="1747"/>
      <c r="AA33" s="1748"/>
      <c r="AB33" s="1747"/>
      <c r="AC33" s="1748"/>
      <c r="AD33" s="1747"/>
      <c r="AE33" s="1748"/>
      <c r="AF33" s="1747"/>
      <c r="AG33" s="1748"/>
      <c r="AH33" s="1747"/>
      <c r="AI33" s="1748"/>
      <c r="AJ33" s="1747"/>
      <c r="AK33" s="1748"/>
    </row>
    <row r="34" spans="1:37" hidden="1">
      <c r="A34" s="1013"/>
      <c r="B34" s="1013"/>
      <c r="C34" s="1013"/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3"/>
      <c r="V34" s="1013"/>
      <c r="W34" s="1013"/>
      <c r="X34" s="1013"/>
      <c r="Y34" s="1013"/>
      <c r="Z34" s="1013"/>
      <c r="AA34" s="1013"/>
      <c r="AB34" s="1013"/>
      <c r="AC34" s="1013"/>
      <c r="AD34" s="1013"/>
      <c r="AE34" s="1013"/>
      <c r="AF34" s="1013"/>
      <c r="AG34" s="1013"/>
      <c r="AH34" s="1013"/>
      <c r="AI34" s="1013"/>
      <c r="AJ34" s="1013"/>
      <c r="AK34" s="1013"/>
    </row>
    <row r="35" spans="1:37" hidden="1">
      <c r="A35" s="1013"/>
      <c r="B35" s="1013"/>
      <c r="C35" s="1013"/>
      <c r="D35" s="1013"/>
      <c r="E35" s="1013"/>
      <c r="F35" s="1013"/>
      <c r="G35" s="1013"/>
      <c r="H35" s="1013"/>
      <c r="I35" s="1013"/>
      <c r="J35" s="1013"/>
      <c r="K35" s="1013"/>
      <c r="L35" s="1013"/>
      <c r="M35" s="1013"/>
      <c r="N35" s="1013"/>
      <c r="O35" s="1013"/>
      <c r="P35" s="1013"/>
      <c r="Q35" s="1013"/>
      <c r="R35" s="1013"/>
      <c r="S35" s="1013"/>
      <c r="T35" s="1013"/>
      <c r="U35" s="1013"/>
      <c r="V35" s="1013"/>
      <c r="W35" s="1013"/>
      <c r="X35" s="1013"/>
      <c r="Y35" s="1013"/>
      <c r="Z35" s="1013"/>
      <c r="AA35" s="1013"/>
      <c r="AB35" s="1013"/>
      <c r="AC35" s="1013"/>
      <c r="AD35" s="1013"/>
      <c r="AE35" s="1013"/>
      <c r="AF35" s="1013"/>
      <c r="AG35" s="1013"/>
      <c r="AH35" s="1013"/>
      <c r="AI35" s="1013"/>
      <c r="AJ35" s="1013"/>
      <c r="AK35" s="1013"/>
    </row>
    <row r="36" spans="1:37" hidden="1">
      <c r="A36" s="1013"/>
      <c r="B36" s="1013"/>
      <c r="C36" s="1013"/>
      <c r="D36" s="1013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1013"/>
      <c r="P36" s="1013"/>
      <c r="Q36" s="1013"/>
      <c r="R36" s="1013"/>
      <c r="S36" s="1013"/>
      <c r="T36" s="1013"/>
      <c r="U36" s="1013"/>
      <c r="V36" s="1013"/>
      <c r="W36" s="1013"/>
      <c r="X36" s="1013"/>
      <c r="Y36" s="1013"/>
      <c r="Z36" s="1013"/>
      <c r="AA36" s="1013"/>
      <c r="AB36" s="1013"/>
      <c r="AC36" s="1013"/>
      <c r="AD36" s="1013"/>
      <c r="AE36" s="1013"/>
      <c r="AF36" s="1013"/>
      <c r="AG36" s="1013"/>
      <c r="AH36" s="1013"/>
      <c r="AI36" s="1013"/>
      <c r="AJ36" s="1013"/>
      <c r="AK36" s="1013"/>
    </row>
    <row r="37" spans="1:37" hidden="1">
      <c r="A37" s="1013"/>
      <c r="B37" s="1013"/>
      <c r="C37" s="1013"/>
      <c r="D37" s="1013"/>
      <c r="E37" s="1013"/>
      <c r="F37" s="1013"/>
      <c r="G37" s="1013"/>
      <c r="H37" s="1013"/>
      <c r="I37" s="1013"/>
      <c r="J37" s="1013"/>
      <c r="K37" s="1013"/>
      <c r="L37" s="1013"/>
      <c r="M37" s="1013"/>
      <c r="N37" s="1013"/>
      <c r="O37" s="1013"/>
      <c r="P37" s="1013"/>
      <c r="Q37" s="1013"/>
      <c r="R37" s="1013"/>
      <c r="S37" s="1013"/>
      <c r="T37" s="1013"/>
      <c r="U37" s="1013"/>
      <c r="V37" s="1013"/>
      <c r="W37" s="1013"/>
      <c r="X37" s="1013"/>
      <c r="Y37" s="1013"/>
      <c r="Z37" s="1013"/>
      <c r="AA37" s="1013"/>
      <c r="AB37" s="1013"/>
      <c r="AC37" s="1013"/>
      <c r="AD37" s="1013"/>
      <c r="AE37" s="1013"/>
      <c r="AF37" s="1013"/>
      <c r="AG37" s="1013"/>
      <c r="AH37" s="1013"/>
      <c r="AI37" s="1013"/>
      <c r="AJ37" s="1013"/>
      <c r="AK37" s="1013"/>
    </row>
    <row r="38" spans="1:37" hidden="1">
      <c r="A38" s="1013"/>
      <c r="B38" s="1013"/>
      <c r="C38" s="1013"/>
      <c r="D38" s="1013"/>
      <c r="E38" s="1013"/>
      <c r="F38" s="1013"/>
      <c r="G38" s="1013"/>
      <c r="H38" s="1013"/>
      <c r="I38" s="1013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3"/>
      <c r="AA38" s="1013"/>
      <c r="AB38" s="1013"/>
      <c r="AC38" s="1013"/>
      <c r="AD38" s="1013"/>
      <c r="AE38" s="1013"/>
      <c r="AF38" s="1013"/>
      <c r="AG38" s="1013"/>
      <c r="AH38" s="1013"/>
      <c r="AI38" s="1013"/>
      <c r="AJ38" s="1013"/>
      <c r="AK38" s="1013"/>
    </row>
    <row r="39" spans="1:37" hidden="1">
      <c r="A39" s="1013"/>
      <c r="B39" s="1013"/>
      <c r="C39" s="1013"/>
      <c r="D39" s="1013"/>
      <c r="E39" s="1013"/>
      <c r="F39" s="1013"/>
      <c r="G39" s="1013"/>
      <c r="H39" s="1013"/>
      <c r="I39" s="1013"/>
      <c r="J39" s="1013"/>
      <c r="K39" s="1013"/>
      <c r="L39" s="1013"/>
      <c r="M39" s="1013"/>
      <c r="N39" s="1013"/>
      <c r="O39" s="1013"/>
      <c r="P39" s="1013"/>
      <c r="Q39" s="1013"/>
      <c r="R39" s="1013"/>
      <c r="S39" s="1013"/>
      <c r="T39" s="1013"/>
      <c r="U39" s="1013"/>
      <c r="V39" s="1013"/>
      <c r="W39" s="1013"/>
      <c r="X39" s="1013"/>
      <c r="Y39" s="1013"/>
      <c r="Z39" s="1013"/>
      <c r="AA39" s="1013"/>
      <c r="AB39" s="1013"/>
      <c r="AC39" s="1013"/>
      <c r="AD39" s="1013"/>
      <c r="AE39" s="1013"/>
      <c r="AF39" s="1013"/>
      <c r="AG39" s="1013"/>
      <c r="AH39" s="1013"/>
      <c r="AI39" s="1013"/>
      <c r="AJ39" s="1013"/>
      <c r="AK39" s="1013"/>
    </row>
    <row r="40" spans="1:37" hidden="1">
      <c r="A40" s="1013"/>
      <c r="B40" s="1013"/>
      <c r="C40" s="1013"/>
      <c r="D40" s="1013"/>
      <c r="E40" s="1013"/>
      <c r="F40" s="1013"/>
      <c r="G40" s="1013"/>
      <c r="H40" s="1013"/>
      <c r="I40" s="1013"/>
      <c r="J40" s="1013"/>
      <c r="K40" s="1013"/>
      <c r="L40" s="1013"/>
      <c r="M40" s="1013"/>
      <c r="N40" s="1013"/>
      <c r="O40" s="1013"/>
      <c r="P40" s="1013"/>
      <c r="Q40" s="1013"/>
      <c r="R40" s="1013"/>
      <c r="S40" s="1013"/>
      <c r="T40" s="1013"/>
      <c r="U40" s="1013"/>
      <c r="V40" s="1013"/>
      <c r="W40" s="1013"/>
      <c r="X40" s="1013"/>
      <c r="Y40" s="1013"/>
      <c r="Z40" s="1013"/>
      <c r="AA40" s="1013"/>
      <c r="AB40" s="1013"/>
      <c r="AC40" s="1013"/>
      <c r="AD40" s="1013"/>
      <c r="AE40" s="1013"/>
      <c r="AF40" s="1013"/>
      <c r="AG40" s="1013"/>
      <c r="AH40" s="1013"/>
      <c r="AI40" s="1013"/>
      <c r="AJ40" s="1013"/>
      <c r="AK40" s="1013"/>
    </row>
    <row r="41" spans="1:37" hidden="1">
      <c r="A41" s="1013"/>
      <c r="B41" s="1013"/>
      <c r="C41" s="1013"/>
      <c r="D41" s="1013"/>
      <c r="E41" s="1013"/>
      <c r="F41" s="1013"/>
      <c r="G41" s="1013"/>
      <c r="H41" s="1013"/>
      <c r="I41" s="1013"/>
      <c r="J41" s="1013"/>
      <c r="K41" s="1013"/>
      <c r="L41" s="1013"/>
      <c r="M41" s="1013"/>
      <c r="N41" s="1013"/>
      <c r="O41" s="1013"/>
      <c r="P41" s="1013"/>
      <c r="Q41" s="1013"/>
      <c r="R41" s="1013"/>
      <c r="S41" s="1013"/>
      <c r="T41" s="1013"/>
      <c r="U41" s="1013"/>
      <c r="V41" s="1013"/>
      <c r="W41" s="1013"/>
      <c r="X41" s="1013"/>
      <c r="Y41" s="1013"/>
      <c r="Z41" s="1013"/>
      <c r="AA41" s="1013"/>
      <c r="AB41" s="1013"/>
      <c r="AC41" s="1013"/>
      <c r="AD41" s="1013"/>
      <c r="AE41" s="1013"/>
      <c r="AF41" s="1013"/>
      <c r="AG41" s="1013"/>
      <c r="AH41" s="1013"/>
      <c r="AI41" s="1013"/>
      <c r="AJ41" s="1013"/>
      <c r="AK41" s="1013"/>
    </row>
    <row r="42" spans="1:37" hidden="1">
      <c r="A42" s="1013"/>
      <c r="B42" s="1013"/>
      <c r="C42" s="1013"/>
      <c r="D42" s="1013"/>
      <c r="E42" s="1013"/>
      <c r="F42" s="1013"/>
      <c r="G42" s="1013"/>
      <c r="H42" s="1013"/>
      <c r="I42" s="1013"/>
      <c r="J42" s="1013"/>
      <c r="K42" s="1013"/>
      <c r="L42" s="1013"/>
      <c r="M42" s="1013"/>
      <c r="N42" s="1013"/>
      <c r="O42" s="1013"/>
      <c r="P42" s="1013"/>
      <c r="Q42" s="1013"/>
      <c r="R42" s="1013"/>
      <c r="S42" s="1013"/>
      <c r="T42" s="1013"/>
      <c r="U42" s="1013"/>
      <c r="V42" s="1013"/>
      <c r="W42" s="1013"/>
      <c r="X42" s="1013"/>
      <c r="Y42" s="1013"/>
      <c r="Z42" s="1013"/>
      <c r="AA42" s="1013"/>
      <c r="AB42" s="1013"/>
      <c r="AC42" s="1013"/>
      <c r="AD42" s="1013"/>
      <c r="AE42" s="1013"/>
      <c r="AF42" s="1013"/>
      <c r="AG42" s="1013"/>
      <c r="AH42" s="1013"/>
      <c r="AI42" s="1013"/>
      <c r="AJ42" s="1013"/>
      <c r="AK42" s="1013"/>
    </row>
    <row r="43" spans="1:37" hidden="1">
      <c r="A43" s="1013"/>
      <c r="B43" s="1013"/>
      <c r="C43" s="1013"/>
      <c r="D43" s="1013"/>
      <c r="E43" s="1013"/>
      <c r="F43" s="1013"/>
      <c r="G43" s="1013"/>
      <c r="H43" s="1013"/>
      <c r="I43" s="1013"/>
      <c r="J43" s="1013"/>
      <c r="K43" s="1013"/>
      <c r="L43" s="1013"/>
      <c r="M43" s="1013"/>
      <c r="N43" s="1013"/>
      <c r="O43" s="1013"/>
      <c r="P43" s="1013"/>
      <c r="Q43" s="1013"/>
      <c r="R43" s="1013"/>
      <c r="S43" s="1013"/>
      <c r="T43" s="1013"/>
      <c r="U43" s="1013"/>
      <c r="V43" s="1013"/>
      <c r="W43" s="1013"/>
      <c r="X43" s="1013"/>
      <c r="Y43" s="1013"/>
      <c r="Z43" s="1013"/>
      <c r="AA43" s="1013"/>
      <c r="AB43" s="1013"/>
      <c r="AC43" s="1013"/>
      <c r="AD43" s="1013"/>
      <c r="AE43" s="1013"/>
      <c r="AF43" s="1013"/>
      <c r="AG43" s="1013"/>
      <c r="AH43" s="1013"/>
      <c r="AI43" s="1013"/>
      <c r="AJ43" s="1013"/>
      <c r="AK43" s="1013"/>
    </row>
    <row r="44" spans="1:37" hidden="1">
      <c r="A44" s="1013"/>
      <c r="B44" s="1013"/>
      <c r="C44" s="1013"/>
      <c r="D44" s="1013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1013"/>
      <c r="P44" s="1013"/>
      <c r="Q44" s="1013"/>
      <c r="R44" s="1013"/>
      <c r="S44" s="1013"/>
      <c r="T44" s="1013"/>
      <c r="U44" s="1013"/>
      <c r="V44" s="1013"/>
      <c r="W44" s="1013"/>
      <c r="X44" s="1013"/>
      <c r="Y44" s="1013"/>
      <c r="Z44" s="1013"/>
      <c r="AA44" s="1013"/>
      <c r="AB44" s="1013"/>
      <c r="AC44" s="1013"/>
      <c r="AD44" s="1013"/>
      <c r="AE44" s="1013"/>
      <c r="AF44" s="1013"/>
      <c r="AG44" s="1013"/>
      <c r="AH44" s="1013"/>
      <c r="AI44" s="1013"/>
      <c r="AJ44" s="1013"/>
      <c r="AK44" s="1013"/>
    </row>
    <row r="45" spans="1:37" hidden="1">
      <c r="A45" s="1013"/>
      <c r="B45" s="1013"/>
      <c r="C45" s="1013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013"/>
      <c r="X45" s="1013"/>
      <c r="Y45" s="1013"/>
      <c r="Z45" s="1013"/>
      <c r="AA45" s="1013"/>
      <c r="AB45" s="1013"/>
      <c r="AC45" s="1013"/>
      <c r="AD45" s="1013"/>
      <c r="AE45" s="1013"/>
      <c r="AF45" s="1013"/>
      <c r="AG45" s="1013"/>
      <c r="AH45" s="1013"/>
      <c r="AI45" s="1013"/>
      <c r="AJ45" s="1013"/>
      <c r="AK45" s="1013"/>
    </row>
    <row r="46" spans="1:37" hidden="1">
      <c r="A46" s="1013"/>
      <c r="B46" s="1013"/>
      <c r="C46" s="1013"/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013"/>
      <c r="AG46" s="1013"/>
      <c r="AH46" s="1013"/>
      <c r="AI46" s="1013"/>
      <c r="AJ46" s="1013"/>
      <c r="AK46" s="1013"/>
    </row>
    <row r="47" spans="1:37" hidden="1">
      <c r="A47" s="1013"/>
      <c r="B47" s="1013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3"/>
      <c r="P47" s="1013"/>
      <c r="Q47" s="1013"/>
      <c r="R47" s="1013"/>
      <c r="S47" s="1013"/>
      <c r="T47" s="1013"/>
      <c r="U47" s="1013"/>
      <c r="V47" s="1013"/>
      <c r="W47" s="1013"/>
      <c r="X47" s="1013"/>
      <c r="Y47" s="1013"/>
      <c r="Z47" s="1013"/>
      <c r="AA47" s="1013"/>
      <c r="AB47" s="1013"/>
      <c r="AC47" s="1013"/>
      <c r="AD47" s="1013"/>
      <c r="AE47" s="1013"/>
      <c r="AF47" s="1013"/>
      <c r="AG47" s="1013"/>
      <c r="AH47" s="1013"/>
      <c r="AI47" s="1013"/>
      <c r="AJ47" s="1013"/>
      <c r="AK47" s="1013"/>
    </row>
    <row r="48" spans="1:37" hidden="1">
      <c r="A48" s="1013"/>
      <c r="B48" s="1013"/>
      <c r="C48" s="1013"/>
      <c r="D48" s="1013"/>
      <c r="E48" s="1013"/>
      <c r="F48" s="1013"/>
      <c r="G48" s="1013"/>
      <c r="H48" s="1013"/>
      <c r="I48" s="1013"/>
      <c r="J48" s="1013"/>
      <c r="K48" s="1013"/>
      <c r="L48" s="1013"/>
      <c r="M48" s="1013"/>
      <c r="N48" s="1013"/>
      <c r="O48" s="1013"/>
      <c r="P48" s="1013"/>
      <c r="Q48" s="1013"/>
      <c r="R48" s="1013"/>
      <c r="S48" s="1013"/>
      <c r="T48" s="1013"/>
      <c r="U48" s="1013"/>
      <c r="V48" s="1013"/>
      <c r="W48" s="1013"/>
      <c r="X48" s="1013"/>
      <c r="Y48" s="1013"/>
      <c r="Z48" s="1013"/>
      <c r="AA48" s="1013"/>
      <c r="AB48" s="1013"/>
      <c r="AC48" s="1013"/>
      <c r="AD48" s="1013"/>
      <c r="AE48" s="1013"/>
      <c r="AF48" s="1013"/>
      <c r="AG48" s="1013"/>
      <c r="AH48" s="1013"/>
      <c r="AI48" s="1013"/>
      <c r="AJ48" s="1013"/>
      <c r="AK48" s="1013"/>
    </row>
    <row r="49" spans="1:37" hidden="1">
      <c r="A49" s="1013"/>
      <c r="B49" s="1013"/>
      <c r="C49" s="1013"/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013"/>
      <c r="X49" s="1013"/>
      <c r="Y49" s="1013"/>
      <c r="Z49" s="1013"/>
      <c r="AA49" s="1013"/>
      <c r="AB49" s="1013"/>
      <c r="AC49" s="1013"/>
      <c r="AD49" s="1013"/>
      <c r="AE49" s="1013"/>
      <c r="AF49" s="1013"/>
      <c r="AG49" s="1013"/>
      <c r="AH49" s="1013"/>
      <c r="AI49" s="1013"/>
      <c r="AJ49" s="1013"/>
      <c r="AK49" s="1013"/>
    </row>
    <row r="50" spans="1:37" hidden="1">
      <c r="A50" s="1013"/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1013"/>
      <c r="P50" s="1013"/>
      <c r="Q50" s="1013"/>
      <c r="R50" s="1013"/>
      <c r="S50" s="1013"/>
      <c r="T50" s="1013"/>
      <c r="U50" s="1013"/>
      <c r="V50" s="1013"/>
      <c r="W50" s="1013"/>
      <c r="X50" s="1013"/>
      <c r="Y50" s="1013"/>
      <c r="Z50" s="1013"/>
      <c r="AA50" s="1013"/>
      <c r="AB50" s="1013"/>
      <c r="AC50" s="1013"/>
      <c r="AD50" s="1013"/>
      <c r="AE50" s="1013"/>
      <c r="AF50" s="1013"/>
      <c r="AG50" s="1013"/>
      <c r="AH50" s="1013"/>
      <c r="AI50" s="1013"/>
      <c r="AJ50" s="1013"/>
      <c r="AK50" s="1013"/>
    </row>
    <row r="51" spans="1:37" hidden="1">
      <c r="A51" s="1013"/>
      <c r="B51" s="1013"/>
      <c r="C51" s="1013"/>
      <c r="D51" s="1013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1013"/>
      <c r="P51" s="1013"/>
      <c r="Q51" s="1013"/>
      <c r="R51" s="1013"/>
      <c r="S51" s="1013"/>
      <c r="T51" s="1013"/>
      <c r="U51" s="1013"/>
      <c r="V51" s="1013"/>
      <c r="W51" s="1013"/>
      <c r="X51" s="1013"/>
      <c r="Y51" s="1013"/>
      <c r="Z51" s="1013"/>
      <c r="AA51" s="1013"/>
      <c r="AB51" s="1013"/>
      <c r="AC51" s="1013"/>
      <c r="AD51" s="1013"/>
      <c r="AE51" s="1013"/>
      <c r="AF51" s="1013"/>
      <c r="AG51" s="1013"/>
      <c r="AH51" s="1013"/>
      <c r="AI51" s="1013"/>
      <c r="AJ51" s="1013"/>
      <c r="AK51" s="1013"/>
    </row>
    <row r="52" spans="1:37" hidden="1">
      <c r="A52" s="1013"/>
      <c r="B52" s="1013"/>
      <c r="C52" s="1013"/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013"/>
      <c r="AC52" s="1013"/>
      <c r="AD52" s="1013"/>
      <c r="AE52" s="1013"/>
      <c r="AF52" s="1013"/>
      <c r="AG52" s="1013"/>
      <c r="AH52" s="1013"/>
      <c r="AI52" s="1013"/>
      <c r="AJ52" s="1013"/>
      <c r="AK52" s="1013"/>
    </row>
    <row r="53" spans="1:37" hidden="1">
      <c r="A53" s="1013"/>
      <c r="B53" s="1013"/>
      <c r="C53" s="1013"/>
      <c r="D53" s="1013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1013"/>
      <c r="P53" s="1013"/>
      <c r="Q53" s="1013"/>
      <c r="R53" s="1013"/>
      <c r="S53" s="1013"/>
      <c r="T53" s="1013"/>
      <c r="U53" s="1013"/>
      <c r="V53" s="1013"/>
      <c r="W53" s="1013"/>
      <c r="X53" s="1013"/>
      <c r="Y53" s="1013"/>
      <c r="Z53" s="1013"/>
      <c r="AA53" s="1013"/>
      <c r="AB53" s="1013"/>
      <c r="AC53" s="1013"/>
      <c r="AD53" s="1013"/>
      <c r="AE53" s="1013"/>
      <c r="AF53" s="1013"/>
      <c r="AG53" s="1013"/>
      <c r="AH53" s="1013"/>
      <c r="AI53" s="1013"/>
      <c r="AJ53" s="1013"/>
      <c r="AK53" s="1013"/>
    </row>
    <row r="54" spans="1:37" hidden="1">
      <c r="A54" s="1013"/>
      <c r="B54" s="1013"/>
      <c r="C54" s="1013"/>
      <c r="D54" s="1013"/>
      <c r="E54" s="1013"/>
      <c r="F54" s="1013"/>
      <c r="G54" s="1013"/>
      <c r="H54" s="1013"/>
      <c r="I54" s="1013"/>
      <c r="J54" s="1013"/>
      <c r="K54" s="1013"/>
      <c r="L54" s="1013"/>
      <c r="M54" s="1013"/>
      <c r="N54" s="1013"/>
      <c r="O54" s="1013"/>
      <c r="P54" s="1013"/>
      <c r="Q54" s="1013"/>
      <c r="R54" s="1013"/>
      <c r="S54" s="1013"/>
      <c r="T54" s="1013"/>
      <c r="U54" s="1013"/>
      <c r="V54" s="1013"/>
      <c r="W54" s="1013"/>
      <c r="X54" s="1013"/>
      <c r="Y54" s="1013"/>
      <c r="Z54" s="1013"/>
      <c r="AA54" s="1013"/>
      <c r="AB54" s="1013"/>
      <c r="AC54" s="1013"/>
      <c r="AD54" s="1013"/>
      <c r="AE54" s="1013"/>
      <c r="AF54" s="1013"/>
      <c r="AG54" s="1013"/>
      <c r="AH54" s="1013"/>
      <c r="AI54" s="1013"/>
      <c r="AJ54" s="1013"/>
      <c r="AK54" s="1013"/>
    </row>
    <row r="55" spans="1:37" hidden="1">
      <c r="A55" s="1013"/>
      <c r="B55" s="1013"/>
      <c r="C55" s="1013"/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1013"/>
      <c r="AC55" s="1013"/>
      <c r="AD55" s="1013"/>
      <c r="AE55" s="1013"/>
      <c r="AF55" s="1013"/>
      <c r="AG55" s="1013"/>
      <c r="AH55" s="1013"/>
      <c r="AI55" s="1013"/>
      <c r="AJ55" s="1013"/>
      <c r="AK55" s="1013"/>
    </row>
    <row r="56" spans="1:37" hidden="1">
      <c r="A56" s="1013"/>
      <c r="B56" s="1013"/>
      <c r="C56" s="1013"/>
      <c r="D56" s="1013"/>
      <c r="E56" s="1013"/>
      <c r="F56" s="1013"/>
      <c r="G56" s="1013"/>
      <c r="H56" s="1013"/>
      <c r="I56" s="1013"/>
      <c r="J56" s="1013"/>
      <c r="K56" s="1013"/>
      <c r="L56" s="1013"/>
      <c r="M56" s="1013"/>
      <c r="N56" s="1013"/>
      <c r="O56" s="1013"/>
      <c r="P56" s="1013"/>
      <c r="Q56" s="1013"/>
      <c r="R56" s="1013"/>
      <c r="S56" s="1013"/>
      <c r="T56" s="1013"/>
      <c r="U56" s="1013"/>
      <c r="V56" s="1013"/>
      <c r="W56" s="1013"/>
      <c r="X56" s="1013"/>
      <c r="Y56" s="1013"/>
      <c r="Z56" s="1013"/>
      <c r="AA56" s="1013"/>
      <c r="AB56" s="1013"/>
      <c r="AC56" s="1013"/>
      <c r="AD56" s="1013"/>
      <c r="AE56" s="1013"/>
      <c r="AF56" s="1013"/>
      <c r="AG56" s="1013"/>
      <c r="AH56" s="1013"/>
      <c r="AI56" s="1013"/>
      <c r="AJ56" s="1013"/>
      <c r="AK56" s="1013"/>
    </row>
    <row r="57" spans="1:37" hidden="1">
      <c r="A57" s="1013"/>
      <c r="B57" s="1013"/>
      <c r="C57" s="1013"/>
      <c r="D57" s="1013"/>
      <c r="E57" s="1013"/>
      <c r="F57" s="1013"/>
      <c r="G57" s="1013"/>
      <c r="H57" s="1013"/>
      <c r="I57" s="1013"/>
      <c r="J57" s="1013"/>
      <c r="K57" s="1013"/>
      <c r="L57" s="1013"/>
      <c r="M57" s="1013"/>
      <c r="N57" s="1013"/>
      <c r="O57" s="1013"/>
      <c r="P57" s="1013"/>
      <c r="Q57" s="1013"/>
      <c r="R57" s="1013"/>
      <c r="S57" s="1013"/>
      <c r="T57" s="1013"/>
      <c r="U57" s="1013"/>
      <c r="V57" s="1013"/>
      <c r="W57" s="1013"/>
      <c r="X57" s="1013"/>
      <c r="Y57" s="1013"/>
      <c r="Z57" s="1013"/>
      <c r="AA57" s="1013"/>
      <c r="AB57" s="1013"/>
      <c r="AC57" s="1013"/>
      <c r="AD57" s="1013"/>
      <c r="AE57" s="1013"/>
      <c r="AF57" s="1013"/>
      <c r="AG57" s="1013"/>
      <c r="AH57" s="1013"/>
      <c r="AI57" s="1013"/>
      <c r="AJ57" s="1013"/>
      <c r="AK57" s="1013"/>
    </row>
    <row r="58" spans="1:37" hidden="1">
      <c r="A58" s="1013"/>
      <c r="B58" s="1013"/>
      <c r="C58" s="1013"/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013"/>
      <c r="AC58" s="1013"/>
      <c r="AD58" s="1013"/>
      <c r="AE58" s="1013"/>
      <c r="AF58" s="1013"/>
      <c r="AG58" s="1013"/>
      <c r="AH58" s="1013"/>
      <c r="AI58" s="1013"/>
      <c r="AJ58" s="1013"/>
      <c r="AK58" s="1013"/>
    </row>
    <row r="59" spans="1:37" hidden="1">
      <c r="A59" s="1013"/>
      <c r="B59" s="1013"/>
      <c r="C59" s="1013"/>
      <c r="D59" s="1013"/>
      <c r="E59" s="1013"/>
      <c r="F59" s="1013"/>
      <c r="G59" s="1013"/>
      <c r="H59" s="1013"/>
      <c r="I59" s="1013"/>
      <c r="J59" s="1013"/>
      <c r="K59" s="1013"/>
      <c r="L59" s="1013"/>
      <c r="M59" s="1013"/>
      <c r="N59" s="1013"/>
      <c r="O59" s="1013"/>
      <c r="P59" s="1013"/>
      <c r="Q59" s="1013"/>
      <c r="R59" s="1013"/>
      <c r="S59" s="1013"/>
      <c r="T59" s="1013"/>
      <c r="U59" s="1013"/>
      <c r="V59" s="1013"/>
      <c r="W59" s="1013"/>
      <c r="X59" s="1013"/>
      <c r="Y59" s="1013"/>
      <c r="Z59" s="1013"/>
      <c r="AA59" s="1013"/>
      <c r="AB59" s="1013"/>
      <c r="AC59" s="1013"/>
      <c r="AD59" s="1013"/>
      <c r="AE59" s="1013"/>
      <c r="AF59" s="1013"/>
      <c r="AG59" s="1013"/>
      <c r="AH59" s="1013"/>
      <c r="AI59" s="1013"/>
      <c r="AJ59" s="1013"/>
      <c r="AK59" s="1013"/>
    </row>
    <row r="60" spans="1:37" hidden="1">
      <c r="A60" s="1013"/>
      <c r="B60" s="1013"/>
      <c r="C60" s="1013"/>
      <c r="D60" s="1013"/>
      <c r="E60" s="1013"/>
      <c r="F60" s="1013"/>
      <c r="G60" s="1013"/>
      <c r="H60" s="1013"/>
      <c r="I60" s="1013"/>
      <c r="J60" s="1013"/>
      <c r="K60" s="1013"/>
      <c r="L60" s="1013"/>
      <c r="M60" s="1013"/>
      <c r="N60" s="1013"/>
      <c r="O60" s="1013"/>
      <c r="P60" s="1013"/>
      <c r="Q60" s="1013"/>
      <c r="R60" s="1013"/>
      <c r="S60" s="1013"/>
      <c r="T60" s="1013"/>
      <c r="U60" s="1013"/>
      <c r="V60" s="1013"/>
      <c r="W60" s="1013"/>
      <c r="X60" s="1013"/>
      <c r="Y60" s="1013"/>
      <c r="Z60" s="1013"/>
      <c r="AA60" s="1013"/>
      <c r="AB60" s="1013"/>
      <c r="AC60" s="1013"/>
      <c r="AD60" s="1013"/>
      <c r="AE60" s="1013"/>
      <c r="AF60" s="1013"/>
      <c r="AG60" s="1013"/>
      <c r="AH60" s="1013"/>
      <c r="AI60" s="1013"/>
      <c r="AJ60" s="1013"/>
      <c r="AK60" s="1013"/>
    </row>
    <row r="61" spans="1:37" hidden="1">
      <c r="A61" s="1013"/>
      <c r="B61" s="1013"/>
      <c r="C61" s="1013"/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3"/>
      <c r="AH61" s="1013"/>
      <c r="AI61" s="1013"/>
      <c r="AJ61" s="1013"/>
      <c r="AK61" s="1013"/>
    </row>
    <row r="62" spans="1:37" hidden="1">
      <c r="A62" s="1013"/>
      <c r="B62" s="1013"/>
      <c r="C62" s="1013"/>
      <c r="D62" s="1013"/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3"/>
      <c r="AH62" s="1013"/>
      <c r="AI62" s="1013"/>
      <c r="AJ62" s="1013"/>
      <c r="AK62" s="1013"/>
    </row>
    <row r="63" spans="1:37" hidden="1">
      <c r="A63" s="1013"/>
      <c r="B63" s="1013"/>
      <c r="C63" s="1013"/>
      <c r="D63" s="1013"/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3"/>
      <c r="AH63" s="1013"/>
      <c r="AI63" s="1013"/>
      <c r="AJ63" s="1013"/>
      <c r="AK63" s="1013"/>
    </row>
    <row r="64" spans="1:37" hidden="1">
      <c r="A64" s="1013"/>
      <c r="B64" s="1013"/>
      <c r="C64" s="1013"/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013"/>
      <c r="AC64" s="1013"/>
      <c r="AD64" s="1013"/>
      <c r="AE64" s="1013"/>
      <c r="AF64" s="1013"/>
      <c r="AG64" s="1013"/>
      <c r="AH64" s="1013"/>
      <c r="AI64" s="1013"/>
      <c r="AJ64" s="1013"/>
      <c r="AK64" s="1013"/>
    </row>
    <row r="65" spans="1:37" hidden="1">
      <c r="A65" s="1013"/>
      <c r="B65" s="1013"/>
      <c r="C65" s="1013"/>
      <c r="D65" s="1013"/>
      <c r="E65" s="1013"/>
      <c r="F65" s="1013"/>
      <c r="G65" s="1013"/>
      <c r="H65" s="1013"/>
      <c r="I65" s="1013"/>
      <c r="J65" s="1013"/>
      <c r="K65" s="1013"/>
      <c r="L65" s="1013"/>
      <c r="M65" s="1013"/>
      <c r="N65" s="1013"/>
      <c r="O65" s="1013"/>
      <c r="P65" s="1013"/>
      <c r="Q65" s="1013"/>
      <c r="R65" s="1013"/>
      <c r="S65" s="1013"/>
      <c r="T65" s="1013"/>
      <c r="U65" s="1013"/>
      <c r="V65" s="1013"/>
      <c r="W65" s="1013"/>
      <c r="X65" s="1013"/>
      <c r="Y65" s="1013"/>
      <c r="Z65" s="1013"/>
      <c r="AA65" s="1013"/>
      <c r="AB65" s="1013"/>
      <c r="AC65" s="1013"/>
      <c r="AD65" s="1013"/>
      <c r="AE65" s="1013"/>
      <c r="AF65" s="1013"/>
      <c r="AG65" s="1013"/>
      <c r="AH65" s="1013"/>
      <c r="AI65" s="1013"/>
      <c r="AJ65" s="1013"/>
      <c r="AK65" s="1013"/>
    </row>
    <row r="66" spans="1:37">
      <c r="A66" s="1013"/>
      <c r="B66" s="1013"/>
      <c r="C66" s="1013"/>
      <c r="D66" s="1013"/>
      <c r="E66" s="1013"/>
      <c r="F66" s="1013"/>
      <c r="G66" s="1013"/>
      <c r="H66" s="1013"/>
      <c r="I66" s="1013"/>
      <c r="J66" s="1013"/>
      <c r="K66" s="1013"/>
      <c r="L66" s="1013"/>
      <c r="M66" s="1013"/>
      <c r="N66" s="1013"/>
      <c r="O66" s="1013"/>
      <c r="P66" s="1013"/>
      <c r="Q66" s="1013"/>
      <c r="R66" s="1013"/>
      <c r="S66" s="1013"/>
      <c r="T66" s="1013"/>
      <c r="U66" s="1013"/>
      <c r="V66" s="1013"/>
      <c r="W66" s="1013"/>
      <c r="X66" s="1013"/>
      <c r="Y66" s="1013"/>
      <c r="Z66" s="1013"/>
      <c r="AA66" s="1013"/>
      <c r="AB66" s="1013"/>
      <c r="AC66" s="1013"/>
      <c r="AD66" s="1013"/>
      <c r="AE66" s="1013"/>
      <c r="AF66" s="1013"/>
      <c r="AG66" s="1013"/>
      <c r="AH66" s="1013"/>
      <c r="AI66" s="1013"/>
      <c r="AJ66" s="1013"/>
      <c r="AK66" s="1013"/>
    </row>
    <row r="67" spans="1:37">
      <c r="A67" s="1013"/>
      <c r="B67" s="1013"/>
      <c r="C67" s="1013"/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  <c r="U67" s="1013"/>
      <c r="V67" s="1013"/>
      <c r="W67" s="1013"/>
      <c r="X67" s="1013"/>
      <c r="Y67" s="1013"/>
      <c r="Z67" s="1013"/>
      <c r="AA67" s="1013"/>
      <c r="AB67" s="1013"/>
      <c r="AC67" s="1013"/>
      <c r="AD67" s="1013"/>
      <c r="AE67" s="1013"/>
      <c r="AF67" s="1013"/>
      <c r="AG67" s="1013"/>
      <c r="AH67" s="1013"/>
      <c r="AI67" s="1013"/>
      <c r="AJ67" s="1013"/>
      <c r="AK67" s="1013"/>
    </row>
    <row r="68" spans="1:37">
      <c r="A68" s="1013"/>
      <c r="B68" s="1013"/>
      <c r="C68" s="1013"/>
      <c r="D68" s="1013"/>
      <c r="E68" s="1013"/>
      <c r="F68" s="1013"/>
      <c r="G68" s="1013"/>
      <c r="H68" s="1013"/>
      <c r="I68" s="1013"/>
      <c r="J68" s="1013"/>
      <c r="K68" s="1013"/>
      <c r="L68" s="1013"/>
      <c r="M68" s="1013"/>
      <c r="N68" s="1013"/>
      <c r="O68" s="1013"/>
      <c r="P68" s="1013"/>
      <c r="Q68" s="1013"/>
      <c r="R68" s="1013"/>
      <c r="S68" s="1013"/>
      <c r="T68" s="1013"/>
      <c r="U68" s="1013"/>
      <c r="V68" s="1013"/>
      <c r="W68" s="1013"/>
      <c r="X68" s="1013"/>
      <c r="Y68" s="1013"/>
      <c r="Z68" s="1013"/>
      <c r="AA68" s="1013"/>
      <c r="AB68" s="1013"/>
      <c r="AC68" s="1013"/>
      <c r="AD68" s="1013"/>
      <c r="AE68" s="1013"/>
      <c r="AF68" s="1013"/>
      <c r="AG68" s="1013"/>
      <c r="AH68" s="1013"/>
      <c r="AI68" s="1013"/>
      <c r="AJ68" s="1013"/>
      <c r="AK68" s="1013"/>
    </row>
    <row r="69" spans="1:37" ht="20.399999999999999">
      <c r="A69" s="1013"/>
      <c r="B69" s="1013"/>
      <c r="C69" s="1013"/>
      <c r="D69" s="1013"/>
      <c r="E69" s="1013"/>
      <c r="F69" s="1013"/>
      <c r="G69" s="1013"/>
      <c r="H69" s="1013"/>
      <c r="I69" s="1013"/>
      <c r="J69" s="1013"/>
      <c r="K69" s="1013"/>
      <c r="L69" s="1013"/>
      <c r="M69" s="1013"/>
      <c r="N69" s="1013"/>
      <c r="O69" s="1013"/>
      <c r="P69" s="1013"/>
      <c r="Q69" s="1013"/>
      <c r="R69" s="1013"/>
      <c r="S69" s="1013"/>
      <c r="T69" s="1013"/>
      <c r="U69" s="1013"/>
      <c r="V69" s="1013"/>
      <c r="W69" s="1013"/>
      <c r="X69" s="1013"/>
      <c r="Y69" s="1013"/>
      <c r="Z69" s="1013"/>
      <c r="AA69" s="1013"/>
      <c r="AB69" s="1013"/>
      <c r="AC69" s="1013"/>
      <c r="AD69" s="1013"/>
      <c r="AE69" s="1013"/>
      <c r="AF69" s="1029" t="s">
        <v>2033</v>
      </c>
      <c r="AG69" s="1013"/>
      <c r="AH69" s="1013"/>
      <c r="AI69" s="1013"/>
      <c r="AJ69" s="1013"/>
      <c r="AK69" s="1013"/>
    </row>
  </sheetData>
  <mergeCells count="198"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J32:AK33"/>
    <mergeCell ref="B32:C33"/>
    <mergeCell ref="D32:E33"/>
    <mergeCell ref="F32:G33"/>
    <mergeCell ref="H32:I33"/>
    <mergeCell ref="J32:K33"/>
    <mergeCell ref="L32:M33"/>
    <mergeCell ref="N32:O33"/>
    <mergeCell ref="P32:Q33"/>
    <mergeCell ref="R32:S33"/>
    <mergeCell ref="T30:U31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B30:C31"/>
    <mergeCell ref="D30:E31"/>
    <mergeCell ref="F30:G31"/>
    <mergeCell ref="H30:I31"/>
    <mergeCell ref="J30:K31"/>
    <mergeCell ref="L30:M31"/>
    <mergeCell ref="N30:O31"/>
    <mergeCell ref="P30:Q31"/>
    <mergeCell ref="R30:S31"/>
    <mergeCell ref="T28:U29"/>
    <mergeCell ref="V28:W29"/>
    <mergeCell ref="X28:Y29"/>
    <mergeCell ref="Z28:AA29"/>
    <mergeCell ref="AB28:AC29"/>
    <mergeCell ref="AD28:AE29"/>
    <mergeCell ref="AF28:AG29"/>
    <mergeCell ref="AH28:AI29"/>
    <mergeCell ref="AJ28:AK29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Z8:AA9"/>
    <mergeCell ref="B8:C9"/>
    <mergeCell ref="D8:E9"/>
    <mergeCell ref="F8:G9"/>
    <mergeCell ref="H8:I9"/>
    <mergeCell ref="J8:K9"/>
    <mergeCell ref="T8:U9"/>
    <mergeCell ref="V8:W9"/>
    <mergeCell ref="L8:M9"/>
    <mergeCell ref="N8:O9"/>
    <mergeCell ref="P8:Q9"/>
    <mergeCell ref="R8:S9"/>
    <mergeCell ref="AF10:AG11"/>
    <mergeCell ref="AB8:AC9"/>
    <mergeCell ref="AD8:AE9"/>
    <mergeCell ref="AF8:AG9"/>
    <mergeCell ref="AH10:AI11"/>
    <mergeCell ref="AJ10:AK11"/>
    <mergeCell ref="B10:C11"/>
    <mergeCell ref="D10:E11"/>
    <mergeCell ref="F10:G11"/>
    <mergeCell ref="H10:I11"/>
    <mergeCell ref="J10:K11"/>
    <mergeCell ref="L10:M11"/>
    <mergeCell ref="N10:O11"/>
    <mergeCell ref="T10:U11"/>
    <mergeCell ref="V10:W11"/>
    <mergeCell ref="X10:Y11"/>
    <mergeCell ref="Z10:AA11"/>
    <mergeCell ref="AB10:AC11"/>
    <mergeCell ref="AD10:AE11"/>
    <mergeCell ref="P10:Q11"/>
    <mergeCell ref="R10:S11"/>
    <mergeCell ref="AH8:AI9"/>
    <mergeCell ref="AJ8:AK9"/>
    <mergeCell ref="X8:Y9"/>
    <mergeCell ref="AJ12:AK13"/>
    <mergeCell ref="B12:C13"/>
    <mergeCell ref="D12:E13"/>
    <mergeCell ref="F12:G13"/>
    <mergeCell ref="H12:I13"/>
    <mergeCell ref="J12:K13"/>
    <mergeCell ref="L12:M13"/>
    <mergeCell ref="N12:O13"/>
    <mergeCell ref="P12:Q13"/>
    <mergeCell ref="R12:S13"/>
    <mergeCell ref="X12:Y13"/>
    <mergeCell ref="Z12:AA13"/>
    <mergeCell ref="AB12:AC13"/>
    <mergeCell ref="AD12:AE13"/>
    <mergeCell ref="AF12:AG13"/>
    <mergeCell ref="AH12:AI13"/>
    <mergeCell ref="L14:M15"/>
    <mergeCell ref="N14:O15"/>
    <mergeCell ref="P14:Q15"/>
    <mergeCell ref="R14:S15"/>
    <mergeCell ref="T12:U13"/>
    <mergeCell ref="V12:W13"/>
    <mergeCell ref="AB14:AC15"/>
    <mergeCell ref="AD14:AE15"/>
    <mergeCell ref="AF14:AG15"/>
    <mergeCell ref="AH14:AI15"/>
    <mergeCell ref="AJ14:AK15"/>
    <mergeCell ref="B14:C15"/>
    <mergeCell ref="D14:E15"/>
    <mergeCell ref="F14:G15"/>
    <mergeCell ref="H14:I15"/>
    <mergeCell ref="J14:K15"/>
    <mergeCell ref="P16:Q17"/>
    <mergeCell ref="R16:S17"/>
    <mergeCell ref="T14:U15"/>
    <mergeCell ref="V14:W15"/>
    <mergeCell ref="X14:Y15"/>
    <mergeCell ref="Z14:AA15"/>
    <mergeCell ref="AF16:AG17"/>
    <mergeCell ref="AH16:AI17"/>
    <mergeCell ref="AJ16:AK17"/>
    <mergeCell ref="B16:C17"/>
    <mergeCell ref="D16:E17"/>
    <mergeCell ref="F16:G17"/>
    <mergeCell ref="H16:I17"/>
    <mergeCell ref="J16:K17"/>
    <mergeCell ref="L16:M17"/>
    <mergeCell ref="N16:O17"/>
    <mergeCell ref="T16:U17"/>
    <mergeCell ref="AJ18:AK19"/>
    <mergeCell ref="B18:C19"/>
    <mergeCell ref="D18:E19"/>
    <mergeCell ref="F18:G19"/>
    <mergeCell ref="H18:I19"/>
    <mergeCell ref="J18:K19"/>
    <mergeCell ref="L18:M19"/>
    <mergeCell ref="N18:O19"/>
    <mergeCell ref="P18:Q19"/>
    <mergeCell ref="R18:S19"/>
    <mergeCell ref="X18:Y19"/>
    <mergeCell ref="Z18:AA19"/>
    <mergeCell ref="AB18:AC19"/>
    <mergeCell ref="AD18:AE19"/>
    <mergeCell ref="AF18:AG19"/>
    <mergeCell ref="AH18:AI19"/>
    <mergeCell ref="T18:U19"/>
    <mergeCell ref="V18:W19"/>
    <mergeCell ref="V16:W17"/>
    <mergeCell ref="X16:Y17"/>
    <mergeCell ref="Z16:AA17"/>
    <mergeCell ref="AB16:AC17"/>
    <mergeCell ref="AD16:AE17"/>
    <mergeCell ref="H22:I22"/>
    <mergeCell ref="J22:K22"/>
    <mergeCell ref="L22:M22"/>
    <mergeCell ref="N22:O22"/>
    <mergeCell ref="T22:U22"/>
    <mergeCell ref="L20:M21"/>
    <mergeCell ref="N20:O21"/>
    <mergeCell ref="P20:Q21"/>
    <mergeCell ref="R20:S21"/>
    <mergeCell ref="V22:W22"/>
    <mergeCell ref="X22:Y22"/>
    <mergeCell ref="Z22:AA22"/>
    <mergeCell ref="AB22:AC22"/>
    <mergeCell ref="AD22:AE22"/>
    <mergeCell ref="AH20:AI21"/>
    <mergeCell ref="AJ20:AK21"/>
    <mergeCell ref="B20:C21"/>
    <mergeCell ref="D20:E21"/>
    <mergeCell ref="F20:G21"/>
    <mergeCell ref="H20:I21"/>
    <mergeCell ref="J20:K21"/>
    <mergeCell ref="P22:Q22"/>
    <mergeCell ref="R22:S22"/>
    <mergeCell ref="T20:U21"/>
    <mergeCell ref="V20:W21"/>
    <mergeCell ref="X20:Y21"/>
    <mergeCell ref="Z20:AA21"/>
    <mergeCell ref="AF22:AG22"/>
    <mergeCell ref="AH22:AI22"/>
    <mergeCell ref="AJ22:AK22"/>
    <mergeCell ref="B22:C22"/>
    <mergeCell ref="D22:E22"/>
    <mergeCell ref="F22:G22"/>
    <mergeCell ref="AB20:AC21"/>
    <mergeCell ref="AD20:AE21"/>
    <mergeCell ref="AF20:AG21"/>
  </mergeCells>
  <printOptions horizontalCentered="1" verticalCentered="1"/>
  <pageMargins left="0.59055118110236227" right="0.78740157480314965" top="0.9055118110236221" bottom="0.9055118110236221" header="0.51181102362204722" footer="0.51181102362204722"/>
  <pageSetup paperSize="9" scale="4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rightToLeft="1" zoomScale="110" zoomScaleNormal="110" zoomScaleSheetLayoutView="70" workbookViewId="0">
      <selection activeCell="S19" sqref="S19"/>
    </sheetView>
  </sheetViews>
  <sheetFormatPr defaultRowHeight="39.9" customHeight="1"/>
  <cols>
    <col min="1" max="1" width="12.69921875" style="1032" customWidth="1"/>
    <col min="2" max="14" width="7.69921875" style="1032" customWidth="1"/>
    <col min="15" max="15" width="12.69921875" style="1032" customWidth="1"/>
    <col min="16" max="16" width="7.69921875" style="1032" customWidth="1"/>
    <col min="17" max="244" width="9.09765625" style="1032"/>
    <col min="245" max="245" width="12.69921875" style="1032" customWidth="1"/>
    <col min="246" max="258" width="7.69921875" style="1032" customWidth="1"/>
    <col min="259" max="259" width="12.69921875" style="1032" customWidth="1"/>
    <col min="260" max="272" width="7.69921875" style="1032" customWidth="1"/>
    <col min="273" max="500" width="9.09765625" style="1032"/>
    <col min="501" max="501" width="12.69921875" style="1032" customWidth="1"/>
    <col min="502" max="514" width="7.69921875" style="1032" customWidth="1"/>
    <col min="515" max="515" width="12.69921875" style="1032" customWidth="1"/>
    <col min="516" max="528" width="7.69921875" style="1032" customWidth="1"/>
    <col min="529" max="756" width="9.09765625" style="1032"/>
    <col min="757" max="757" width="12.69921875" style="1032" customWidth="1"/>
    <col min="758" max="770" width="7.69921875" style="1032" customWidth="1"/>
    <col min="771" max="771" width="12.69921875" style="1032" customWidth="1"/>
    <col min="772" max="784" width="7.69921875" style="1032" customWidth="1"/>
    <col min="785" max="1012" width="9.09765625" style="1032"/>
    <col min="1013" max="1013" width="12.69921875" style="1032" customWidth="1"/>
    <col min="1014" max="1026" width="7.69921875" style="1032" customWidth="1"/>
    <col min="1027" max="1027" width="12.69921875" style="1032" customWidth="1"/>
    <col min="1028" max="1040" width="7.69921875" style="1032" customWidth="1"/>
    <col min="1041" max="1268" width="9.09765625" style="1032"/>
    <col min="1269" max="1269" width="12.69921875" style="1032" customWidth="1"/>
    <col min="1270" max="1282" width="7.69921875" style="1032" customWidth="1"/>
    <col min="1283" max="1283" width="12.69921875" style="1032" customWidth="1"/>
    <col min="1284" max="1296" width="7.69921875" style="1032" customWidth="1"/>
    <col min="1297" max="1524" width="9.09765625" style="1032"/>
    <col min="1525" max="1525" width="12.69921875" style="1032" customWidth="1"/>
    <col min="1526" max="1538" width="7.69921875" style="1032" customWidth="1"/>
    <col min="1539" max="1539" width="12.69921875" style="1032" customWidth="1"/>
    <col min="1540" max="1552" width="7.69921875" style="1032" customWidth="1"/>
    <col min="1553" max="1780" width="9.09765625" style="1032"/>
    <col min="1781" max="1781" width="12.69921875" style="1032" customWidth="1"/>
    <col min="1782" max="1794" width="7.69921875" style="1032" customWidth="1"/>
    <col min="1795" max="1795" width="12.69921875" style="1032" customWidth="1"/>
    <col min="1796" max="1808" width="7.69921875" style="1032" customWidth="1"/>
    <col min="1809" max="2036" width="9.09765625" style="1032"/>
    <col min="2037" max="2037" width="12.69921875" style="1032" customWidth="1"/>
    <col min="2038" max="2050" width="7.69921875" style="1032" customWidth="1"/>
    <col min="2051" max="2051" width="12.69921875" style="1032" customWidth="1"/>
    <col min="2052" max="2064" width="7.69921875" style="1032" customWidth="1"/>
    <col min="2065" max="2292" width="9.09765625" style="1032"/>
    <col min="2293" max="2293" width="12.69921875" style="1032" customWidth="1"/>
    <col min="2294" max="2306" width="7.69921875" style="1032" customWidth="1"/>
    <col min="2307" max="2307" width="12.69921875" style="1032" customWidth="1"/>
    <col min="2308" max="2320" width="7.69921875" style="1032" customWidth="1"/>
    <col min="2321" max="2548" width="9.09765625" style="1032"/>
    <col min="2549" max="2549" width="12.69921875" style="1032" customWidth="1"/>
    <col min="2550" max="2562" width="7.69921875" style="1032" customWidth="1"/>
    <col min="2563" max="2563" width="12.69921875" style="1032" customWidth="1"/>
    <col min="2564" max="2576" width="7.69921875" style="1032" customWidth="1"/>
    <col min="2577" max="2804" width="9.09765625" style="1032"/>
    <col min="2805" max="2805" width="12.69921875" style="1032" customWidth="1"/>
    <col min="2806" max="2818" width="7.69921875" style="1032" customWidth="1"/>
    <col min="2819" max="2819" width="12.69921875" style="1032" customWidth="1"/>
    <col min="2820" max="2832" width="7.69921875" style="1032" customWidth="1"/>
    <col min="2833" max="3060" width="9.09765625" style="1032"/>
    <col min="3061" max="3061" width="12.69921875" style="1032" customWidth="1"/>
    <col min="3062" max="3074" width="7.69921875" style="1032" customWidth="1"/>
    <col min="3075" max="3075" width="12.69921875" style="1032" customWidth="1"/>
    <col min="3076" max="3088" width="7.69921875" style="1032" customWidth="1"/>
    <col min="3089" max="3316" width="9.09765625" style="1032"/>
    <col min="3317" max="3317" width="12.69921875" style="1032" customWidth="1"/>
    <col min="3318" max="3330" width="7.69921875" style="1032" customWidth="1"/>
    <col min="3331" max="3331" width="12.69921875" style="1032" customWidth="1"/>
    <col min="3332" max="3344" width="7.69921875" style="1032" customWidth="1"/>
    <col min="3345" max="3572" width="9.09765625" style="1032"/>
    <col min="3573" max="3573" width="12.69921875" style="1032" customWidth="1"/>
    <col min="3574" max="3586" width="7.69921875" style="1032" customWidth="1"/>
    <col min="3587" max="3587" width="12.69921875" style="1032" customWidth="1"/>
    <col min="3588" max="3600" width="7.69921875" style="1032" customWidth="1"/>
    <col min="3601" max="3828" width="9.09765625" style="1032"/>
    <col min="3829" max="3829" width="12.69921875" style="1032" customWidth="1"/>
    <col min="3830" max="3842" width="7.69921875" style="1032" customWidth="1"/>
    <col min="3843" max="3843" width="12.69921875" style="1032" customWidth="1"/>
    <col min="3844" max="3856" width="7.69921875" style="1032" customWidth="1"/>
    <col min="3857" max="4084" width="9.09765625" style="1032"/>
    <col min="4085" max="4085" width="12.69921875" style="1032" customWidth="1"/>
    <col min="4086" max="4098" width="7.69921875" style="1032" customWidth="1"/>
    <col min="4099" max="4099" width="12.69921875" style="1032" customWidth="1"/>
    <col min="4100" max="4112" width="7.69921875" style="1032" customWidth="1"/>
    <col min="4113" max="4340" width="9.09765625" style="1032"/>
    <col min="4341" max="4341" width="12.69921875" style="1032" customWidth="1"/>
    <col min="4342" max="4354" width="7.69921875" style="1032" customWidth="1"/>
    <col min="4355" max="4355" width="12.69921875" style="1032" customWidth="1"/>
    <col min="4356" max="4368" width="7.69921875" style="1032" customWidth="1"/>
    <col min="4369" max="4596" width="9.09765625" style="1032"/>
    <col min="4597" max="4597" width="12.69921875" style="1032" customWidth="1"/>
    <col min="4598" max="4610" width="7.69921875" style="1032" customWidth="1"/>
    <col min="4611" max="4611" width="12.69921875" style="1032" customWidth="1"/>
    <col min="4612" max="4624" width="7.69921875" style="1032" customWidth="1"/>
    <col min="4625" max="4852" width="9.09765625" style="1032"/>
    <col min="4853" max="4853" width="12.69921875" style="1032" customWidth="1"/>
    <col min="4854" max="4866" width="7.69921875" style="1032" customWidth="1"/>
    <col min="4867" max="4867" width="12.69921875" style="1032" customWidth="1"/>
    <col min="4868" max="4880" width="7.69921875" style="1032" customWidth="1"/>
    <col min="4881" max="5108" width="9.09765625" style="1032"/>
    <col min="5109" max="5109" width="12.69921875" style="1032" customWidth="1"/>
    <col min="5110" max="5122" width="7.69921875" style="1032" customWidth="1"/>
    <col min="5123" max="5123" width="12.69921875" style="1032" customWidth="1"/>
    <col min="5124" max="5136" width="7.69921875" style="1032" customWidth="1"/>
    <col min="5137" max="5364" width="9.09765625" style="1032"/>
    <col min="5365" max="5365" width="12.69921875" style="1032" customWidth="1"/>
    <col min="5366" max="5378" width="7.69921875" style="1032" customWidth="1"/>
    <col min="5379" max="5379" width="12.69921875" style="1032" customWidth="1"/>
    <col min="5380" max="5392" width="7.69921875" style="1032" customWidth="1"/>
    <col min="5393" max="5620" width="9.09765625" style="1032"/>
    <col min="5621" max="5621" width="12.69921875" style="1032" customWidth="1"/>
    <col min="5622" max="5634" width="7.69921875" style="1032" customWidth="1"/>
    <col min="5635" max="5635" width="12.69921875" style="1032" customWidth="1"/>
    <col min="5636" max="5648" width="7.69921875" style="1032" customWidth="1"/>
    <col min="5649" max="5876" width="9.09765625" style="1032"/>
    <col min="5877" max="5877" width="12.69921875" style="1032" customWidth="1"/>
    <col min="5878" max="5890" width="7.69921875" style="1032" customWidth="1"/>
    <col min="5891" max="5891" width="12.69921875" style="1032" customWidth="1"/>
    <col min="5892" max="5904" width="7.69921875" style="1032" customWidth="1"/>
    <col min="5905" max="6132" width="9.09765625" style="1032"/>
    <col min="6133" max="6133" width="12.69921875" style="1032" customWidth="1"/>
    <col min="6134" max="6146" width="7.69921875" style="1032" customWidth="1"/>
    <col min="6147" max="6147" width="12.69921875" style="1032" customWidth="1"/>
    <col min="6148" max="6160" width="7.69921875" style="1032" customWidth="1"/>
    <col min="6161" max="6388" width="9.09765625" style="1032"/>
    <col min="6389" max="6389" width="12.69921875" style="1032" customWidth="1"/>
    <col min="6390" max="6402" width="7.69921875" style="1032" customWidth="1"/>
    <col min="6403" max="6403" width="12.69921875" style="1032" customWidth="1"/>
    <col min="6404" max="6416" width="7.69921875" style="1032" customWidth="1"/>
    <col min="6417" max="6644" width="9.09765625" style="1032"/>
    <col min="6645" max="6645" width="12.69921875" style="1032" customWidth="1"/>
    <col min="6646" max="6658" width="7.69921875" style="1032" customWidth="1"/>
    <col min="6659" max="6659" width="12.69921875" style="1032" customWidth="1"/>
    <col min="6660" max="6672" width="7.69921875" style="1032" customWidth="1"/>
    <col min="6673" max="6900" width="9.09765625" style="1032"/>
    <col min="6901" max="6901" width="12.69921875" style="1032" customWidth="1"/>
    <col min="6902" max="6914" width="7.69921875" style="1032" customWidth="1"/>
    <col min="6915" max="6915" width="12.69921875" style="1032" customWidth="1"/>
    <col min="6916" max="6928" width="7.69921875" style="1032" customWidth="1"/>
    <col min="6929" max="7156" width="9.09765625" style="1032"/>
    <col min="7157" max="7157" width="12.69921875" style="1032" customWidth="1"/>
    <col min="7158" max="7170" width="7.69921875" style="1032" customWidth="1"/>
    <col min="7171" max="7171" width="12.69921875" style="1032" customWidth="1"/>
    <col min="7172" max="7184" width="7.69921875" style="1032" customWidth="1"/>
    <col min="7185" max="7412" width="9.09765625" style="1032"/>
    <col min="7413" max="7413" width="12.69921875" style="1032" customWidth="1"/>
    <col min="7414" max="7426" width="7.69921875" style="1032" customWidth="1"/>
    <col min="7427" max="7427" width="12.69921875" style="1032" customWidth="1"/>
    <col min="7428" max="7440" width="7.69921875" style="1032" customWidth="1"/>
    <col min="7441" max="7668" width="9.09765625" style="1032"/>
    <col min="7669" max="7669" width="12.69921875" style="1032" customWidth="1"/>
    <col min="7670" max="7682" width="7.69921875" style="1032" customWidth="1"/>
    <col min="7683" max="7683" width="12.69921875" style="1032" customWidth="1"/>
    <col min="7684" max="7696" width="7.69921875" style="1032" customWidth="1"/>
    <col min="7697" max="7924" width="9.09765625" style="1032"/>
    <col min="7925" max="7925" width="12.69921875" style="1032" customWidth="1"/>
    <col min="7926" max="7938" width="7.69921875" style="1032" customWidth="1"/>
    <col min="7939" max="7939" width="12.69921875" style="1032" customWidth="1"/>
    <col min="7940" max="7952" width="7.69921875" style="1032" customWidth="1"/>
    <col min="7953" max="8180" width="9.09765625" style="1032"/>
    <col min="8181" max="8181" width="12.69921875" style="1032" customWidth="1"/>
    <col min="8182" max="8194" width="7.69921875" style="1032" customWidth="1"/>
    <col min="8195" max="8195" width="12.69921875" style="1032" customWidth="1"/>
    <col min="8196" max="8208" width="7.69921875" style="1032" customWidth="1"/>
    <col min="8209" max="8436" width="9.09765625" style="1032"/>
    <col min="8437" max="8437" width="12.69921875" style="1032" customWidth="1"/>
    <col min="8438" max="8450" width="7.69921875" style="1032" customWidth="1"/>
    <col min="8451" max="8451" width="12.69921875" style="1032" customWidth="1"/>
    <col min="8452" max="8464" width="7.69921875" style="1032" customWidth="1"/>
    <col min="8465" max="8692" width="9.09765625" style="1032"/>
    <col min="8693" max="8693" width="12.69921875" style="1032" customWidth="1"/>
    <col min="8694" max="8706" width="7.69921875" style="1032" customWidth="1"/>
    <col min="8707" max="8707" width="12.69921875" style="1032" customWidth="1"/>
    <col min="8708" max="8720" width="7.69921875" style="1032" customWidth="1"/>
    <col min="8721" max="8948" width="9.09765625" style="1032"/>
    <col min="8949" max="8949" width="12.69921875" style="1032" customWidth="1"/>
    <col min="8950" max="8962" width="7.69921875" style="1032" customWidth="1"/>
    <col min="8963" max="8963" width="12.69921875" style="1032" customWidth="1"/>
    <col min="8964" max="8976" width="7.69921875" style="1032" customWidth="1"/>
    <col min="8977" max="9204" width="9.09765625" style="1032"/>
    <col min="9205" max="9205" width="12.69921875" style="1032" customWidth="1"/>
    <col min="9206" max="9218" width="7.69921875" style="1032" customWidth="1"/>
    <col min="9219" max="9219" width="12.69921875" style="1032" customWidth="1"/>
    <col min="9220" max="9232" width="7.69921875" style="1032" customWidth="1"/>
    <col min="9233" max="9460" width="9.09765625" style="1032"/>
    <col min="9461" max="9461" width="12.69921875" style="1032" customWidth="1"/>
    <col min="9462" max="9474" width="7.69921875" style="1032" customWidth="1"/>
    <col min="9475" max="9475" width="12.69921875" style="1032" customWidth="1"/>
    <col min="9476" max="9488" width="7.69921875" style="1032" customWidth="1"/>
    <col min="9489" max="9716" width="9.09765625" style="1032"/>
    <col min="9717" max="9717" width="12.69921875" style="1032" customWidth="1"/>
    <col min="9718" max="9730" width="7.69921875" style="1032" customWidth="1"/>
    <col min="9731" max="9731" width="12.69921875" style="1032" customWidth="1"/>
    <col min="9732" max="9744" width="7.69921875" style="1032" customWidth="1"/>
    <col min="9745" max="9972" width="9.09765625" style="1032"/>
    <col min="9973" max="9973" width="12.69921875" style="1032" customWidth="1"/>
    <col min="9974" max="9986" width="7.69921875" style="1032" customWidth="1"/>
    <col min="9987" max="9987" width="12.69921875" style="1032" customWidth="1"/>
    <col min="9988" max="10000" width="7.69921875" style="1032" customWidth="1"/>
    <col min="10001" max="10228" width="9.09765625" style="1032"/>
    <col min="10229" max="10229" width="12.69921875" style="1032" customWidth="1"/>
    <col min="10230" max="10242" width="7.69921875" style="1032" customWidth="1"/>
    <col min="10243" max="10243" width="12.69921875" style="1032" customWidth="1"/>
    <col min="10244" max="10256" width="7.69921875" style="1032" customWidth="1"/>
    <col min="10257" max="10484" width="9.09765625" style="1032"/>
    <col min="10485" max="10485" width="12.69921875" style="1032" customWidth="1"/>
    <col min="10486" max="10498" width="7.69921875" style="1032" customWidth="1"/>
    <col min="10499" max="10499" width="12.69921875" style="1032" customWidth="1"/>
    <col min="10500" max="10512" width="7.69921875" style="1032" customWidth="1"/>
    <col min="10513" max="10740" width="9.09765625" style="1032"/>
    <col min="10741" max="10741" width="12.69921875" style="1032" customWidth="1"/>
    <col min="10742" max="10754" width="7.69921875" style="1032" customWidth="1"/>
    <col min="10755" max="10755" width="12.69921875" style="1032" customWidth="1"/>
    <col min="10756" max="10768" width="7.69921875" style="1032" customWidth="1"/>
    <col min="10769" max="10996" width="9.09765625" style="1032"/>
    <col min="10997" max="10997" width="12.69921875" style="1032" customWidth="1"/>
    <col min="10998" max="11010" width="7.69921875" style="1032" customWidth="1"/>
    <col min="11011" max="11011" width="12.69921875" style="1032" customWidth="1"/>
    <col min="11012" max="11024" width="7.69921875" style="1032" customWidth="1"/>
    <col min="11025" max="11252" width="9.09765625" style="1032"/>
    <col min="11253" max="11253" width="12.69921875" style="1032" customWidth="1"/>
    <col min="11254" max="11266" width="7.69921875" style="1032" customWidth="1"/>
    <col min="11267" max="11267" width="12.69921875" style="1032" customWidth="1"/>
    <col min="11268" max="11280" width="7.69921875" style="1032" customWidth="1"/>
    <col min="11281" max="11508" width="9.09765625" style="1032"/>
    <col min="11509" max="11509" width="12.69921875" style="1032" customWidth="1"/>
    <col min="11510" max="11522" width="7.69921875" style="1032" customWidth="1"/>
    <col min="11523" max="11523" width="12.69921875" style="1032" customWidth="1"/>
    <col min="11524" max="11536" width="7.69921875" style="1032" customWidth="1"/>
    <col min="11537" max="11764" width="9.09765625" style="1032"/>
    <col min="11765" max="11765" width="12.69921875" style="1032" customWidth="1"/>
    <col min="11766" max="11778" width="7.69921875" style="1032" customWidth="1"/>
    <col min="11779" max="11779" width="12.69921875" style="1032" customWidth="1"/>
    <col min="11780" max="11792" width="7.69921875" style="1032" customWidth="1"/>
    <col min="11793" max="12020" width="9.09765625" style="1032"/>
    <col min="12021" max="12021" width="12.69921875" style="1032" customWidth="1"/>
    <col min="12022" max="12034" width="7.69921875" style="1032" customWidth="1"/>
    <col min="12035" max="12035" width="12.69921875" style="1032" customWidth="1"/>
    <col min="12036" max="12048" width="7.69921875" style="1032" customWidth="1"/>
    <col min="12049" max="12276" width="9.09765625" style="1032"/>
    <col min="12277" max="12277" width="12.69921875" style="1032" customWidth="1"/>
    <col min="12278" max="12290" width="7.69921875" style="1032" customWidth="1"/>
    <col min="12291" max="12291" width="12.69921875" style="1032" customWidth="1"/>
    <col min="12292" max="12304" width="7.69921875" style="1032" customWidth="1"/>
    <col min="12305" max="12532" width="9.09765625" style="1032"/>
    <col min="12533" max="12533" width="12.69921875" style="1032" customWidth="1"/>
    <col min="12534" max="12546" width="7.69921875" style="1032" customWidth="1"/>
    <col min="12547" max="12547" width="12.69921875" style="1032" customWidth="1"/>
    <col min="12548" max="12560" width="7.69921875" style="1032" customWidth="1"/>
    <col min="12561" max="12788" width="9.09765625" style="1032"/>
    <col min="12789" max="12789" width="12.69921875" style="1032" customWidth="1"/>
    <col min="12790" max="12802" width="7.69921875" style="1032" customWidth="1"/>
    <col min="12803" max="12803" width="12.69921875" style="1032" customWidth="1"/>
    <col min="12804" max="12816" width="7.69921875" style="1032" customWidth="1"/>
    <col min="12817" max="13044" width="9.09765625" style="1032"/>
    <col min="13045" max="13045" width="12.69921875" style="1032" customWidth="1"/>
    <col min="13046" max="13058" width="7.69921875" style="1032" customWidth="1"/>
    <col min="13059" max="13059" width="12.69921875" style="1032" customWidth="1"/>
    <col min="13060" max="13072" width="7.69921875" style="1032" customWidth="1"/>
    <col min="13073" max="13300" width="9.09765625" style="1032"/>
    <col min="13301" max="13301" width="12.69921875" style="1032" customWidth="1"/>
    <col min="13302" max="13314" width="7.69921875" style="1032" customWidth="1"/>
    <col min="13315" max="13315" width="12.69921875" style="1032" customWidth="1"/>
    <col min="13316" max="13328" width="7.69921875" style="1032" customWidth="1"/>
    <col min="13329" max="13556" width="9.09765625" style="1032"/>
    <col min="13557" max="13557" width="12.69921875" style="1032" customWidth="1"/>
    <col min="13558" max="13570" width="7.69921875" style="1032" customWidth="1"/>
    <col min="13571" max="13571" width="12.69921875" style="1032" customWidth="1"/>
    <col min="13572" max="13584" width="7.69921875" style="1032" customWidth="1"/>
    <col min="13585" max="13812" width="9.09765625" style="1032"/>
    <col min="13813" max="13813" width="12.69921875" style="1032" customWidth="1"/>
    <col min="13814" max="13826" width="7.69921875" style="1032" customWidth="1"/>
    <col min="13827" max="13827" width="12.69921875" style="1032" customWidth="1"/>
    <col min="13828" max="13840" width="7.69921875" style="1032" customWidth="1"/>
    <col min="13841" max="14068" width="9.09765625" style="1032"/>
    <col min="14069" max="14069" width="12.69921875" style="1032" customWidth="1"/>
    <col min="14070" max="14082" width="7.69921875" style="1032" customWidth="1"/>
    <col min="14083" max="14083" width="12.69921875" style="1032" customWidth="1"/>
    <col min="14084" max="14096" width="7.69921875" style="1032" customWidth="1"/>
    <col min="14097" max="14324" width="9.09765625" style="1032"/>
    <col min="14325" max="14325" width="12.69921875" style="1032" customWidth="1"/>
    <col min="14326" max="14338" width="7.69921875" style="1032" customWidth="1"/>
    <col min="14339" max="14339" width="12.69921875" style="1032" customWidth="1"/>
    <col min="14340" max="14352" width="7.69921875" style="1032" customWidth="1"/>
    <col min="14353" max="14580" width="9.09765625" style="1032"/>
    <col min="14581" max="14581" width="12.69921875" style="1032" customWidth="1"/>
    <col min="14582" max="14594" width="7.69921875" style="1032" customWidth="1"/>
    <col min="14595" max="14595" width="12.69921875" style="1032" customWidth="1"/>
    <col min="14596" max="14608" width="7.69921875" style="1032" customWidth="1"/>
    <col min="14609" max="14836" width="9.09765625" style="1032"/>
    <col min="14837" max="14837" width="12.69921875" style="1032" customWidth="1"/>
    <col min="14838" max="14850" width="7.69921875" style="1032" customWidth="1"/>
    <col min="14851" max="14851" width="12.69921875" style="1032" customWidth="1"/>
    <col min="14852" max="14864" width="7.69921875" style="1032" customWidth="1"/>
    <col min="14865" max="15092" width="9.09765625" style="1032"/>
    <col min="15093" max="15093" width="12.69921875" style="1032" customWidth="1"/>
    <col min="15094" max="15106" width="7.69921875" style="1032" customWidth="1"/>
    <col min="15107" max="15107" width="12.69921875" style="1032" customWidth="1"/>
    <col min="15108" max="15120" width="7.69921875" style="1032" customWidth="1"/>
    <col min="15121" max="15348" width="9.09765625" style="1032"/>
    <col min="15349" max="15349" width="12.69921875" style="1032" customWidth="1"/>
    <col min="15350" max="15362" width="7.69921875" style="1032" customWidth="1"/>
    <col min="15363" max="15363" width="12.69921875" style="1032" customWidth="1"/>
    <col min="15364" max="15376" width="7.69921875" style="1032" customWidth="1"/>
    <col min="15377" max="15604" width="9.09765625" style="1032"/>
    <col min="15605" max="15605" width="12.69921875" style="1032" customWidth="1"/>
    <col min="15606" max="15618" width="7.69921875" style="1032" customWidth="1"/>
    <col min="15619" max="15619" width="12.69921875" style="1032" customWidth="1"/>
    <col min="15620" max="15632" width="7.69921875" style="1032" customWidth="1"/>
    <col min="15633" max="15860" width="9.09765625" style="1032"/>
    <col min="15861" max="15861" width="12.69921875" style="1032" customWidth="1"/>
    <col min="15862" max="15874" width="7.69921875" style="1032" customWidth="1"/>
    <col min="15875" max="15875" width="12.69921875" style="1032" customWidth="1"/>
    <col min="15876" max="15888" width="7.69921875" style="1032" customWidth="1"/>
    <col min="15889" max="16116" width="9.09765625" style="1032"/>
    <col min="16117" max="16117" width="12.69921875" style="1032" customWidth="1"/>
    <col min="16118" max="16130" width="7.69921875" style="1032" customWidth="1"/>
    <col min="16131" max="16131" width="12.69921875" style="1032" customWidth="1"/>
    <col min="16132" max="16144" width="7.69921875" style="1032" customWidth="1"/>
    <col min="16145" max="16384" width="9.09765625" style="1032"/>
  </cols>
  <sheetData>
    <row r="1" spans="1:14" ht="24.9" customHeight="1"/>
    <row r="2" spans="1:14" ht="24.9" customHeight="1"/>
    <row r="3" spans="1:14" ht="24.9" customHeight="1"/>
    <row r="4" spans="1:14" ht="31.5" customHeight="1">
      <c r="A4" s="1771" t="s">
        <v>1419</v>
      </c>
      <c r="B4" s="1771"/>
      <c r="C4" s="1771"/>
      <c r="D4" s="1771"/>
      <c r="E4" s="1771"/>
      <c r="F4" s="1771"/>
      <c r="G4" s="1771"/>
      <c r="H4" s="1771"/>
      <c r="I4" s="1771"/>
      <c r="J4" s="1771"/>
      <c r="K4" s="1771"/>
      <c r="L4" s="1771"/>
      <c r="M4" s="1771"/>
      <c r="N4" s="1771"/>
    </row>
    <row r="5" spans="1:14" ht="24.9" customHeight="1">
      <c r="A5" s="1772" t="s">
        <v>1420</v>
      </c>
      <c r="B5" s="1772"/>
      <c r="C5" s="1772"/>
      <c r="D5" s="1772"/>
      <c r="E5" s="1772"/>
      <c r="F5" s="1772"/>
      <c r="G5" s="1772"/>
      <c r="H5" s="1772"/>
      <c r="I5" s="1772"/>
      <c r="J5" s="1772"/>
      <c r="K5" s="1772"/>
      <c r="L5" s="1772"/>
      <c r="M5" s="1772"/>
      <c r="N5" s="1772"/>
    </row>
    <row r="6" spans="1:14" ht="24.9" customHeight="1">
      <c r="A6" s="1034" t="s">
        <v>591</v>
      </c>
      <c r="B6" s="1035"/>
      <c r="C6" s="1035"/>
      <c r="D6" s="1035"/>
      <c r="E6" s="1035"/>
      <c r="F6" s="1035"/>
      <c r="G6" s="1035"/>
      <c r="H6" s="1035"/>
      <c r="I6" s="1035"/>
      <c r="J6" s="1035"/>
      <c r="K6" s="1035"/>
      <c r="L6" s="1769" t="s">
        <v>590</v>
      </c>
      <c r="M6" s="1769"/>
      <c r="N6" s="1769"/>
    </row>
    <row r="7" spans="1:14" ht="24.9" customHeight="1">
      <c r="A7" s="1036" t="s">
        <v>38</v>
      </c>
      <c r="B7" s="1037"/>
      <c r="C7" s="1773" t="s">
        <v>589</v>
      </c>
      <c r="D7" s="1773"/>
      <c r="E7" s="1773"/>
      <c r="F7" s="1774" t="s">
        <v>588</v>
      </c>
      <c r="G7" s="1775"/>
      <c r="H7" s="1776"/>
      <c r="I7" s="1759" t="s">
        <v>587</v>
      </c>
      <c r="J7" s="1760"/>
      <c r="K7" s="1761"/>
      <c r="L7" s="1777" t="s">
        <v>586</v>
      </c>
      <c r="M7" s="1777"/>
      <c r="N7" s="1777"/>
    </row>
    <row r="8" spans="1:14" ht="39.9" customHeight="1">
      <c r="A8" s="1038" t="s">
        <v>585</v>
      </c>
      <c r="B8" s="1039"/>
      <c r="C8" s="1770" t="s">
        <v>584</v>
      </c>
      <c r="D8" s="1770"/>
      <c r="E8" s="1770"/>
      <c r="F8" s="1752" t="s">
        <v>583</v>
      </c>
      <c r="G8" s="1751"/>
      <c r="H8" s="1753"/>
      <c r="I8" s="1752" t="s">
        <v>582</v>
      </c>
      <c r="J8" s="1751"/>
      <c r="K8" s="1753"/>
      <c r="L8" s="1770" t="s">
        <v>550</v>
      </c>
      <c r="M8" s="1770"/>
      <c r="N8" s="1770"/>
    </row>
    <row r="9" spans="1:14" ht="39.9" customHeight="1">
      <c r="A9" s="1038" t="s">
        <v>129</v>
      </c>
      <c r="B9" s="1040"/>
      <c r="C9" s="1041" t="s">
        <v>267</v>
      </c>
      <c r="D9" s="1042" t="s">
        <v>268</v>
      </c>
      <c r="E9" s="1043" t="s">
        <v>30</v>
      </c>
      <c r="F9" s="1041" t="s">
        <v>267</v>
      </c>
      <c r="G9" s="1044" t="s">
        <v>268</v>
      </c>
      <c r="H9" s="1043" t="s">
        <v>30</v>
      </c>
      <c r="I9" s="1041" t="s">
        <v>267</v>
      </c>
      <c r="J9" s="1042" t="s">
        <v>268</v>
      </c>
      <c r="K9" s="1043" t="s">
        <v>30</v>
      </c>
      <c r="L9" s="1041" t="s">
        <v>267</v>
      </c>
      <c r="M9" s="1042" t="s">
        <v>268</v>
      </c>
      <c r="N9" s="1043" t="s">
        <v>30</v>
      </c>
    </row>
    <row r="10" spans="1:14" ht="39.9" customHeight="1">
      <c r="A10" s="1045"/>
      <c r="B10" s="1046"/>
      <c r="C10" s="1047" t="s">
        <v>265</v>
      </c>
      <c r="D10" s="1048" t="s">
        <v>266</v>
      </c>
      <c r="E10" s="1049" t="s">
        <v>26</v>
      </c>
      <c r="F10" s="1047" t="s">
        <v>265</v>
      </c>
      <c r="G10" s="1048" t="s">
        <v>266</v>
      </c>
      <c r="H10" s="1049" t="s">
        <v>26</v>
      </c>
      <c r="I10" s="1047" t="s">
        <v>265</v>
      </c>
      <c r="J10" s="1048" t="s">
        <v>266</v>
      </c>
      <c r="K10" s="1049" t="s">
        <v>26</v>
      </c>
      <c r="L10" s="1047" t="s">
        <v>265</v>
      </c>
      <c r="M10" s="1048" t="s">
        <v>266</v>
      </c>
      <c r="N10" s="1049" t="s">
        <v>26</v>
      </c>
    </row>
    <row r="11" spans="1:14" ht="39.9" customHeight="1">
      <c r="A11" s="1050" t="s">
        <v>568</v>
      </c>
      <c r="B11" s="1051" t="s">
        <v>257</v>
      </c>
      <c r="C11" s="1069">
        <v>2581</v>
      </c>
      <c r="D11" s="1070">
        <v>2872</v>
      </c>
      <c r="E11" s="1070">
        <f t="shared" ref="E11:E22" si="0">SUM(C11:D11)</f>
        <v>5453</v>
      </c>
      <c r="F11" s="1070">
        <v>1742</v>
      </c>
      <c r="G11" s="1070">
        <v>1287</v>
      </c>
      <c r="H11" s="1070">
        <f t="shared" ref="H11:H22" si="1">SUM(F11:G11)</f>
        <v>3029</v>
      </c>
      <c r="I11" s="1070">
        <v>369</v>
      </c>
      <c r="J11" s="1070">
        <v>581</v>
      </c>
      <c r="K11" s="1070">
        <f t="shared" ref="K11:K22" si="2">SUM(I11:J11)</f>
        <v>950</v>
      </c>
      <c r="L11" s="1070">
        <v>671</v>
      </c>
      <c r="M11" s="1070">
        <v>524</v>
      </c>
      <c r="N11" s="1070">
        <f t="shared" ref="N11:N22" si="3">SUM(L11:M11)</f>
        <v>1195</v>
      </c>
    </row>
    <row r="12" spans="1:14" ht="39.9" customHeight="1">
      <c r="A12" s="1052"/>
      <c r="B12" s="1053" t="s">
        <v>255</v>
      </c>
      <c r="C12" s="1071">
        <v>1298</v>
      </c>
      <c r="D12" s="1061">
        <v>906</v>
      </c>
      <c r="E12" s="1061">
        <f t="shared" si="0"/>
        <v>2204</v>
      </c>
      <c r="F12" s="1061">
        <v>1179</v>
      </c>
      <c r="G12" s="1061">
        <v>377</v>
      </c>
      <c r="H12" s="1061">
        <f t="shared" si="1"/>
        <v>1556</v>
      </c>
      <c r="I12" s="1061">
        <v>94</v>
      </c>
      <c r="J12" s="1061">
        <v>181</v>
      </c>
      <c r="K12" s="1061">
        <f t="shared" si="2"/>
        <v>275</v>
      </c>
      <c r="L12" s="1061">
        <v>326</v>
      </c>
      <c r="M12" s="1061">
        <v>94</v>
      </c>
      <c r="N12" s="1061">
        <f t="shared" si="3"/>
        <v>420</v>
      </c>
    </row>
    <row r="13" spans="1:14" ht="39.9" customHeight="1">
      <c r="A13" s="1054" t="s">
        <v>472</v>
      </c>
      <c r="B13" s="1055" t="s">
        <v>566</v>
      </c>
      <c r="C13" s="1072">
        <f>SUM(C11:C12)</f>
        <v>3879</v>
      </c>
      <c r="D13" s="1062">
        <f>SUM(D11:D12)</f>
        <v>3778</v>
      </c>
      <c r="E13" s="1062">
        <f t="shared" si="0"/>
        <v>7657</v>
      </c>
      <c r="F13" s="1062">
        <f>SUM(F11:F12)</f>
        <v>2921</v>
      </c>
      <c r="G13" s="1062">
        <f>SUM(G11:G12)</f>
        <v>1664</v>
      </c>
      <c r="H13" s="1062">
        <f t="shared" si="1"/>
        <v>4585</v>
      </c>
      <c r="I13" s="1062">
        <f>SUM(I11:I12)</f>
        <v>463</v>
      </c>
      <c r="J13" s="1062">
        <f>SUM(J11:J12)</f>
        <v>762</v>
      </c>
      <c r="K13" s="1062">
        <f t="shared" si="2"/>
        <v>1225</v>
      </c>
      <c r="L13" s="1062">
        <f>SUM(L11:L12)</f>
        <v>997</v>
      </c>
      <c r="M13" s="1062">
        <f>SUM(M11:M12)</f>
        <v>618</v>
      </c>
      <c r="N13" s="1062">
        <f t="shared" si="3"/>
        <v>1615</v>
      </c>
    </row>
    <row r="14" spans="1:14" ht="39.9" customHeight="1">
      <c r="A14" s="1050" t="s">
        <v>567</v>
      </c>
      <c r="B14" s="1051" t="s">
        <v>257</v>
      </c>
      <c r="C14" s="1069">
        <v>1370</v>
      </c>
      <c r="D14" s="1070">
        <v>1206</v>
      </c>
      <c r="E14" s="1070">
        <f t="shared" si="0"/>
        <v>2576</v>
      </c>
      <c r="F14" s="1070">
        <v>139</v>
      </c>
      <c r="G14" s="1070">
        <v>985</v>
      </c>
      <c r="H14" s="1070">
        <f t="shared" si="1"/>
        <v>1124</v>
      </c>
      <c r="I14" s="1070">
        <v>68</v>
      </c>
      <c r="J14" s="1070">
        <v>197</v>
      </c>
      <c r="K14" s="1070">
        <f t="shared" si="2"/>
        <v>265</v>
      </c>
      <c r="L14" s="1070">
        <v>196</v>
      </c>
      <c r="M14" s="1070">
        <v>302</v>
      </c>
      <c r="N14" s="1070">
        <f t="shared" si="3"/>
        <v>498</v>
      </c>
    </row>
    <row r="15" spans="1:14" ht="39.9" customHeight="1">
      <c r="A15" s="1052" t="s">
        <v>260</v>
      </c>
      <c r="B15" s="1053" t="s">
        <v>255</v>
      </c>
      <c r="C15" s="1071">
        <v>1574</v>
      </c>
      <c r="D15" s="1061">
        <v>10810</v>
      </c>
      <c r="E15" s="1061">
        <f t="shared" si="0"/>
        <v>12384</v>
      </c>
      <c r="F15" s="1061">
        <v>1076</v>
      </c>
      <c r="G15" s="1061">
        <v>6501</v>
      </c>
      <c r="H15" s="1061">
        <f t="shared" si="1"/>
        <v>7577</v>
      </c>
      <c r="I15" s="1061">
        <v>303</v>
      </c>
      <c r="J15" s="1061">
        <v>1436</v>
      </c>
      <c r="K15" s="1061">
        <f t="shared" si="2"/>
        <v>1739</v>
      </c>
      <c r="L15" s="1061">
        <v>705</v>
      </c>
      <c r="M15" s="1061">
        <v>2856</v>
      </c>
      <c r="N15" s="1061">
        <f t="shared" si="3"/>
        <v>3561</v>
      </c>
    </row>
    <row r="16" spans="1:14" ht="39.9" customHeight="1">
      <c r="A16" s="1050"/>
      <c r="B16" s="1055" t="s">
        <v>566</v>
      </c>
      <c r="C16" s="1072">
        <f>SUM(C14:C15)</f>
        <v>2944</v>
      </c>
      <c r="D16" s="1062">
        <f>SUM(D14:D15)</f>
        <v>12016</v>
      </c>
      <c r="E16" s="1062">
        <f t="shared" si="0"/>
        <v>14960</v>
      </c>
      <c r="F16" s="1062">
        <f>SUM(F14:F15)</f>
        <v>1215</v>
      </c>
      <c r="G16" s="1062">
        <f>SUM(G14:G15)</f>
        <v>7486</v>
      </c>
      <c r="H16" s="1062">
        <f t="shared" si="1"/>
        <v>8701</v>
      </c>
      <c r="I16" s="1062">
        <f>SUM(I14:I15)</f>
        <v>371</v>
      </c>
      <c r="J16" s="1062">
        <f>SUM(J14:J15)</f>
        <v>1633</v>
      </c>
      <c r="K16" s="1062">
        <f t="shared" si="2"/>
        <v>2004</v>
      </c>
      <c r="L16" s="1062">
        <f>SUM(L14:L15)</f>
        <v>901</v>
      </c>
      <c r="M16" s="1062">
        <f>SUM(M14:M15)</f>
        <v>3158</v>
      </c>
      <c r="N16" s="1062">
        <f t="shared" si="3"/>
        <v>4059</v>
      </c>
    </row>
    <row r="17" spans="1:14" ht="39.9" customHeight="1">
      <c r="A17" s="1056" t="s">
        <v>509</v>
      </c>
      <c r="B17" s="1051" t="s">
        <v>257</v>
      </c>
      <c r="C17" s="1069">
        <v>493</v>
      </c>
      <c r="D17" s="1070">
        <v>107</v>
      </c>
      <c r="E17" s="1070">
        <f t="shared" si="0"/>
        <v>600</v>
      </c>
      <c r="F17" s="1070">
        <v>416</v>
      </c>
      <c r="G17" s="1070">
        <v>68</v>
      </c>
      <c r="H17" s="1070">
        <f t="shared" si="1"/>
        <v>484</v>
      </c>
      <c r="I17" s="1070">
        <v>108</v>
      </c>
      <c r="J17" s="1070">
        <v>20</v>
      </c>
      <c r="K17" s="1070">
        <f t="shared" si="2"/>
        <v>128</v>
      </c>
      <c r="L17" s="1070">
        <v>94</v>
      </c>
      <c r="M17" s="1070">
        <v>67</v>
      </c>
      <c r="N17" s="1070">
        <f t="shared" si="3"/>
        <v>161</v>
      </c>
    </row>
    <row r="18" spans="1:14" ht="39.9" customHeight="1">
      <c r="A18" s="1052" t="s">
        <v>508</v>
      </c>
      <c r="B18" s="1053" t="s">
        <v>255</v>
      </c>
      <c r="C18" s="1071">
        <v>309</v>
      </c>
      <c r="D18" s="1061">
        <v>86</v>
      </c>
      <c r="E18" s="1061">
        <f t="shared" si="0"/>
        <v>395</v>
      </c>
      <c r="F18" s="1061">
        <v>271</v>
      </c>
      <c r="G18" s="1061">
        <v>40</v>
      </c>
      <c r="H18" s="1061">
        <f t="shared" si="1"/>
        <v>311</v>
      </c>
      <c r="I18" s="1061">
        <v>123</v>
      </c>
      <c r="J18" s="1061">
        <v>11</v>
      </c>
      <c r="K18" s="1061">
        <f t="shared" si="2"/>
        <v>134</v>
      </c>
      <c r="L18" s="1061">
        <v>73</v>
      </c>
      <c r="M18" s="1061">
        <v>81</v>
      </c>
      <c r="N18" s="1061">
        <f t="shared" si="3"/>
        <v>154</v>
      </c>
    </row>
    <row r="19" spans="1:14" ht="39.9" customHeight="1">
      <c r="A19" s="1057"/>
      <c r="B19" s="1055" t="s">
        <v>566</v>
      </c>
      <c r="C19" s="1072">
        <f>SUM(C17:C18)</f>
        <v>802</v>
      </c>
      <c r="D19" s="1062">
        <f>SUM(D17:D18)</f>
        <v>193</v>
      </c>
      <c r="E19" s="1062">
        <f t="shared" si="0"/>
        <v>995</v>
      </c>
      <c r="F19" s="1062">
        <f>SUM(F17:F18)</f>
        <v>687</v>
      </c>
      <c r="G19" s="1062">
        <f>SUM(G17:G18)</f>
        <v>108</v>
      </c>
      <c r="H19" s="1062">
        <f t="shared" si="1"/>
        <v>795</v>
      </c>
      <c r="I19" s="1062">
        <f>SUM(I17:I18)</f>
        <v>231</v>
      </c>
      <c r="J19" s="1062">
        <f>SUM(J17:J18)</f>
        <v>31</v>
      </c>
      <c r="K19" s="1062">
        <f t="shared" si="2"/>
        <v>262</v>
      </c>
      <c r="L19" s="1062">
        <f>SUM(L17:L18)</f>
        <v>167</v>
      </c>
      <c r="M19" s="1062">
        <f>SUM(M17:M18)</f>
        <v>148</v>
      </c>
      <c r="N19" s="1062">
        <f t="shared" si="3"/>
        <v>315</v>
      </c>
    </row>
    <row r="20" spans="1:14" s="1033" customFormat="1" ht="15" customHeight="1">
      <c r="A20" s="1056" t="s">
        <v>256</v>
      </c>
      <c r="B20" s="1051" t="s">
        <v>257</v>
      </c>
      <c r="C20" s="1069">
        <v>6448</v>
      </c>
      <c r="D20" s="1070">
        <v>780</v>
      </c>
      <c r="E20" s="1070">
        <f t="shared" si="0"/>
        <v>7228</v>
      </c>
      <c r="F20" s="1070">
        <v>1958</v>
      </c>
      <c r="G20" s="1070">
        <v>627</v>
      </c>
      <c r="H20" s="1070">
        <f t="shared" si="1"/>
        <v>2585</v>
      </c>
      <c r="I20" s="1070">
        <v>427</v>
      </c>
      <c r="J20" s="1070">
        <v>88</v>
      </c>
      <c r="K20" s="1070">
        <f t="shared" si="2"/>
        <v>515</v>
      </c>
      <c r="L20" s="1070">
        <v>567</v>
      </c>
      <c r="M20" s="1070">
        <v>286</v>
      </c>
      <c r="N20" s="1070">
        <f t="shared" si="3"/>
        <v>853</v>
      </c>
    </row>
    <row r="21" spans="1:14" ht="20.100000000000001" customHeight="1">
      <c r="A21" s="1050" t="s">
        <v>254</v>
      </c>
      <c r="B21" s="1053" t="s">
        <v>255</v>
      </c>
      <c r="C21" s="1071">
        <v>2357</v>
      </c>
      <c r="D21" s="1061">
        <v>1616</v>
      </c>
      <c r="E21" s="1061">
        <f t="shared" si="0"/>
        <v>3973</v>
      </c>
      <c r="F21" s="1061">
        <v>994</v>
      </c>
      <c r="G21" s="1061">
        <v>1063</v>
      </c>
      <c r="H21" s="1061">
        <f t="shared" si="1"/>
        <v>2057</v>
      </c>
      <c r="I21" s="1061">
        <v>348</v>
      </c>
      <c r="J21" s="1061">
        <v>132</v>
      </c>
      <c r="K21" s="1061">
        <f t="shared" si="2"/>
        <v>480</v>
      </c>
      <c r="L21" s="1061">
        <v>772</v>
      </c>
      <c r="M21" s="1061">
        <v>414</v>
      </c>
      <c r="N21" s="1061">
        <f t="shared" si="3"/>
        <v>1186</v>
      </c>
    </row>
    <row r="22" spans="1:14" ht="33.75" customHeight="1">
      <c r="A22" s="1054" t="s">
        <v>252</v>
      </c>
      <c r="B22" s="1058" t="s">
        <v>566</v>
      </c>
      <c r="C22" s="1072">
        <f>SUM(C20:C21)</f>
        <v>8805</v>
      </c>
      <c r="D22" s="1062">
        <f>SUM(D20:D21)</f>
        <v>2396</v>
      </c>
      <c r="E22" s="1062">
        <f t="shared" si="0"/>
        <v>11201</v>
      </c>
      <c r="F22" s="1062">
        <f>SUM(F20:F21)</f>
        <v>2952</v>
      </c>
      <c r="G22" s="1062">
        <f>SUM(G20:G21)</f>
        <v>1690</v>
      </c>
      <c r="H22" s="1062">
        <f t="shared" si="1"/>
        <v>4642</v>
      </c>
      <c r="I22" s="1062">
        <f>SUM(I20:I21)</f>
        <v>775</v>
      </c>
      <c r="J22" s="1062">
        <f>SUM(J20:J21)</f>
        <v>220</v>
      </c>
      <c r="K22" s="1062">
        <f t="shared" si="2"/>
        <v>995</v>
      </c>
      <c r="L22" s="1062">
        <f>SUM(L20:L21)</f>
        <v>1339</v>
      </c>
      <c r="M22" s="1062">
        <f>SUM(M20:M21)</f>
        <v>700</v>
      </c>
      <c r="N22" s="1062">
        <f t="shared" si="3"/>
        <v>2039</v>
      </c>
    </row>
    <row r="23" spans="1:14" ht="24.9" customHeight="1">
      <c r="A23" s="1768" t="s">
        <v>1926</v>
      </c>
      <c r="B23" s="1768"/>
      <c r="C23" s="1768"/>
      <c r="D23" s="1768"/>
      <c r="E23" s="1768"/>
      <c r="F23" s="1768"/>
      <c r="G23" s="1768"/>
      <c r="H23" s="1768"/>
      <c r="I23" s="1768"/>
      <c r="J23" s="1768"/>
      <c r="K23" s="1768"/>
      <c r="L23" s="1768"/>
      <c r="M23" s="1768"/>
      <c r="N23" s="1768"/>
    </row>
    <row r="24" spans="1:14" ht="24.9" customHeight="1">
      <c r="A24" s="1059" t="s">
        <v>570</v>
      </c>
      <c r="B24" s="1060"/>
      <c r="C24" s="1060"/>
      <c r="D24" s="1060"/>
      <c r="E24" s="1060"/>
      <c r="F24" s="1060"/>
      <c r="G24" s="1060"/>
      <c r="H24" s="1060"/>
      <c r="I24" s="1060"/>
      <c r="J24" s="1060"/>
      <c r="K24" s="1060"/>
      <c r="L24" s="1769" t="s">
        <v>569</v>
      </c>
      <c r="M24" s="1769"/>
      <c r="N24" s="1769"/>
    </row>
    <row r="25" spans="1:14" ht="24.9" customHeight="1">
      <c r="A25" s="1036" t="s">
        <v>38</v>
      </c>
      <c r="B25" s="1037"/>
      <c r="C25" s="1759" t="s">
        <v>581</v>
      </c>
      <c r="D25" s="1760"/>
      <c r="E25" s="1761"/>
      <c r="F25" s="1759" t="s">
        <v>580</v>
      </c>
      <c r="G25" s="1760"/>
      <c r="H25" s="1761"/>
      <c r="I25" s="1759" t="s">
        <v>1927</v>
      </c>
      <c r="J25" s="1760"/>
      <c r="K25" s="1761"/>
      <c r="L25" s="1759" t="s">
        <v>1904</v>
      </c>
      <c r="M25" s="1760"/>
      <c r="N25" s="1761"/>
    </row>
    <row r="26" spans="1:14" ht="39.9" customHeight="1">
      <c r="A26" s="1038" t="s">
        <v>269</v>
      </c>
      <c r="B26" s="1039"/>
      <c r="C26" s="1752" t="s">
        <v>579</v>
      </c>
      <c r="D26" s="1751"/>
      <c r="E26" s="1753"/>
      <c r="F26" s="1752" t="s">
        <v>578</v>
      </c>
      <c r="G26" s="1751"/>
      <c r="H26" s="1753"/>
      <c r="I26" s="1752" t="s">
        <v>1928</v>
      </c>
      <c r="J26" s="1751"/>
      <c r="K26" s="1753"/>
      <c r="L26" s="1765" t="s">
        <v>1905</v>
      </c>
      <c r="M26" s="1766"/>
      <c r="N26" s="1767"/>
    </row>
    <row r="27" spans="1:14" ht="39.9" customHeight="1">
      <c r="A27" s="1038" t="s">
        <v>129</v>
      </c>
      <c r="B27" s="1040"/>
      <c r="C27" s="1041" t="s">
        <v>267</v>
      </c>
      <c r="D27" s="1042" t="s">
        <v>268</v>
      </c>
      <c r="E27" s="1043" t="s">
        <v>30</v>
      </c>
      <c r="F27" s="1041" t="s">
        <v>267</v>
      </c>
      <c r="G27" s="1042" t="s">
        <v>268</v>
      </c>
      <c r="H27" s="1043" t="s">
        <v>30</v>
      </c>
      <c r="I27" s="1041" t="s">
        <v>267</v>
      </c>
      <c r="J27" s="1042" t="s">
        <v>268</v>
      </c>
      <c r="K27" s="1043" t="s">
        <v>30</v>
      </c>
      <c r="L27" s="1041" t="s">
        <v>267</v>
      </c>
      <c r="M27" s="1042" t="s">
        <v>268</v>
      </c>
      <c r="N27" s="1043" t="s">
        <v>30</v>
      </c>
    </row>
    <row r="28" spans="1:14" ht="39.9" customHeight="1">
      <c r="A28" s="1045"/>
      <c r="B28" s="1046"/>
      <c r="C28" s="1047" t="s">
        <v>265</v>
      </c>
      <c r="D28" s="1048" t="s">
        <v>266</v>
      </c>
      <c r="E28" s="1049" t="s">
        <v>26</v>
      </c>
      <c r="F28" s="1047" t="s">
        <v>265</v>
      </c>
      <c r="G28" s="1048" t="s">
        <v>266</v>
      </c>
      <c r="H28" s="1049" t="s">
        <v>26</v>
      </c>
      <c r="I28" s="1047" t="s">
        <v>265</v>
      </c>
      <c r="J28" s="1048" t="s">
        <v>266</v>
      </c>
      <c r="K28" s="1049" t="s">
        <v>26</v>
      </c>
      <c r="L28" s="1047" t="s">
        <v>265</v>
      </c>
      <c r="M28" s="1048" t="s">
        <v>266</v>
      </c>
      <c r="N28" s="1049" t="s">
        <v>26</v>
      </c>
    </row>
    <row r="29" spans="1:14" ht="39.9" customHeight="1">
      <c r="A29" s="1050" t="s">
        <v>568</v>
      </c>
      <c r="B29" s="1051" t="s">
        <v>257</v>
      </c>
      <c r="C29" s="1069">
        <v>87</v>
      </c>
      <c r="D29" s="1070">
        <v>222</v>
      </c>
      <c r="E29" s="1070">
        <f t="shared" ref="E29:E40" si="4">SUM(C29:D29)</f>
        <v>309</v>
      </c>
      <c r="F29" s="1070">
        <v>257</v>
      </c>
      <c r="G29" s="1070">
        <v>245</v>
      </c>
      <c r="H29" s="1070">
        <f t="shared" ref="H29:H40" si="5">SUM(F29:G29)</f>
        <v>502</v>
      </c>
      <c r="I29" s="1070">
        <v>5</v>
      </c>
      <c r="J29" s="1070">
        <v>1</v>
      </c>
      <c r="K29" s="1070">
        <f t="shared" ref="K29:K40" si="6">SUM(I29:J29)</f>
        <v>6</v>
      </c>
      <c r="L29" s="1070">
        <v>10</v>
      </c>
      <c r="M29" s="1070">
        <v>81</v>
      </c>
      <c r="N29" s="1070">
        <f>SUM(L29:M29)</f>
        <v>91</v>
      </c>
    </row>
    <row r="30" spans="1:14" ht="39.9" customHeight="1">
      <c r="A30" s="1052" t="s">
        <v>38</v>
      </c>
      <c r="B30" s="1053" t="s">
        <v>255</v>
      </c>
      <c r="C30" s="1071">
        <v>38</v>
      </c>
      <c r="D30" s="1061">
        <v>122</v>
      </c>
      <c r="E30" s="1061">
        <f t="shared" si="4"/>
        <v>160</v>
      </c>
      <c r="F30" s="1061">
        <v>182</v>
      </c>
      <c r="G30" s="1061">
        <v>36</v>
      </c>
      <c r="H30" s="1061">
        <f t="shared" si="5"/>
        <v>218</v>
      </c>
      <c r="I30" s="1061">
        <v>1</v>
      </c>
      <c r="J30" s="1061">
        <v>0</v>
      </c>
      <c r="K30" s="1061">
        <f t="shared" si="6"/>
        <v>1</v>
      </c>
      <c r="L30" s="1061">
        <v>11</v>
      </c>
      <c r="M30" s="1061">
        <v>47</v>
      </c>
      <c r="N30" s="1061">
        <f>SUM(L30:M30)</f>
        <v>58</v>
      </c>
    </row>
    <row r="31" spans="1:14" ht="39.9" customHeight="1">
      <c r="A31" s="1054" t="s">
        <v>472</v>
      </c>
      <c r="B31" s="1055" t="s">
        <v>566</v>
      </c>
      <c r="C31" s="1072">
        <f>SUM(C29:C30)</f>
        <v>125</v>
      </c>
      <c r="D31" s="1062">
        <f>SUM(D29:D30)</f>
        <v>344</v>
      </c>
      <c r="E31" s="1062">
        <f t="shared" si="4"/>
        <v>469</v>
      </c>
      <c r="F31" s="1062">
        <f>SUM(F29:F30)</f>
        <v>439</v>
      </c>
      <c r="G31" s="1062">
        <f>SUM(G29:G30)</f>
        <v>281</v>
      </c>
      <c r="H31" s="1062">
        <f t="shared" si="5"/>
        <v>720</v>
      </c>
      <c r="I31" s="1062">
        <f>SUM(I29:I30)</f>
        <v>6</v>
      </c>
      <c r="J31" s="1062">
        <f>SUM(J29:J30)</f>
        <v>1</v>
      </c>
      <c r="K31" s="1062">
        <f t="shared" si="6"/>
        <v>7</v>
      </c>
      <c r="L31" s="1062">
        <f>SUM(L29:L30)</f>
        <v>21</v>
      </c>
      <c r="M31" s="1062">
        <f>SUM(M29:M30)</f>
        <v>128</v>
      </c>
      <c r="N31" s="1062">
        <f>SUM(L31:M31)</f>
        <v>149</v>
      </c>
    </row>
    <row r="32" spans="1:14" ht="39.9" customHeight="1">
      <c r="A32" s="1050" t="s">
        <v>567</v>
      </c>
      <c r="B32" s="1051" t="s">
        <v>257</v>
      </c>
      <c r="C32" s="1069">
        <v>53</v>
      </c>
      <c r="D32" s="1070">
        <v>72</v>
      </c>
      <c r="E32" s="1070">
        <f t="shared" si="4"/>
        <v>125</v>
      </c>
      <c r="F32" s="1070">
        <v>113</v>
      </c>
      <c r="G32" s="1070">
        <v>158</v>
      </c>
      <c r="H32" s="1070">
        <f t="shared" si="5"/>
        <v>271</v>
      </c>
      <c r="I32" s="1070">
        <v>2</v>
      </c>
      <c r="J32" s="1070">
        <v>0</v>
      </c>
      <c r="K32" s="1070">
        <f t="shared" si="6"/>
        <v>2</v>
      </c>
      <c r="L32" s="1070">
        <v>290</v>
      </c>
      <c r="M32" s="1070">
        <v>0</v>
      </c>
      <c r="N32" s="1070">
        <f>SUM(L32:M32)</f>
        <v>290</v>
      </c>
    </row>
    <row r="33" spans="1:14" ht="39.9" customHeight="1">
      <c r="A33" s="1052" t="s">
        <v>260</v>
      </c>
      <c r="B33" s="1053" t="s">
        <v>255</v>
      </c>
      <c r="C33" s="1071">
        <v>107</v>
      </c>
      <c r="D33" s="1061">
        <v>565</v>
      </c>
      <c r="E33" s="1061">
        <f t="shared" si="4"/>
        <v>672</v>
      </c>
      <c r="F33" s="1061">
        <v>763</v>
      </c>
      <c r="G33" s="1061">
        <v>197</v>
      </c>
      <c r="H33" s="1061">
        <f t="shared" si="5"/>
        <v>960</v>
      </c>
      <c r="I33" s="1061">
        <v>1</v>
      </c>
      <c r="J33" s="1061">
        <v>0</v>
      </c>
      <c r="K33" s="1061">
        <f t="shared" si="6"/>
        <v>1</v>
      </c>
      <c r="L33" s="1061">
        <v>89</v>
      </c>
      <c r="M33" s="1061">
        <v>6</v>
      </c>
      <c r="N33" s="1061">
        <f>SUM(L33:M33)</f>
        <v>95</v>
      </c>
    </row>
    <row r="34" spans="1:14" ht="39.9" customHeight="1">
      <c r="A34" s="1050"/>
      <c r="B34" s="1055" t="s">
        <v>566</v>
      </c>
      <c r="C34" s="1072">
        <f>SUM(C32:C33)</f>
        <v>160</v>
      </c>
      <c r="D34" s="1062">
        <f>SUM(D32:D33)</f>
        <v>637</v>
      </c>
      <c r="E34" s="1062">
        <f t="shared" si="4"/>
        <v>797</v>
      </c>
      <c r="F34" s="1062">
        <f>SUM(F32:F33)</f>
        <v>876</v>
      </c>
      <c r="G34" s="1062">
        <f>SUM(G32:G33)</f>
        <v>355</v>
      </c>
      <c r="H34" s="1062">
        <f t="shared" si="5"/>
        <v>1231</v>
      </c>
      <c r="I34" s="1062">
        <f>SUM(I32:I33)</f>
        <v>3</v>
      </c>
      <c r="J34" s="1062">
        <f>SUM(J32:J33)</f>
        <v>0</v>
      </c>
      <c r="K34" s="1062">
        <f t="shared" si="6"/>
        <v>3</v>
      </c>
      <c r="L34" s="1062">
        <f>SUM(L32:L33)</f>
        <v>379</v>
      </c>
      <c r="M34" s="1062">
        <f>SUM(M32:M33)</f>
        <v>6</v>
      </c>
      <c r="N34" s="1062">
        <f t="shared" ref="N34:N40" si="7">SUM(L34:M34)</f>
        <v>385</v>
      </c>
    </row>
    <row r="35" spans="1:14" ht="39.9" customHeight="1">
      <c r="A35" s="1056" t="s">
        <v>509</v>
      </c>
      <c r="B35" s="1051" t="s">
        <v>257</v>
      </c>
      <c r="C35" s="1069">
        <v>54</v>
      </c>
      <c r="D35" s="1070">
        <v>6</v>
      </c>
      <c r="E35" s="1070">
        <f t="shared" si="4"/>
        <v>60</v>
      </c>
      <c r="F35" s="1070">
        <v>25</v>
      </c>
      <c r="G35" s="1070">
        <v>14</v>
      </c>
      <c r="H35" s="1070">
        <f t="shared" si="5"/>
        <v>39</v>
      </c>
      <c r="I35" s="1070">
        <v>2</v>
      </c>
      <c r="J35" s="1070">
        <v>0</v>
      </c>
      <c r="K35" s="1070">
        <f t="shared" si="6"/>
        <v>2</v>
      </c>
      <c r="L35" s="1070">
        <v>8</v>
      </c>
      <c r="M35" s="1070">
        <v>0</v>
      </c>
      <c r="N35" s="1070">
        <f t="shared" si="7"/>
        <v>8</v>
      </c>
    </row>
    <row r="36" spans="1:14" ht="39.9" customHeight="1">
      <c r="A36" s="1052" t="s">
        <v>508</v>
      </c>
      <c r="B36" s="1053" t="s">
        <v>255</v>
      </c>
      <c r="C36" s="1071">
        <v>15</v>
      </c>
      <c r="D36" s="1061">
        <v>10</v>
      </c>
      <c r="E36" s="1061">
        <f t="shared" si="4"/>
        <v>25</v>
      </c>
      <c r="F36" s="1061">
        <v>49</v>
      </c>
      <c r="G36" s="1061">
        <v>47</v>
      </c>
      <c r="H36" s="1061">
        <f t="shared" si="5"/>
        <v>96</v>
      </c>
      <c r="I36" s="1061">
        <v>0</v>
      </c>
      <c r="J36" s="1061">
        <v>0</v>
      </c>
      <c r="K36" s="1061">
        <f t="shared" si="6"/>
        <v>0</v>
      </c>
      <c r="L36" s="1061">
        <v>1</v>
      </c>
      <c r="M36" s="1061">
        <v>0</v>
      </c>
      <c r="N36" s="1061">
        <f t="shared" si="7"/>
        <v>1</v>
      </c>
    </row>
    <row r="37" spans="1:14" ht="39.9" customHeight="1">
      <c r="A37" s="1057"/>
      <c r="B37" s="1055" t="s">
        <v>566</v>
      </c>
      <c r="C37" s="1072">
        <f>SUM(C35:C36)</f>
        <v>69</v>
      </c>
      <c r="D37" s="1062">
        <f>SUM(D35:D36)</f>
        <v>16</v>
      </c>
      <c r="E37" s="1062">
        <f t="shared" si="4"/>
        <v>85</v>
      </c>
      <c r="F37" s="1062">
        <f>SUM(F35:F36)</f>
        <v>74</v>
      </c>
      <c r="G37" s="1062">
        <f>SUM(G35:G36)</f>
        <v>61</v>
      </c>
      <c r="H37" s="1062">
        <f t="shared" si="5"/>
        <v>135</v>
      </c>
      <c r="I37" s="1062">
        <f>SUM(I35:I36)</f>
        <v>2</v>
      </c>
      <c r="J37" s="1062">
        <f>SUM(J35:J36)</f>
        <v>0</v>
      </c>
      <c r="K37" s="1062">
        <f t="shared" si="6"/>
        <v>2</v>
      </c>
      <c r="L37" s="1062">
        <f>SUM(L35:L36)</f>
        <v>9</v>
      </c>
      <c r="M37" s="1062">
        <v>0</v>
      </c>
      <c r="N37" s="1062">
        <f t="shared" si="7"/>
        <v>9</v>
      </c>
    </row>
    <row r="38" spans="1:14" ht="15" customHeight="1">
      <c r="A38" s="1056" t="s">
        <v>256</v>
      </c>
      <c r="B38" s="1051" t="s">
        <v>257</v>
      </c>
      <c r="C38" s="1069">
        <v>256</v>
      </c>
      <c r="D38" s="1070">
        <v>45</v>
      </c>
      <c r="E38" s="1070">
        <f t="shared" si="4"/>
        <v>301</v>
      </c>
      <c r="F38" s="1070">
        <v>305</v>
      </c>
      <c r="G38" s="1070">
        <v>133</v>
      </c>
      <c r="H38" s="1070">
        <f t="shared" si="5"/>
        <v>438</v>
      </c>
      <c r="I38" s="1070">
        <v>15</v>
      </c>
      <c r="J38" s="1070">
        <v>1</v>
      </c>
      <c r="K38" s="1070">
        <f t="shared" si="6"/>
        <v>16</v>
      </c>
      <c r="L38" s="1070">
        <v>401</v>
      </c>
      <c r="M38" s="1070">
        <v>7</v>
      </c>
      <c r="N38" s="1070">
        <f t="shared" si="7"/>
        <v>408</v>
      </c>
    </row>
    <row r="39" spans="1:14" ht="18" customHeight="1">
      <c r="A39" s="1050" t="s">
        <v>254</v>
      </c>
      <c r="B39" s="1053" t="s">
        <v>255</v>
      </c>
      <c r="C39" s="1071">
        <v>147</v>
      </c>
      <c r="D39" s="1061">
        <v>95</v>
      </c>
      <c r="E39" s="1061">
        <f t="shared" si="4"/>
        <v>242</v>
      </c>
      <c r="F39" s="1061">
        <v>201</v>
      </c>
      <c r="G39" s="1061">
        <v>107</v>
      </c>
      <c r="H39" s="1061">
        <f t="shared" si="5"/>
        <v>308</v>
      </c>
      <c r="I39" s="1061">
        <v>0</v>
      </c>
      <c r="J39" s="1061">
        <v>0</v>
      </c>
      <c r="K39" s="1061">
        <f t="shared" si="6"/>
        <v>0</v>
      </c>
      <c r="L39" s="1061">
        <v>286</v>
      </c>
      <c r="M39" s="1061">
        <v>0</v>
      </c>
      <c r="N39" s="1061">
        <f t="shared" si="7"/>
        <v>286</v>
      </c>
    </row>
    <row r="40" spans="1:14" ht="48.75" customHeight="1">
      <c r="A40" s="1054" t="s">
        <v>252</v>
      </c>
      <c r="B40" s="1058" t="s">
        <v>566</v>
      </c>
      <c r="C40" s="1072">
        <f>SUM(C38:C39)</f>
        <v>403</v>
      </c>
      <c r="D40" s="1062">
        <f>SUM(D38:D39)</f>
        <v>140</v>
      </c>
      <c r="E40" s="1062">
        <f t="shared" si="4"/>
        <v>543</v>
      </c>
      <c r="F40" s="1062">
        <f>SUM(F38:F39)</f>
        <v>506</v>
      </c>
      <c r="G40" s="1062">
        <f>SUM(G38:G39)</f>
        <v>240</v>
      </c>
      <c r="H40" s="1062">
        <f t="shared" si="5"/>
        <v>746</v>
      </c>
      <c r="I40" s="1062">
        <f>SUM(I38:I39)</f>
        <v>15</v>
      </c>
      <c r="J40" s="1062">
        <f>SUM(J38:J39)</f>
        <v>1</v>
      </c>
      <c r="K40" s="1062">
        <f t="shared" si="6"/>
        <v>16</v>
      </c>
      <c r="L40" s="1062">
        <f>SUM(L38:L39)</f>
        <v>687</v>
      </c>
      <c r="M40" s="1062">
        <f>SUM(M38:M39)</f>
        <v>7</v>
      </c>
      <c r="N40" s="1062">
        <f t="shared" si="7"/>
        <v>694</v>
      </c>
    </row>
    <row r="41" spans="1:14" ht="24.9" customHeight="1">
      <c r="A41" s="1768"/>
      <c r="B41" s="1768"/>
      <c r="C41" s="1768"/>
      <c r="D41" s="1061"/>
      <c r="E41" s="1061"/>
      <c r="F41" s="1061"/>
      <c r="G41" s="1061"/>
      <c r="H41" s="1061"/>
      <c r="I41" s="1061"/>
      <c r="J41" s="1061"/>
      <c r="K41" s="1061"/>
      <c r="L41" s="1062"/>
      <c r="M41" s="1062"/>
      <c r="N41" s="1062"/>
    </row>
    <row r="42" spans="1:14" ht="24.9" customHeight="1">
      <c r="A42" s="1059" t="s">
        <v>570</v>
      </c>
      <c r="B42" s="1060"/>
      <c r="C42" s="1060"/>
      <c r="D42" s="1060"/>
      <c r="E42" s="1060"/>
      <c r="F42" s="1060"/>
      <c r="G42" s="1060"/>
      <c r="H42" s="1060"/>
      <c r="I42" s="1060"/>
      <c r="J42" s="1060"/>
      <c r="K42" s="1060"/>
      <c r="L42" s="1769" t="s">
        <v>569</v>
      </c>
      <c r="M42" s="1769"/>
      <c r="N42" s="1769"/>
    </row>
    <row r="43" spans="1:14" ht="24.9" customHeight="1">
      <c r="A43" s="1036" t="s">
        <v>38</v>
      </c>
      <c r="B43" s="1037"/>
      <c r="C43" s="1759" t="s">
        <v>576</v>
      </c>
      <c r="D43" s="1760"/>
      <c r="E43" s="1761"/>
      <c r="F43" s="1759" t="s">
        <v>575</v>
      </c>
      <c r="G43" s="1760"/>
      <c r="H43" s="1761"/>
      <c r="I43" s="1759" t="s">
        <v>574</v>
      </c>
      <c r="J43" s="1760"/>
      <c r="K43" s="1761"/>
      <c r="L43" s="1762" t="s">
        <v>546</v>
      </c>
      <c r="M43" s="1763"/>
      <c r="N43" s="1764"/>
    </row>
    <row r="44" spans="1:14" ht="39.9" customHeight="1">
      <c r="A44" s="1038" t="s">
        <v>269</v>
      </c>
      <c r="B44" s="1039"/>
      <c r="C44" s="1752" t="s">
        <v>573</v>
      </c>
      <c r="D44" s="1751"/>
      <c r="E44" s="1753"/>
      <c r="F44" s="1752" t="s">
        <v>572</v>
      </c>
      <c r="G44" s="1751"/>
      <c r="H44" s="1753"/>
      <c r="I44" s="1752" t="s">
        <v>571</v>
      </c>
      <c r="J44" s="1751"/>
      <c r="K44" s="1753"/>
      <c r="L44" s="1754" t="s">
        <v>545</v>
      </c>
      <c r="M44" s="1755"/>
      <c r="N44" s="1756"/>
    </row>
    <row r="45" spans="1:14" ht="39.9" customHeight="1">
      <c r="A45" s="1038" t="s">
        <v>129</v>
      </c>
      <c r="B45" s="1040"/>
      <c r="C45" s="1041" t="s">
        <v>267</v>
      </c>
      <c r="D45" s="1042" t="s">
        <v>268</v>
      </c>
      <c r="E45" s="1042" t="s">
        <v>30</v>
      </c>
      <c r="F45" s="1041" t="s">
        <v>267</v>
      </c>
      <c r="G45" s="1042" t="s">
        <v>268</v>
      </c>
      <c r="H45" s="1043" t="s">
        <v>30</v>
      </c>
      <c r="I45" s="1043" t="s">
        <v>267</v>
      </c>
      <c r="J45" s="1044" t="s">
        <v>268</v>
      </c>
      <c r="K45" s="1043" t="s">
        <v>30</v>
      </c>
      <c r="L45" s="1041" t="s">
        <v>267</v>
      </c>
      <c r="M45" s="1042" t="s">
        <v>268</v>
      </c>
      <c r="N45" s="1043" t="s">
        <v>30</v>
      </c>
    </row>
    <row r="46" spans="1:14" ht="39.9" customHeight="1">
      <c r="A46" s="1045"/>
      <c r="B46" s="1046"/>
      <c r="C46" s="1047" t="s">
        <v>265</v>
      </c>
      <c r="D46" s="1048" t="s">
        <v>266</v>
      </c>
      <c r="E46" s="1048" t="s">
        <v>26</v>
      </c>
      <c r="F46" s="1047" t="s">
        <v>265</v>
      </c>
      <c r="G46" s="1048" t="s">
        <v>266</v>
      </c>
      <c r="H46" s="1049" t="s">
        <v>26</v>
      </c>
      <c r="I46" s="1049" t="s">
        <v>265</v>
      </c>
      <c r="J46" s="1048" t="s">
        <v>266</v>
      </c>
      <c r="K46" s="1049" t="s">
        <v>26</v>
      </c>
      <c r="L46" s="1047" t="s">
        <v>265</v>
      </c>
      <c r="M46" s="1048" t="s">
        <v>266</v>
      </c>
      <c r="N46" s="1049" t="s">
        <v>26</v>
      </c>
    </row>
    <row r="47" spans="1:14" ht="39.9" customHeight="1">
      <c r="A47" s="1050" t="s">
        <v>568</v>
      </c>
      <c r="B47" s="1051" t="s">
        <v>257</v>
      </c>
      <c r="C47" s="1069">
        <v>63</v>
      </c>
      <c r="D47" s="1070">
        <v>134</v>
      </c>
      <c r="E47" s="1070">
        <f>SUM(C47:D47)</f>
        <v>197</v>
      </c>
      <c r="F47" s="1070">
        <v>8</v>
      </c>
      <c r="G47" s="1070">
        <v>14</v>
      </c>
      <c r="H47" s="1070">
        <f t="shared" ref="H47:H54" si="8">SUM(F47:G47)</f>
        <v>22</v>
      </c>
      <c r="I47" s="1070">
        <v>3</v>
      </c>
      <c r="J47" s="1070">
        <v>63</v>
      </c>
      <c r="K47" s="1070">
        <f>SUM(I47:J47)</f>
        <v>66</v>
      </c>
      <c r="L47" s="1070">
        <v>1073</v>
      </c>
      <c r="M47" s="1070">
        <v>1204</v>
      </c>
      <c r="N47" s="1070">
        <f t="shared" ref="N47:N58" si="9">SUM(L47:M47)</f>
        <v>2277</v>
      </c>
    </row>
    <row r="48" spans="1:14" ht="39.9" customHeight="1">
      <c r="A48" s="1052" t="s">
        <v>38</v>
      </c>
      <c r="B48" s="1053" t="s">
        <v>255</v>
      </c>
      <c r="C48" s="1071">
        <v>5</v>
      </c>
      <c r="D48" s="1061">
        <v>0</v>
      </c>
      <c r="E48" s="1061">
        <f>SUM(C48:D48)</f>
        <v>5</v>
      </c>
      <c r="F48" s="1061">
        <v>7</v>
      </c>
      <c r="G48" s="1061">
        <v>8</v>
      </c>
      <c r="H48" s="1061">
        <f t="shared" si="8"/>
        <v>15</v>
      </c>
      <c r="I48" s="1061">
        <v>2</v>
      </c>
      <c r="J48" s="1061">
        <v>28</v>
      </c>
      <c r="K48" s="1061">
        <f>SUM(I48:J48)</f>
        <v>30</v>
      </c>
      <c r="L48" s="1061">
        <v>776</v>
      </c>
      <c r="M48" s="1061">
        <v>332</v>
      </c>
      <c r="N48" s="1061">
        <f t="shared" si="9"/>
        <v>1108</v>
      </c>
    </row>
    <row r="49" spans="1:14" ht="39.9" customHeight="1">
      <c r="A49" s="1054" t="s">
        <v>472</v>
      </c>
      <c r="B49" s="1055" t="s">
        <v>566</v>
      </c>
      <c r="C49" s="1072">
        <f>SUM(C47:C48)</f>
        <v>68</v>
      </c>
      <c r="D49" s="1062">
        <f>SUM(D47:D48)</f>
        <v>134</v>
      </c>
      <c r="E49" s="1062">
        <f>SUM(C49:D49)</f>
        <v>202</v>
      </c>
      <c r="F49" s="1062">
        <f>SUM(F47:F48)</f>
        <v>15</v>
      </c>
      <c r="G49" s="1062">
        <f>SUM(G47:G48)</f>
        <v>22</v>
      </c>
      <c r="H49" s="1062">
        <f t="shared" si="8"/>
        <v>37</v>
      </c>
      <c r="I49" s="1062">
        <f>SUM(I47:I48)</f>
        <v>5</v>
      </c>
      <c r="J49" s="1062">
        <f>SUM(J47:J48)</f>
        <v>91</v>
      </c>
      <c r="K49" s="1062">
        <f>SUM(K47:K48)</f>
        <v>96</v>
      </c>
      <c r="L49" s="1062">
        <f>SUM(L47:L48)</f>
        <v>1849</v>
      </c>
      <c r="M49" s="1062">
        <f>SUM(M47:M48)</f>
        <v>1536</v>
      </c>
      <c r="N49" s="1062">
        <f t="shared" si="9"/>
        <v>3385</v>
      </c>
    </row>
    <row r="50" spans="1:14" ht="39.9" customHeight="1">
      <c r="A50" s="1050" t="s">
        <v>567</v>
      </c>
      <c r="B50" s="1051" t="s">
        <v>257</v>
      </c>
      <c r="C50" s="1069">
        <v>5913</v>
      </c>
      <c r="D50" s="1070">
        <v>190</v>
      </c>
      <c r="E50" s="1070">
        <f>SUM(C50:D50)</f>
        <v>6103</v>
      </c>
      <c r="F50" s="1070">
        <v>30</v>
      </c>
      <c r="G50" s="1070">
        <v>7</v>
      </c>
      <c r="H50" s="1070">
        <f t="shared" si="8"/>
        <v>37</v>
      </c>
      <c r="I50" s="1070">
        <v>0</v>
      </c>
      <c r="J50" s="1070">
        <v>10</v>
      </c>
      <c r="K50" s="1070">
        <f>SUM(I50:J50)</f>
        <v>10</v>
      </c>
      <c r="L50" s="1070">
        <v>256</v>
      </c>
      <c r="M50" s="1070">
        <v>563</v>
      </c>
      <c r="N50" s="1070">
        <f t="shared" si="9"/>
        <v>819</v>
      </c>
    </row>
    <row r="51" spans="1:14" ht="39.9" customHeight="1">
      <c r="A51" s="1052" t="s">
        <v>260</v>
      </c>
      <c r="B51" s="1053" t="s">
        <v>255</v>
      </c>
      <c r="C51" s="1071">
        <v>20</v>
      </c>
      <c r="D51" s="1061">
        <v>0</v>
      </c>
      <c r="E51" s="1061">
        <v>0</v>
      </c>
      <c r="F51" s="1061">
        <v>10</v>
      </c>
      <c r="G51" s="1061">
        <v>20</v>
      </c>
      <c r="H51" s="1061">
        <f t="shared" si="8"/>
        <v>30</v>
      </c>
      <c r="I51" s="1061">
        <v>0</v>
      </c>
      <c r="J51" s="1061">
        <v>101</v>
      </c>
      <c r="K51" s="1061">
        <f>SUM(I51:J51)</f>
        <v>101</v>
      </c>
      <c r="L51" s="1061">
        <v>600</v>
      </c>
      <c r="M51" s="1061">
        <v>4328</v>
      </c>
      <c r="N51" s="1061">
        <f t="shared" si="9"/>
        <v>4928</v>
      </c>
    </row>
    <row r="52" spans="1:14" ht="39.9" customHeight="1">
      <c r="A52" s="1050"/>
      <c r="B52" s="1055" t="s">
        <v>566</v>
      </c>
      <c r="C52" s="1072">
        <f>SUM(C50:C51)</f>
        <v>5933</v>
      </c>
      <c r="D52" s="1062">
        <f>SUM(D50:D51)</f>
        <v>190</v>
      </c>
      <c r="E52" s="1062">
        <f t="shared" ref="E52:E58" si="10">SUM(C52:D52)</f>
        <v>6123</v>
      </c>
      <c r="F52" s="1062">
        <f>SUM(F50:F51)</f>
        <v>40</v>
      </c>
      <c r="G52" s="1062">
        <f>SUM(G50:G51)</f>
        <v>27</v>
      </c>
      <c r="H52" s="1062">
        <f t="shared" si="8"/>
        <v>67</v>
      </c>
      <c r="I52" s="1062">
        <f>SUM(I50:I51)</f>
        <v>0</v>
      </c>
      <c r="J52" s="1062">
        <f>SUM(J50:J51)</f>
        <v>111</v>
      </c>
      <c r="K52" s="1062">
        <f>SUM(K50:K51)</f>
        <v>111</v>
      </c>
      <c r="L52" s="1062">
        <f>SUM(L50:L51)</f>
        <v>856</v>
      </c>
      <c r="M52" s="1062">
        <f>SUM(M50:M51)</f>
        <v>4891</v>
      </c>
      <c r="N52" s="1062">
        <f t="shared" si="9"/>
        <v>5747</v>
      </c>
    </row>
    <row r="53" spans="1:14" ht="39.9" customHeight="1">
      <c r="A53" s="1056" t="s">
        <v>509</v>
      </c>
      <c r="B53" s="1051" t="s">
        <v>257</v>
      </c>
      <c r="C53" s="1069">
        <v>2</v>
      </c>
      <c r="D53" s="1070">
        <v>0</v>
      </c>
      <c r="E53" s="1070">
        <f t="shared" si="10"/>
        <v>2</v>
      </c>
      <c r="F53" s="1070">
        <v>3</v>
      </c>
      <c r="G53" s="1070">
        <v>0</v>
      </c>
      <c r="H53" s="1070">
        <f t="shared" si="8"/>
        <v>3</v>
      </c>
      <c r="I53" s="1070">
        <v>5</v>
      </c>
      <c r="J53" s="1070">
        <v>0</v>
      </c>
      <c r="K53" s="1070">
        <f>SUM(I53:J53)</f>
        <v>5</v>
      </c>
      <c r="L53" s="1070">
        <v>103</v>
      </c>
      <c r="M53" s="1070">
        <v>16</v>
      </c>
      <c r="N53" s="1070">
        <f t="shared" si="9"/>
        <v>119</v>
      </c>
    </row>
    <row r="54" spans="1:14" ht="39.9" customHeight="1">
      <c r="A54" s="1052" t="s">
        <v>508</v>
      </c>
      <c r="B54" s="1053" t="s">
        <v>255</v>
      </c>
      <c r="C54" s="1071">
        <v>0</v>
      </c>
      <c r="D54" s="1061">
        <v>0</v>
      </c>
      <c r="E54" s="1061">
        <f t="shared" si="10"/>
        <v>0</v>
      </c>
      <c r="F54" s="1061">
        <v>1</v>
      </c>
      <c r="G54" s="1061">
        <v>1</v>
      </c>
      <c r="H54" s="1061">
        <f t="shared" si="8"/>
        <v>2</v>
      </c>
      <c r="I54" s="1061">
        <v>4</v>
      </c>
      <c r="J54" s="1061">
        <v>7</v>
      </c>
      <c r="K54" s="1061">
        <f>SUM(I54:J54)</f>
        <v>11</v>
      </c>
      <c r="L54" s="1061">
        <v>177</v>
      </c>
      <c r="M54" s="1061">
        <v>23</v>
      </c>
      <c r="N54" s="1061">
        <f t="shared" si="9"/>
        <v>200</v>
      </c>
    </row>
    <row r="55" spans="1:14" ht="39.9" customHeight="1">
      <c r="A55" s="1057"/>
      <c r="B55" s="1055" t="s">
        <v>566</v>
      </c>
      <c r="C55" s="1072">
        <f>SUM(C53:C54)</f>
        <v>2</v>
      </c>
      <c r="D55" s="1062">
        <v>0</v>
      </c>
      <c r="E55" s="1062">
        <f t="shared" si="10"/>
        <v>2</v>
      </c>
      <c r="F55" s="1062">
        <f t="shared" ref="F55:M55" si="11">SUM(F53:F54)</f>
        <v>4</v>
      </c>
      <c r="G55" s="1062">
        <f t="shared" si="11"/>
        <v>1</v>
      </c>
      <c r="H55" s="1062">
        <f t="shared" si="11"/>
        <v>5</v>
      </c>
      <c r="I55" s="1062">
        <f t="shared" si="11"/>
        <v>9</v>
      </c>
      <c r="J55" s="1062">
        <f t="shared" si="11"/>
        <v>7</v>
      </c>
      <c r="K55" s="1062">
        <f t="shared" si="11"/>
        <v>16</v>
      </c>
      <c r="L55" s="1062">
        <f t="shared" si="11"/>
        <v>280</v>
      </c>
      <c r="M55" s="1062">
        <f t="shared" si="11"/>
        <v>39</v>
      </c>
      <c r="N55" s="1062">
        <f t="shared" si="9"/>
        <v>319</v>
      </c>
    </row>
    <row r="56" spans="1:14" ht="20.100000000000001" customHeight="1">
      <c r="A56" s="1056" t="s">
        <v>256</v>
      </c>
      <c r="B56" s="1051" t="s">
        <v>257</v>
      </c>
      <c r="C56" s="1069">
        <v>792</v>
      </c>
      <c r="D56" s="1070">
        <v>1</v>
      </c>
      <c r="E56" s="1070">
        <f t="shared" si="10"/>
        <v>793</v>
      </c>
      <c r="F56" s="1070">
        <v>44</v>
      </c>
      <c r="G56" s="1070">
        <v>2</v>
      </c>
      <c r="H56" s="1070">
        <f>SUM(F56:G56)</f>
        <v>46</v>
      </c>
      <c r="I56" s="1070">
        <v>20</v>
      </c>
      <c r="J56" s="1070">
        <v>7</v>
      </c>
      <c r="K56" s="1070">
        <f>SUM(I56:J56)</f>
        <v>27</v>
      </c>
      <c r="L56" s="1070">
        <v>1888</v>
      </c>
      <c r="M56" s="1070">
        <v>399</v>
      </c>
      <c r="N56" s="1070">
        <f t="shared" si="9"/>
        <v>2287</v>
      </c>
    </row>
    <row r="57" spans="1:14" ht="33.75" customHeight="1">
      <c r="A57" s="1050" t="s">
        <v>254</v>
      </c>
      <c r="B57" s="1053" t="s">
        <v>255</v>
      </c>
      <c r="C57" s="1071">
        <v>4</v>
      </c>
      <c r="D57" s="1061">
        <v>0</v>
      </c>
      <c r="E57" s="1061">
        <f t="shared" si="10"/>
        <v>4</v>
      </c>
      <c r="F57" s="1061">
        <v>12</v>
      </c>
      <c r="G57" s="1061">
        <v>1</v>
      </c>
      <c r="H57" s="1061">
        <f>SUM(F57:G57)</f>
        <v>13</v>
      </c>
      <c r="I57" s="1061">
        <v>19</v>
      </c>
      <c r="J57" s="1061">
        <v>19</v>
      </c>
      <c r="K57" s="1061">
        <f>SUM(I57:J57)</f>
        <v>38</v>
      </c>
      <c r="L57" s="1061">
        <v>1355</v>
      </c>
      <c r="M57" s="1061">
        <v>593</v>
      </c>
      <c r="N57" s="1061">
        <f t="shared" si="9"/>
        <v>1948</v>
      </c>
    </row>
    <row r="58" spans="1:14" ht="24.9" customHeight="1">
      <c r="A58" s="1054" t="s">
        <v>252</v>
      </c>
      <c r="B58" s="1058" t="s">
        <v>566</v>
      </c>
      <c r="C58" s="1072">
        <f>SUM(C56:C57)</f>
        <v>796</v>
      </c>
      <c r="D58" s="1062">
        <f>SUM(D56:D57)</f>
        <v>1</v>
      </c>
      <c r="E58" s="1062">
        <f t="shared" si="10"/>
        <v>797</v>
      </c>
      <c r="F58" s="1062">
        <f>SUM(F56:F57)</f>
        <v>56</v>
      </c>
      <c r="G58" s="1062">
        <f>SUM(G56:G57)</f>
        <v>3</v>
      </c>
      <c r="H58" s="1062">
        <f>SUM(F58:G58)</f>
        <v>59</v>
      </c>
      <c r="I58" s="1062">
        <f>SUM(I56:I57)</f>
        <v>39</v>
      </c>
      <c r="J58" s="1062">
        <f>SUM(J56:J57)</f>
        <v>26</v>
      </c>
      <c r="K58" s="1062">
        <f>SUM(K56:K57)</f>
        <v>65</v>
      </c>
      <c r="L58" s="1062">
        <f>SUM(L56:L57)</f>
        <v>3243</v>
      </c>
      <c r="M58" s="1062">
        <f>SUM(M56:M57)</f>
        <v>992</v>
      </c>
      <c r="N58" s="1062">
        <f t="shared" si="9"/>
        <v>4235</v>
      </c>
    </row>
    <row r="59" spans="1:14" ht="24.9" customHeight="1">
      <c r="A59" s="1059" t="s">
        <v>570</v>
      </c>
      <c r="B59" s="1060"/>
      <c r="C59" s="1060"/>
      <c r="D59" s="1060"/>
      <c r="E59" s="1063" t="s">
        <v>569</v>
      </c>
      <c r="F59" s="1060"/>
      <c r="G59" s="1060"/>
      <c r="H59" s="1060"/>
      <c r="I59" s="1064"/>
      <c r="J59" s="1064"/>
      <c r="K59" s="1060"/>
      <c r="L59" s="1060"/>
      <c r="M59" s="1060"/>
      <c r="N59" s="1060"/>
    </row>
    <row r="60" spans="1:14" ht="24.9" customHeight="1">
      <c r="A60" s="1036" t="s">
        <v>38</v>
      </c>
      <c r="B60" s="1037"/>
      <c r="C60" s="1757" t="s">
        <v>63</v>
      </c>
      <c r="D60" s="1758"/>
      <c r="E60" s="1758"/>
      <c r="F60" s="1060"/>
      <c r="G60" s="1060"/>
      <c r="H60" s="1060"/>
      <c r="I60" s="1060"/>
      <c r="J60" s="1060"/>
      <c r="K60" s="1060"/>
      <c r="L60" s="1060"/>
      <c r="M60" s="1060"/>
      <c r="N60" s="1060"/>
    </row>
    <row r="61" spans="1:14" ht="39.9" customHeight="1">
      <c r="A61" s="1038" t="s">
        <v>269</v>
      </c>
      <c r="B61" s="1039"/>
      <c r="C61" s="1750" t="s">
        <v>26</v>
      </c>
      <c r="D61" s="1751"/>
      <c r="E61" s="1751"/>
      <c r="F61" s="1060"/>
      <c r="G61" s="1060"/>
      <c r="H61" s="1060"/>
      <c r="I61" s="1060"/>
      <c r="J61" s="1060"/>
      <c r="K61" s="1060"/>
      <c r="L61" s="1060"/>
      <c r="M61" s="1060"/>
      <c r="N61" s="1060"/>
    </row>
    <row r="62" spans="1:14" ht="39.9" customHeight="1">
      <c r="A62" s="1038" t="s">
        <v>129</v>
      </c>
      <c r="B62" s="1040"/>
      <c r="C62" s="1065" t="s">
        <v>267</v>
      </c>
      <c r="D62" s="1043" t="s">
        <v>268</v>
      </c>
      <c r="E62" s="1069" t="s">
        <v>30</v>
      </c>
      <c r="F62" s="1060"/>
      <c r="G62" s="1060"/>
      <c r="H62" s="1060"/>
      <c r="I62" s="1060"/>
      <c r="J62" s="1060"/>
      <c r="K62" s="1060"/>
      <c r="L62" s="1060"/>
      <c r="M62" s="1060"/>
      <c r="N62" s="1060"/>
    </row>
    <row r="63" spans="1:14" ht="39.9" customHeight="1">
      <c r="A63" s="1045"/>
      <c r="B63" s="1046"/>
      <c r="C63" s="1066" t="s">
        <v>265</v>
      </c>
      <c r="D63" s="1049" t="s">
        <v>266</v>
      </c>
      <c r="E63" s="1072" t="s">
        <v>26</v>
      </c>
      <c r="F63" s="1060"/>
      <c r="G63" s="1060"/>
      <c r="H63" s="1060"/>
      <c r="I63" s="1060"/>
      <c r="J63" s="1060"/>
      <c r="K63" s="1060"/>
      <c r="L63" s="1060"/>
      <c r="M63" s="1060"/>
      <c r="N63" s="1060"/>
    </row>
    <row r="64" spans="1:14" ht="39.9" customHeight="1">
      <c r="A64" s="1050" t="s">
        <v>568</v>
      </c>
      <c r="B64" s="1051" t="s">
        <v>257</v>
      </c>
      <c r="C64" s="1069">
        <f t="shared" ref="C64:C75" si="12">SUM(C11+F11+I11+L11+C29+F29+I29+L29+C47+F47+I47+L47)</f>
        <v>6869</v>
      </c>
      <c r="D64" s="1070">
        <f t="shared" ref="D64:D75" si="13">SUM(D11+G11+J11+M11+D29+G29+J29+M29+D47+G47+J47+M47)</f>
        <v>7228</v>
      </c>
      <c r="E64" s="1070">
        <f t="shared" ref="E64:E75" si="14">SUM(E11+H11+K11+N11+E29+H29+K29+N29+E47+H47+K47+N47)</f>
        <v>14097</v>
      </c>
      <c r="F64" s="1060"/>
      <c r="G64" s="1060"/>
      <c r="H64" s="1060"/>
      <c r="I64" s="1060"/>
      <c r="J64" s="1060"/>
      <c r="K64" s="1060"/>
      <c r="L64" s="1060"/>
      <c r="M64" s="1060"/>
      <c r="N64" s="1060"/>
    </row>
    <row r="65" spans="1:14" ht="39.9" customHeight="1">
      <c r="A65" s="1052" t="s">
        <v>38</v>
      </c>
      <c r="B65" s="1067" t="s">
        <v>255</v>
      </c>
      <c r="C65" s="1071">
        <f t="shared" si="12"/>
        <v>3919</v>
      </c>
      <c r="D65" s="1061">
        <f t="shared" si="13"/>
        <v>2131</v>
      </c>
      <c r="E65" s="1061">
        <f t="shared" si="14"/>
        <v>6050</v>
      </c>
      <c r="F65" s="1060"/>
      <c r="G65" s="1060"/>
      <c r="H65" s="1060"/>
      <c r="I65" s="1060"/>
      <c r="J65" s="1060"/>
      <c r="K65" s="1060"/>
      <c r="L65" s="1060"/>
      <c r="M65" s="1060"/>
      <c r="N65" s="1060"/>
    </row>
    <row r="66" spans="1:14" ht="39.9" customHeight="1">
      <c r="A66" s="1054" t="s">
        <v>472</v>
      </c>
      <c r="B66" s="1055" t="s">
        <v>566</v>
      </c>
      <c r="C66" s="1072">
        <f t="shared" si="12"/>
        <v>10788</v>
      </c>
      <c r="D66" s="1062">
        <f t="shared" si="13"/>
        <v>9359</v>
      </c>
      <c r="E66" s="1062">
        <f t="shared" si="14"/>
        <v>20147</v>
      </c>
      <c r="F66" s="1060"/>
      <c r="G66" s="1060"/>
      <c r="H66" s="1060"/>
      <c r="I66" s="1060"/>
      <c r="J66" s="1060"/>
      <c r="K66" s="1060"/>
      <c r="L66" s="1060"/>
      <c r="M66" s="1060"/>
      <c r="N66" s="1060"/>
    </row>
    <row r="67" spans="1:14" ht="39.9" customHeight="1">
      <c r="A67" s="1050" t="s">
        <v>567</v>
      </c>
      <c r="B67" s="1051" t="s">
        <v>257</v>
      </c>
      <c r="C67" s="1069">
        <f t="shared" si="12"/>
        <v>8430</v>
      </c>
      <c r="D67" s="1070">
        <f t="shared" si="13"/>
        <v>3690</v>
      </c>
      <c r="E67" s="1070">
        <f t="shared" si="14"/>
        <v>12120</v>
      </c>
      <c r="F67" s="1060"/>
      <c r="G67" s="1060"/>
      <c r="H67" s="1060"/>
      <c r="I67" s="1060"/>
      <c r="J67" s="1060"/>
      <c r="K67" s="1060"/>
      <c r="L67" s="1060"/>
      <c r="M67" s="1060"/>
      <c r="N67" s="1060"/>
    </row>
    <row r="68" spans="1:14" ht="39.9" customHeight="1">
      <c r="A68" s="1052" t="s">
        <v>260</v>
      </c>
      <c r="B68" s="1067" t="s">
        <v>255</v>
      </c>
      <c r="C68" s="1071">
        <f t="shared" si="12"/>
        <v>5248</v>
      </c>
      <c r="D68" s="1061">
        <f t="shared" si="13"/>
        <v>26820</v>
      </c>
      <c r="E68" s="1061">
        <f t="shared" si="14"/>
        <v>32048</v>
      </c>
      <c r="F68" s="1060"/>
      <c r="G68" s="1060"/>
      <c r="H68" s="1060"/>
      <c r="I68" s="1060"/>
      <c r="J68" s="1060"/>
      <c r="K68" s="1060"/>
      <c r="L68" s="1060"/>
      <c r="M68" s="1060"/>
      <c r="N68" s="1060"/>
    </row>
    <row r="69" spans="1:14" ht="39.9" customHeight="1">
      <c r="A69" s="1050"/>
      <c r="B69" s="1055" t="s">
        <v>566</v>
      </c>
      <c r="C69" s="1072">
        <f t="shared" si="12"/>
        <v>13678</v>
      </c>
      <c r="D69" s="1062">
        <f t="shared" si="13"/>
        <v>30510</v>
      </c>
      <c r="E69" s="1062">
        <f t="shared" si="14"/>
        <v>44188</v>
      </c>
      <c r="F69" s="1060"/>
      <c r="G69" s="1060"/>
      <c r="H69" s="1060"/>
      <c r="I69" s="1060"/>
      <c r="J69" s="1060"/>
      <c r="K69" s="1060"/>
      <c r="L69" s="1060"/>
      <c r="M69" s="1060"/>
      <c r="N69" s="1060"/>
    </row>
    <row r="70" spans="1:14" ht="39.9" customHeight="1">
      <c r="A70" s="1056" t="s">
        <v>509</v>
      </c>
      <c r="B70" s="1051" t="s">
        <v>257</v>
      </c>
      <c r="C70" s="1069">
        <f t="shared" si="12"/>
        <v>1313</v>
      </c>
      <c r="D70" s="1070">
        <f t="shared" si="13"/>
        <v>298</v>
      </c>
      <c r="E70" s="1070">
        <f t="shared" si="14"/>
        <v>1611</v>
      </c>
      <c r="F70" s="1060"/>
      <c r="G70" s="1060"/>
      <c r="H70" s="1060"/>
      <c r="I70" s="1060"/>
      <c r="J70" s="1060"/>
      <c r="K70" s="1060"/>
      <c r="L70" s="1060"/>
      <c r="M70" s="1060"/>
      <c r="N70" s="1060"/>
    </row>
    <row r="71" spans="1:14" ht="39.9" customHeight="1">
      <c r="A71" s="1052" t="s">
        <v>508</v>
      </c>
      <c r="B71" s="1067" t="s">
        <v>255</v>
      </c>
      <c r="C71" s="1071">
        <f t="shared" si="12"/>
        <v>1023</v>
      </c>
      <c r="D71" s="1061">
        <f t="shared" si="13"/>
        <v>306</v>
      </c>
      <c r="E71" s="1061">
        <f t="shared" si="14"/>
        <v>1329</v>
      </c>
      <c r="F71" s="1060"/>
      <c r="G71" s="1060"/>
      <c r="H71" s="1060"/>
      <c r="I71" s="1060"/>
      <c r="J71" s="1060"/>
      <c r="K71" s="1060"/>
      <c r="L71" s="1060"/>
      <c r="M71" s="1060"/>
      <c r="N71" s="1060"/>
    </row>
    <row r="72" spans="1:14" ht="39.9" customHeight="1">
      <c r="A72" s="1057"/>
      <c r="B72" s="1055" t="s">
        <v>566</v>
      </c>
      <c r="C72" s="1072">
        <f t="shared" si="12"/>
        <v>2336</v>
      </c>
      <c r="D72" s="1062">
        <f t="shared" si="13"/>
        <v>604</v>
      </c>
      <c r="E72" s="1062">
        <f t="shared" si="14"/>
        <v>2940</v>
      </c>
      <c r="F72" s="1060"/>
      <c r="G72" s="1060"/>
      <c r="H72" s="1060"/>
      <c r="I72" s="1060"/>
      <c r="J72" s="1060"/>
      <c r="K72" s="1060"/>
      <c r="L72" s="1060"/>
      <c r="M72" s="1060"/>
      <c r="N72" s="1060"/>
    </row>
    <row r="73" spans="1:14" ht="39.9" customHeight="1">
      <c r="A73" s="1056" t="s">
        <v>256</v>
      </c>
      <c r="B73" s="1051" t="s">
        <v>257</v>
      </c>
      <c r="C73" s="1069">
        <f t="shared" si="12"/>
        <v>13121</v>
      </c>
      <c r="D73" s="1070">
        <f t="shared" si="13"/>
        <v>2376</v>
      </c>
      <c r="E73" s="1070">
        <f t="shared" si="14"/>
        <v>15497</v>
      </c>
      <c r="F73" s="1060"/>
      <c r="G73" s="1060"/>
      <c r="H73" s="1060"/>
      <c r="I73" s="1060"/>
      <c r="J73" s="1060"/>
      <c r="K73" s="1060"/>
      <c r="L73" s="1060"/>
      <c r="M73" s="1060"/>
      <c r="N73" s="1060"/>
    </row>
    <row r="74" spans="1:14" ht="39.9" customHeight="1">
      <c r="A74" s="1050" t="s">
        <v>254</v>
      </c>
      <c r="B74" s="1067" t="s">
        <v>255</v>
      </c>
      <c r="C74" s="1071">
        <f t="shared" si="12"/>
        <v>6495</v>
      </c>
      <c r="D74" s="1061">
        <f t="shared" si="13"/>
        <v>4040</v>
      </c>
      <c r="E74" s="1061">
        <f t="shared" si="14"/>
        <v>10535</v>
      </c>
      <c r="F74" s="1060"/>
      <c r="G74" s="1060"/>
      <c r="H74" s="1060"/>
      <c r="I74" s="1060"/>
      <c r="J74" s="1060"/>
      <c r="K74" s="1060"/>
      <c r="L74" s="1060"/>
      <c r="M74" s="1060"/>
      <c r="N74" s="1060"/>
    </row>
    <row r="75" spans="1:14" ht="39.9" customHeight="1">
      <c r="A75" s="1054" t="s">
        <v>252</v>
      </c>
      <c r="B75" s="1058" t="s">
        <v>566</v>
      </c>
      <c r="C75" s="1072">
        <f t="shared" si="12"/>
        <v>19616</v>
      </c>
      <c r="D75" s="1062">
        <f t="shared" si="13"/>
        <v>6416</v>
      </c>
      <c r="E75" s="1062">
        <f t="shared" si="14"/>
        <v>26032</v>
      </c>
      <c r="F75" s="1060"/>
      <c r="G75" s="1060"/>
      <c r="H75" s="1060"/>
      <c r="I75" s="1060"/>
      <c r="J75" s="1060"/>
      <c r="K75" s="1060"/>
      <c r="L75" s="1068" t="s">
        <v>2033</v>
      </c>
      <c r="M75" s="1060"/>
      <c r="N75" s="1060"/>
    </row>
  </sheetData>
  <mergeCells count="33">
    <mergeCell ref="C8:E8"/>
    <mergeCell ref="F8:H8"/>
    <mergeCell ref="I8:K8"/>
    <mergeCell ref="L8:N8"/>
    <mergeCell ref="A4:N4"/>
    <mergeCell ref="A5:N5"/>
    <mergeCell ref="L6:N6"/>
    <mergeCell ref="C7:E7"/>
    <mergeCell ref="F7:H7"/>
    <mergeCell ref="I7:K7"/>
    <mergeCell ref="L7:N7"/>
    <mergeCell ref="A23:N23"/>
    <mergeCell ref="L24:N24"/>
    <mergeCell ref="C25:E25"/>
    <mergeCell ref="F25:H25"/>
    <mergeCell ref="I25:K25"/>
    <mergeCell ref="L25:N25"/>
    <mergeCell ref="C43:E43"/>
    <mergeCell ref="F43:H43"/>
    <mergeCell ref="I43:K43"/>
    <mergeCell ref="L43:N43"/>
    <mergeCell ref="C26:E26"/>
    <mergeCell ref="F26:H26"/>
    <mergeCell ref="I26:K26"/>
    <mergeCell ref="L26:N26"/>
    <mergeCell ref="A41:C41"/>
    <mergeCell ref="L42:N42"/>
    <mergeCell ref="C61:E61"/>
    <mergeCell ref="C44:E44"/>
    <mergeCell ref="F44:H44"/>
    <mergeCell ref="I44:K44"/>
    <mergeCell ref="L44:N44"/>
    <mergeCell ref="C60:E60"/>
  </mergeCells>
  <printOptions horizontalCentered="1" verticalCentered="1"/>
  <pageMargins left="0.15748031496062992" right="0.15748031496062992" top="0.51181102362204722" bottom="0.51181102362204722" header="0.51181102362204722" footer="0.51181102362204722"/>
  <pageSetup paperSize="9" scale="77" orientation="portrait" r:id="rId1"/>
  <headerFooter alignWithMargins="0"/>
  <rowBreaks count="3" manualBreakCount="3">
    <brk id="23" max="13" man="1"/>
    <brk id="41" max="13" man="1"/>
    <brk id="58" max="13" man="1"/>
  </rowBreaks>
  <colBreaks count="1" manualBreakCount="1">
    <brk id="14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showGridLines="0" rightToLeft="1" zoomScale="90" zoomScaleNormal="90" workbookViewId="0">
      <selection activeCell="M40" sqref="M40"/>
    </sheetView>
  </sheetViews>
  <sheetFormatPr defaultRowHeight="18" customHeight="1"/>
  <cols>
    <col min="1" max="1" width="28.69921875" style="1074" customWidth="1"/>
    <col min="2" max="2" width="28.69921875" style="1075" customWidth="1"/>
    <col min="3" max="17" width="9.69921875" style="1074" customWidth="1"/>
    <col min="18" max="234" width="9.09765625" style="1074"/>
    <col min="235" max="236" width="28.69921875" style="1074" customWidth="1"/>
    <col min="237" max="251" width="9.69921875" style="1074" customWidth="1"/>
    <col min="252" max="253" width="28.69921875" style="1074" customWidth="1"/>
    <col min="254" max="265" width="9.69921875" style="1074" customWidth="1"/>
    <col min="266" max="490" width="9.09765625" style="1074"/>
    <col min="491" max="492" width="28.69921875" style="1074" customWidth="1"/>
    <col min="493" max="507" width="9.69921875" style="1074" customWidth="1"/>
    <col min="508" max="509" width="28.69921875" style="1074" customWidth="1"/>
    <col min="510" max="521" width="9.69921875" style="1074" customWidth="1"/>
    <col min="522" max="746" width="9.09765625" style="1074"/>
    <col min="747" max="748" width="28.69921875" style="1074" customWidth="1"/>
    <col min="749" max="763" width="9.69921875" style="1074" customWidth="1"/>
    <col min="764" max="765" width="28.69921875" style="1074" customWidth="1"/>
    <col min="766" max="777" width="9.69921875" style="1074" customWidth="1"/>
    <col min="778" max="1002" width="9.09765625" style="1074"/>
    <col min="1003" max="1004" width="28.69921875" style="1074" customWidth="1"/>
    <col min="1005" max="1019" width="9.69921875" style="1074" customWidth="1"/>
    <col min="1020" max="1021" width="28.69921875" style="1074" customWidth="1"/>
    <col min="1022" max="1033" width="9.69921875" style="1074" customWidth="1"/>
    <col min="1034" max="1258" width="9.09765625" style="1074"/>
    <col min="1259" max="1260" width="28.69921875" style="1074" customWidth="1"/>
    <col min="1261" max="1275" width="9.69921875" style="1074" customWidth="1"/>
    <col min="1276" max="1277" width="28.69921875" style="1074" customWidth="1"/>
    <col min="1278" max="1289" width="9.69921875" style="1074" customWidth="1"/>
    <col min="1290" max="1514" width="9.09765625" style="1074"/>
    <col min="1515" max="1516" width="28.69921875" style="1074" customWidth="1"/>
    <col min="1517" max="1531" width="9.69921875" style="1074" customWidth="1"/>
    <col min="1532" max="1533" width="28.69921875" style="1074" customWidth="1"/>
    <col min="1534" max="1545" width="9.69921875" style="1074" customWidth="1"/>
    <col min="1546" max="1770" width="9.09765625" style="1074"/>
    <col min="1771" max="1772" width="28.69921875" style="1074" customWidth="1"/>
    <col min="1773" max="1787" width="9.69921875" style="1074" customWidth="1"/>
    <col min="1788" max="1789" width="28.69921875" style="1074" customWidth="1"/>
    <col min="1790" max="1801" width="9.69921875" style="1074" customWidth="1"/>
    <col min="1802" max="2026" width="9.09765625" style="1074"/>
    <col min="2027" max="2028" width="28.69921875" style="1074" customWidth="1"/>
    <col min="2029" max="2043" width="9.69921875" style="1074" customWidth="1"/>
    <col min="2044" max="2045" width="28.69921875" style="1074" customWidth="1"/>
    <col min="2046" max="2057" width="9.69921875" style="1074" customWidth="1"/>
    <col min="2058" max="2282" width="9.09765625" style="1074"/>
    <col min="2283" max="2284" width="28.69921875" style="1074" customWidth="1"/>
    <col min="2285" max="2299" width="9.69921875" style="1074" customWidth="1"/>
    <col min="2300" max="2301" width="28.69921875" style="1074" customWidth="1"/>
    <col min="2302" max="2313" width="9.69921875" style="1074" customWidth="1"/>
    <col min="2314" max="2538" width="9.09765625" style="1074"/>
    <col min="2539" max="2540" width="28.69921875" style="1074" customWidth="1"/>
    <col min="2541" max="2555" width="9.69921875" style="1074" customWidth="1"/>
    <col min="2556" max="2557" width="28.69921875" style="1074" customWidth="1"/>
    <col min="2558" max="2569" width="9.69921875" style="1074" customWidth="1"/>
    <col min="2570" max="2794" width="9.09765625" style="1074"/>
    <col min="2795" max="2796" width="28.69921875" style="1074" customWidth="1"/>
    <col min="2797" max="2811" width="9.69921875" style="1074" customWidth="1"/>
    <col min="2812" max="2813" width="28.69921875" style="1074" customWidth="1"/>
    <col min="2814" max="2825" width="9.69921875" style="1074" customWidth="1"/>
    <col min="2826" max="3050" width="9.09765625" style="1074"/>
    <col min="3051" max="3052" width="28.69921875" style="1074" customWidth="1"/>
    <col min="3053" max="3067" width="9.69921875" style="1074" customWidth="1"/>
    <col min="3068" max="3069" width="28.69921875" style="1074" customWidth="1"/>
    <col min="3070" max="3081" width="9.69921875" style="1074" customWidth="1"/>
    <col min="3082" max="3306" width="9.09765625" style="1074"/>
    <col min="3307" max="3308" width="28.69921875" style="1074" customWidth="1"/>
    <col min="3309" max="3323" width="9.69921875" style="1074" customWidth="1"/>
    <col min="3324" max="3325" width="28.69921875" style="1074" customWidth="1"/>
    <col min="3326" max="3337" width="9.69921875" style="1074" customWidth="1"/>
    <col min="3338" max="3562" width="9.09765625" style="1074"/>
    <col min="3563" max="3564" width="28.69921875" style="1074" customWidth="1"/>
    <col min="3565" max="3579" width="9.69921875" style="1074" customWidth="1"/>
    <col min="3580" max="3581" width="28.69921875" style="1074" customWidth="1"/>
    <col min="3582" max="3593" width="9.69921875" style="1074" customWidth="1"/>
    <col min="3594" max="3818" width="9.09765625" style="1074"/>
    <col min="3819" max="3820" width="28.69921875" style="1074" customWidth="1"/>
    <col min="3821" max="3835" width="9.69921875" style="1074" customWidth="1"/>
    <col min="3836" max="3837" width="28.69921875" style="1074" customWidth="1"/>
    <col min="3838" max="3849" width="9.69921875" style="1074" customWidth="1"/>
    <col min="3850" max="4074" width="9.09765625" style="1074"/>
    <col min="4075" max="4076" width="28.69921875" style="1074" customWidth="1"/>
    <col min="4077" max="4091" width="9.69921875" style="1074" customWidth="1"/>
    <col min="4092" max="4093" width="28.69921875" style="1074" customWidth="1"/>
    <col min="4094" max="4105" width="9.69921875" style="1074" customWidth="1"/>
    <col min="4106" max="4330" width="9.09765625" style="1074"/>
    <col min="4331" max="4332" width="28.69921875" style="1074" customWidth="1"/>
    <col min="4333" max="4347" width="9.69921875" style="1074" customWidth="1"/>
    <col min="4348" max="4349" width="28.69921875" style="1074" customWidth="1"/>
    <col min="4350" max="4361" width="9.69921875" style="1074" customWidth="1"/>
    <col min="4362" max="4586" width="9.09765625" style="1074"/>
    <col min="4587" max="4588" width="28.69921875" style="1074" customWidth="1"/>
    <col min="4589" max="4603" width="9.69921875" style="1074" customWidth="1"/>
    <col min="4604" max="4605" width="28.69921875" style="1074" customWidth="1"/>
    <col min="4606" max="4617" width="9.69921875" style="1074" customWidth="1"/>
    <col min="4618" max="4842" width="9.09765625" style="1074"/>
    <col min="4843" max="4844" width="28.69921875" style="1074" customWidth="1"/>
    <col min="4845" max="4859" width="9.69921875" style="1074" customWidth="1"/>
    <col min="4860" max="4861" width="28.69921875" style="1074" customWidth="1"/>
    <col min="4862" max="4873" width="9.69921875" style="1074" customWidth="1"/>
    <col min="4874" max="5098" width="9.09765625" style="1074"/>
    <col min="5099" max="5100" width="28.69921875" style="1074" customWidth="1"/>
    <col min="5101" max="5115" width="9.69921875" style="1074" customWidth="1"/>
    <col min="5116" max="5117" width="28.69921875" style="1074" customWidth="1"/>
    <col min="5118" max="5129" width="9.69921875" style="1074" customWidth="1"/>
    <col min="5130" max="5354" width="9.09765625" style="1074"/>
    <col min="5355" max="5356" width="28.69921875" style="1074" customWidth="1"/>
    <col min="5357" max="5371" width="9.69921875" style="1074" customWidth="1"/>
    <col min="5372" max="5373" width="28.69921875" style="1074" customWidth="1"/>
    <col min="5374" max="5385" width="9.69921875" style="1074" customWidth="1"/>
    <col min="5386" max="5610" width="9.09765625" style="1074"/>
    <col min="5611" max="5612" width="28.69921875" style="1074" customWidth="1"/>
    <col min="5613" max="5627" width="9.69921875" style="1074" customWidth="1"/>
    <col min="5628" max="5629" width="28.69921875" style="1074" customWidth="1"/>
    <col min="5630" max="5641" width="9.69921875" style="1074" customWidth="1"/>
    <col min="5642" max="5866" width="9.09765625" style="1074"/>
    <col min="5867" max="5868" width="28.69921875" style="1074" customWidth="1"/>
    <col min="5869" max="5883" width="9.69921875" style="1074" customWidth="1"/>
    <col min="5884" max="5885" width="28.69921875" style="1074" customWidth="1"/>
    <col min="5886" max="5897" width="9.69921875" style="1074" customWidth="1"/>
    <col min="5898" max="6122" width="9.09765625" style="1074"/>
    <col min="6123" max="6124" width="28.69921875" style="1074" customWidth="1"/>
    <col min="6125" max="6139" width="9.69921875" style="1074" customWidth="1"/>
    <col min="6140" max="6141" width="28.69921875" style="1074" customWidth="1"/>
    <col min="6142" max="6153" width="9.69921875" style="1074" customWidth="1"/>
    <col min="6154" max="6378" width="9.09765625" style="1074"/>
    <col min="6379" max="6380" width="28.69921875" style="1074" customWidth="1"/>
    <col min="6381" max="6395" width="9.69921875" style="1074" customWidth="1"/>
    <col min="6396" max="6397" width="28.69921875" style="1074" customWidth="1"/>
    <col min="6398" max="6409" width="9.69921875" style="1074" customWidth="1"/>
    <col min="6410" max="6634" width="9.09765625" style="1074"/>
    <col min="6635" max="6636" width="28.69921875" style="1074" customWidth="1"/>
    <col min="6637" max="6651" width="9.69921875" style="1074" customWidth="1"/>
    <col min="6652" max="6653" width="28.69921875" style="1074" customWidth="1"/>
    <col min="6654" max="6665" width="9.69921875" style="1074" customWidth="1"/>
    <col min="6666" max="6890" width="9.09765625" style="1074"/>
    <col min="6891" max="6892" width="28.69921875" style="1074" customWidth="1"/>
    <col min="6893" max="6907" width="9.69921875" style="1074" customWidth="1"/>
    <col min="6908" max="6909" width="28.69921875" style="1074" customWidth="1"/>
    <col min="6910" max="6921" width="9.69921875" style="1074" customWidth="1"/>
    <col min="6922" max="7146" width="9.09765625" style="1074"/>
    <col min="7147" max="7148" width="28.69921875" style="1074" customWidth="1"/>
    <col min="7149" max="7163" width="9.69921875" style="1074" customWidth="1"/>
    <col min="7164" max="7165" width="28.69921875" style="1074" customWidth="1"/>
    <col min="7166" max="7177" width="9.69921875" style="1074" customWidth="1"/>
    <col min="7178" max="7402" width="9.09765625" style="1074"/>
    <col min="7403" max="7404" width="28.69921875" style="1074" customWidth="1"/>
    <col min="7405" max="7419" width="9.69921875" style="1074" customWidth="1"/>
    <col min="7420" max="7421" width="28.69921875" style="1074" customWidth="1"/>
    <col min="7422" max="7433" width="9.69921875" style="1074" customWidth="1"/>
    <col min="7434" max="7658" width="9.09765625" style="1074"/>
    <col min="7659" max="7660" width="28.69921875" style="1074" customWidth="1"/>
    <col min="7661" max="7675" width="9.69921875" style="1074" customWidth="1"/>
    <col min="7676" max="7677" width="28.69921875" style="1074" customWidth="1"/>
    <col min="7678" max="7689" width="9.69921875" style="1074" customWidth="1"/>
    <col min="7690" max="7914" width="9.09765625" style="1074"/>
    <col min="7915" max="7916" width="28.69921875" style="1074" customWidth="1"/>
    <col min="7917" max="7931" width="9.69921875" style="1074" customWidth="1"/>
    <col min="7932" max="7933" width="28.69921875" style="1074" customWidth="1"/>
    <col min="7934" max="7945" width="9.69921875" style="1074" customWidth="1"/>
    <col min="7946" max="8170" width="9.09765625" style="1074"/>
    <col min="8171" max="8172" width="28.69921875" style="1074" customWidth="1"/>
    <col min="8173" max="8187" width="9.69921875" style="1074" customWidth="1"/>
    <col min="8188" max="8189" width="28.69921875" style="1074" customWidth="1"/>
    <col min="8190" max="8201" width="9.69921875" style="1074" customWidth="1"/>
    <col min="8202" max="8426" width="9.09765625" style="1074"/>
    <col min="8427" max="8428" width="28.69921875" style="1074" customWidth="1"/>
    <col min="8429" max="8443" width="9.69921875" style="1074" customWidth="1"/>
    <col min="8444" max="8445" width="28.69921875" style="1074" customWidth="1"/>
    <col min="8446" max="8457" width="9.69921875" style="1074" customWidth="1"/>
    <col min="8458" max="8682" width="9.09765625" style="1074"/>
    <col min="8683" max="8684" width="28.69921875" style="1074" customWidth="1"/>
    <col min="8685" max="8699" width="9.69921875" style="1074" customWidth="1"/>
    <col min="8700" max="8701" width="28.69921875" style="1074" customWidth="1"/>
    <col min="8702" max="8713" width="9.69921875" style="1074" customWidth="1"/>
    <col min="8714" max="8938" width="9.09765625" style="1074"/>
    <col min="8939" max="8940" width="28.69921875" style="1074" customWidth="1"/>
    <col min="8941" max="8955" width="9.69921875" style="1074" customWidth="1"/>
    <col min="8956" max="8957" width="28.69921875" style="1074" customWidth="1"/>
    <col min="8958" max="8969" width="9.69921875" style="1074" customWidth="1"/>
    <col min="8970" max="9194" width="9.09765625" style="1074"/>
    <col min="9195" max="9196" width="28.69921875" style="1074" customWidth="1"/>
    <col min="9197" max="9211" width="9.69921875" style="1074" customWidth="1"/>
    <col min="9212" max="9213" width="28.69921875" style="1074" customWidth="1"/>
    <col min="9214" max="9225" width="9.69921875" style="1074" customWidth="1"/>
    <col min="9226" max="9450" width="9.09765625" style="1074"/>
    <col min="9451" max="9452" width="28.69921875" style="1074" customWidth="1"/>
    <col min="9453" max="9467" width="9.69921875" style="1074" customWidth="1"/>
    <col min="9468" max="9469" width="28.69921875" style="1074" customWidth="1"/>
    <col min="9470" max="9481" width="9.69921875" style="1074" customWidth="1"/>
    <col min="9482" max="9706" width="9.09765625" style="1074"/>
    <col min="9707" max="9708" width="28.69921875" style="1074" customWidth="1"/>
    <col min="9709" max="9723" width="9.69921875" style="1074" customWidth="1"/>
    <col min="9724" max="9725" width="28.69921875" style="1074" customWidth="1"/>
    <col min="9726" max="9737" width="9.69921875" style="1074" customWidth="1"/>
    <col min="9738" max="9962" width="9.09765625" style="1074"/>
    <col min="9963" max="9964" width="28.69921875" style="1074" customWidth="1"/>
    <col min="9965" max="9979" width="9.69921875" style="1074" customWidth="1"/>
    <col min="9980" max="9981" width="28.69921875" style="1074" customWidth="1"/>
    <col min="9982" max="9993" width="9.69921875" style="1074" customWidth="1"/>
    <col min="9994" max="10218" width="9.09765625" style="1074"/>
    <col min="10219" max="10220" width="28.69921875" style="1074" customWidth="1"/>
    <col min="10221" max="10235" width="9.69921875" style="1074" customWidth="1"/>
    <col min="10236" max="10237" width="28.69921875" style="1074" customWidth="1"/>
    <col min="10238" max="10249" width="9.69921875" style="1074" customWidth="1"/>
    <col min="10250" max="10474" width="9.09765625" style="1074"/>
    <col min="10475" max="10476" width="28.69921875" style="1074" customWidth="1"/>
    <col min="10477" max="10491" width="9.69921875" style="1074" customWidth="1"/>
    <col min="10492" max="10493" width="28.69921875" style="1074" customWidth="1"/>
    <col min="10494" max="10505" width="9.69921875" style="1074" customWidth="1"/>
    <col min="10506" max="10730" width="9.09765625" style="1074"/>
    <col min="10731" max="10732" width="28.69921875" style="1074" customWidth="1"/>
    <col min="10733" max="10747" width="9.69921875" style="1074" customWidth="1"/>
    <col min="10748" max="10749" width="28.69921875" style="1074" customWidth="1"/>
    <col min="10750" max="10761" width="9.69921875" style="1074" customWidth="1"/>
    <col min="10762" max="10986" width="9.09765625" style="1074"/>
    <col min="10987" max="10988" width="28.69921875" style="1074" customWidth="1"/>
    <col min="10989" max="11003" width="9.69921875" style="1074" customWidth="1"/>
    <col min="11004" max="11005" width="28.69921875" style="1074" customWidth="1"/>
    <col min="11006" max="11017" width="9.69921875" style="1074" customWidth="1"/>
    <col min="11018" max="11242" width="9.09765625" style="1074"/>
    <col min="11243" max="11244" width="28.69921875" style="1074" customWidth="1"/>
    <col min="11245" max="11259" width="9.69921875" style="1074" customWidth="1"/>
    <col min="11260" max="11261" width="28.69921875" style="1074" customWidth="1"/>
    <col min="11262" max="11273" width="9.69921875" style="1074" customWidth="1"/>
    <col min="11274" max="11498" width="9.09765625" style="1074"/>
    <col min="11499" max="11500" width="28.69921875" style="1074" customWidth="1"/>
    <col min="11501" max="11515" width="9.69921875" style="1074" customWidth="1"/>
    <col min="11516" max="11517" width="28.69921875" style="1074" customWidth="1"/>
    <col min="11518" max="11529" width="9.69921875" style="1074" customWidth="1"/>
    <col min="11530" max="11754" width="9.09765625" style="1074"/>
    <col min="11755" max="11756" width="28.69921875" style="1074" customWidth="1"/>
    <col min="11757" max="11771" width="9.69921875" style="1074" customWidth="1"/>
    <col min="11772" max="11773" width="28.69921875" style="1074" customWidth="1"/>
    <col min="11774" max="11785" width="9.69921875" style="1074" customWidth="1"/>
    <col min="11786" max="12010" width="9.09765625" style="1074"/>
    <col min="12011" max="12012" width="28.69921875" style="1074" customWidth="1"/>
    <col min="12013" max="12027" width="9.69921875" style="1074" customWidth="1"/>
    <col min="12028" max="12029" width="28.69921875" style="1074" customWidth="1"/>
    <col min="12030" max="12041" width="9.69921875" style="1074" customWidth="1"/>
    <col min="12042" max="12266" width="9.09765625" style="1074"/>
    <col min="12267" max="12268" width="28.69921875" style="1074" customWidth="1"/>
    <col min="12269" max="12283" width="9.69921875" style="1074" customWidth="1"/>
    <col min="12284" max="12285" width="28.69921875" style="1074" customWidth="1"/>
    <col min="12286" max="12297" width="9.69921875" style="1074" customWidth="1"/>
    <col min="12298" max="12522" width="9.09765625" style="1074"/>
    <col min="12523" max="12524" width="28.69921875" style="1074" customWidth="1"/>
    <col min="12525" max="12539" width="9.69921875" style="1074" customWidth="1"/>
    <col min="12540" max="12541" width="28.69921875" style="1074" customWidth="1"/>
    <col min="12542" max="12553" width="9.69921875" style="1074" customWidth="1"/>
    <col min="12554" max="12778" width="9.09765625" style="1074"/>
    <col min="12779" max="12780" width="28.69921875" style="1074" customWidth="1"/>
    <col min="12781" max="12795" width="9.69921875" style="1074" customWidth="1"/>
    <col min="12796" max="12797" width="28.69921875" style="1074" customWidth="1"/>
    <col min="12798" max="12809" width="9.69921875" style="1074" customWidth="1"/>
    <col min="12810" max="13034" width="9.09765625" style="1074"/>
    <col min="13035" max="13036" width="28.69921875" style="1074" customWidth="1"/>
    <col min="13037" max="13051" width="9.69921875" style="1074" customWidth="1"/>
    <col min="13052" max="13053" width="28.69921875" style="1074" customWidth="1"/>
    <col min="13054" max="13065" width="9.69921875" style="1074" customWidth="1"/>
    <col min="13066" max="13290" width="9.09765625" style="1074"/>
    <col min="13291" max="13292" width="28.69921875" style="1074" customWidth="1"/>
    <col min="13293" max="13307" width="9.69921875" style="1074" customWidth="1"/>
    <col min="13308" max="13309" width="28.69921875" style="1074" customWidth="1"/>
    <col min="13310" max="13321" width="9.69921875" style="1074" customWidth="1"/>
    <col min="13322" max="13546" width="9.09765625" style="1074"/>
    <col min="13547" max="13548" width="28.69921875" style="1074" customWidth="1"/>
    <col min="13549" max="13563" width="9.69921875" style="1074" customWidth="1"/>
    <col min="13564" max="13565" width="28.69921875" style="1074" customWidth="1"/>
    <col min="13566" max="13577" width="9.69921875" style="1074" customWidth="1"/>
    <col min="13578" max="13802" width="9.09765625" style="1074"/>
    <col min="13803" max="13804" width="28.69921875" style="1074" customWidth="1"/>
    <col min="13805" max="13819" width="9.69921875" style="1074" customWidth="1"/>
    <col min="13820" max="13821" width="28.69921875" style="1074" customWidth="1"/>
    <col min="13822" max="13833" width="9.69921875" style="1074" customWidth="1"/>
    <col min="13834" max="14058" width="9.09765625" style="1074"/>
    <col min="14059" max="14060" width="28.69921875" style="1074" customWidth="1"/>
    <col min="14061" max="14075" width="9.69921875" style="1074" customWidth="1"/>
    <col min="14076" max="14077" width="28.69921875" style="1074" customWidth="1"/>
    <col min="14078" max="14089" width="9.69921875" style="1074" customWidth="1"/>
    <col min="14090" max="14314" width="9.09765625" style="1074"/>
    <col min="14315" max="14316" width="28.69921875" style="1074" customWidth="1"/>
    <col min="14317" max="14331" width="9.69921875" style="1074" customWidth="1"/>
    <col min="14332" max="14333" width="28.69921875" style="1074" customWidth="1"/>
    <col min="14334" max="14345" width="9.69921875" style="1074" customWidth="1"/>
    <col min="14346" max="14570" width="9.09765625" style="1074"/>
    <col min="14571" max="14572" width="28.69921875" style="1074" customWidth="1"/>
    <col min="14573" max="14587" width="9.69921875" style="1074" customWidth="1"/>
    <col min="14588" max="14589" width="28.69921875" style="1074" customWidth="1"/>
    <col min="14590" max="14601" width="9.69921875" style="1074" customWidth="1"/>
    <col min="14602" max="14826" width="9.09765625" style="1074"/>
    <col min="14827" max="14828" width="28.69921875" style="1074" customWidth="1"/>
    <col min="14829" max="14843" width="9.69921875" style="1074" customWidth="1"/>
    <col min="14844" max="14845" width="28.69921875" style="1074" customWidth="1"/>
    <col min="14846" max="14857" width="9.69921875" style="1074" customWidth="1"/>
    <col min="14858" max="15082" width="9.09765625" style="1074"/>
    <col min="15083" max="15084" width="28.69921875" style="1074" customWidth="1"/>
    <col min="15085" max="15099" width="9.69921875" style="1074" customWidth="1"/>
    <col min="15100" max="15101" width="28.69921875" style="1074" customWidth="1"/>
    <col min="15102" max="15113" width="9.69921875" style="1074" customWidth="1"/>
    <col min="15114" max="15338" width="9.09765625" style="1074"/>
    <col min="15339" max="15340" width="28.69921875" style="1074" customWidth="1"/>
    <col min="15341" max="15355" width="9.69921875" style="1074" customWidth="1"/>
    <col min="15356" max="15357" width="28.69921875" style="1074" customWidth="1"/>
    <col min="15358" max="15369" width="9.69921875" style="1074" customWidth="1"/>
    <col min="15370" max="15594" width="9.09765625" style="1074"/>
    <col min="15595" max="15596" width="28.69921875" style="1074" customWidth="1"/>
    <col min="15597" max="15611" width="9.69921875" style="1074" customWidth="1"/>
    <col min="15612" max="15613" width="28.69921875" style="1074" customWidth="1"/>
    <col min="15614" max="15625" width="9.69921875" style="1074" customWidth="1"/>
    <col min="15626" max="15850" width="9.09765625" style="1074"/>
    <col min="15851" max="15852" width="28.69921875" style="1074" customWidth="1"/>
    <col min="15853" max="15867" width="9.69921875" style="1074" customWidth="1"/>
    <col min="15868" max="15869" width="28.69921875" style="1074" customWidth="1"/>
    <col min="15870" max="15881" width="9.69921875" style="1074" customWidth="1"/>
    <col min="15882" max="16106" width="9.09765625" style="1074"/>
    <col min="16107" max="16108" width="28.69921875" style="1074" customWidth="1"/>
    <col min="16109" max="16123" width="9.69921875" style="1074" customWidth="1"/>
    <col min="16124" max="16125" width="28.69921875" style="1074" customWidth="1"/>
    <col min="16126" max="16137" width="9.69921875" style="1074" customWidth="1"/>
    <col min="16138" max="16384" width="9.09765625" style="1074"/>
  </cols>
  <sheetData>
    <row r="1" spans="1:17" s="1004" customFormat="1" ht="18" customHeight="1"/>
    <row r="2" spans="1:17" s="1004" customFormat="1" ht="18" customHeight="1"/>
    <row r="3" spans="1:17" s="1004" customFormat="1" ht="18" customHeight="1"/>
    <row r="4" spans="1:17" s="1073" customFormat="1" ht="24.9" customHeight="1"/>
    <row r="5" spans="1:17" s="1004" customFormat="1" ht="18" customHeight="1"/>
    <row r="6" spans="1:17" s="1004" customFormat="1" ht="18" customHeight="1">
      <c r="A6" s="1030"/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1030"/>
    </row>
    <row r="7" spans="1:17" s="1004" customFormat="1" ht="18" customHeight="1">
      <c r="A7" s="1812" t="s">
        <v>1417</v>
      </c>
      <c r="B7" s="1812"/>
      <c r="C7" s="1812"/>
      <c r="D7" s="1812"/>
      <c r="E7" s="1812"/>
      <c r="F7" s="1812"/>
      <c r="G7" s="1812"/>
      <c r="H7" s="1812"/>
      <c r="I7" s="1812"/>
      <c r="J7" s="1812"/>
      <c r="K7" s="1812"/>
      <c r="L7" s="1812"/>
      <c r="M7" s="1812"/>
      <c r="N7" s="1812"/>
      <c r="O7" s="1812"/>
      <c r="P7" s="1812"/>
      <c r="Q7" s="1812"/>
    </row>
    <row r="8" spans="1:17" ht="18" customHeight="1">
      <c r="A8" s="1812" t="s">
        <v>1418</v>
      </c>
      <c r="B8" s="1812"/>
      <c r="C8" s="1812"/>
      <c r="D8" s="1812"/>
      <c r="E8" s="1812"/>
      <c r="F8" s="1812"/>
      <c r="G8" s="1812"/>
      <c r="H8" s="1812"/>
      <c r="I8" s="1812"/>
      <c r="J8" s="1812"/>
      <c r="K8" s="1812"/>
      <c r="L8" s="1812"/>
      <c r="M8" s="1812"/>
      <c r="N8" s="1812"/>
      <c r="O8" s="1812"/>
      <c r="P8" s="1812"/>
      <c r="Q8" s="1812"/>
    </row>
    <row r="9" spans="1:17" ht="18" customHeight="1">
      <c r="A9" s="1076" t="s">
        <v>611</v>
      </c>
      <c r="B9" s="1077"/>
      <c r="C9" s="1013"/>
      <c r="D9" s="1013"/>
      <c r="E9" s="1013"/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78" t="s">
        <v>610</v>
      </c>
    </row>
    <row r="10" spans="1:17" ht="18" customHeight="1">
      <c r="A10" s="1813" t="s">
        <v>340</v>
      </c>
      <c r="B10" s="1814"/>
      <c r="C10" s="1815" t="s">
        <v>1936</v>
      </c>
      <c r="D10" s="1815"/>
      <c r="E10" s="1815"/>
      <c r="F10" s="1816" t="s">
        <v>588</v>
      </c>
      <c r="G10" s="1816"/>
      <c r="H10" s="1816"/>
      <c r="I10" s="1817" t="s">
        <v>587</v>
      </c>
      <c r="J10" s="1818"/>
      <c r="K10" s="1819"/>
      <c r="L10" s="1817" t="s">
        <v>609</v>
      </c>
      <c r="M10" s="1818"/>
      <c r="N10" s="1819"/>
      <c r="O10" s="1817" t="s">
        <v>608</v>
      </c>
      <c r="P10" s="1818"/>
      <c r="Q10" s="1819"/>
    </row>
    <row r="11" spans="1:17" ht="18" customHeight="1">
      <c r="A11" s="1079"/>
      <c r="B11" s="1080"/>
      <c r="C11" s="1820" t="s">
        <v>584</v>
      </c>
      <c r="D11" s="1820"/>
      <c r="E11" s="1820"/>
      <c r="F11" s="1821" t="s">
        <v>583</v>
      </c>
      <c r="G11" s="1821"/>
      <c r="H11" s="1821"/>
      <c r="I11" s="1809" t="s">
        <v>582</v>
      </c>
      <c r="J11" s="1810"/>
      <c r="K11" s="1811"/>
      <c r="L11" s="1809" t="s">
        <v>550</v>
      </c>
      <c r="M11" s="1810"/>
      <c r="N11" s="1811"/>
      <c r="O11" s="1809" t="s">
        <v>579</v>
      </c>
      <c r="P11" s="1810"/>
      <c r="Q11" s="1811"/>
    </row>
    <row r="12" spans="1:17" ht="18" customHeight="1">
      <c r="A12" s="1793" t="s">
        <v>339</v>
      </c>
      <c r="B12" s="1794"/>
      <c r="C12" s="1081" t="s">
        <v>267</v>
      </c>
      <c r="D12" s="1082" t="s">
        <v>268</v>
      </c>
      <c r="E12" s="1083" t="s">
        <v>30</v>
      </c>
      <c r="F12" s="1084" t="s">
        <v>267</v>
      </c>
      <c r="G12" s="1085" t="s">
        <v>268</v>
      </c>
      <c r="H12" s="1086" t="s">
        <v>30</v>
      </c>
      <c r="I12" s="1087" t="s">
        <v>267</v>
      </c>
      <c r="J12" s="1085" t="s">
        <v>268</v>
      </c>
      <c r="K12" s="1086" t="s">
        <v>30</v>
      </c>
      <c r="L12" s="1087" t="s">
        <v>267</v>
      </c>
      <c r="M12" s="1085" t="s">
        <v>268</v>
      </c>
      <c r="N12" s="1086" t="s">
        <v>30</v>
      </c>
      <c r="O12" s="1087" t="s">
        <v>267</v>
      </c>
      <c r="P12" s="1085" t="s">
        <v>268</v>
      </c>
      <c r="Q12" s="1086" t="s">
        <v>30</v>
      </c>
    </row>
    <row r="13" spans="1:17" ht="18" customHeight="1">
      <c r="A13" s="1088"/>
      <c r="B13" s="1089"/>
      <c r="C13" s="1090" t="s">
        <v>265</v>
      </c>
      <c r="D13" s="1091" t="s">
        <v>266</v>
      </c>
      <c r="E13" s="1092" t="s">
        <v>26</v>
      </c>
      <c r="F13" s="1093" t="s">
        <v>265</v>
      </c>
      <c r="G13" s="1094" t="s">
        <v>266</v>
      </c>
      <c r="H13" s="1095" t="s">
        <v>26</v>
      </c>
      <c r="I13" s="1096" t="s">
        <v>265</v>
      </c>
      <c r="J13" s="1094" t="s">
        <v>266</v>
      </c>
      <c r="K13" s="1095" t="s">
        <v>26</v>
      </c>
      <c r="L13" s="1096" t="s">
        <v>265</v>
      </c>
      <c r="M13" s="1094" t="s">
        <v>266</v>
      </c>
      <c r="N13" s="1095" t="s">
        <v>26</v>
      </c>
      <c r="O13" s="1096" t="s">
        <v>265</v>
      </c>
      <c r="P13" s="1094" t="s">
        <v>266</v>
      </c>
      <c r="Q13" s="1095" t="s">
        <v>26</v>
      </c>
    </row>
    <row r="14" spans="1:17" ht="18" customHeight="1">
      <c r="A14" s="1097" t="s">
        <v>208</v>
      </c>
      <c r="B14" s="1098" t="s">
        <v>207</v>
      </c>
      <c r="C14" s="1128">
        <v>158</v>
      </c>
      <c r="D14" s="1129">
        <v>77</v>
      </c>
      <c r="E14" s="1130">
        <f t="shared" ref="E14:E49" si="0">SUM(C14:D14)</f>
        <v>235</v>
      </c>
      <c r="F14" s="1128">
        <v>0</v>
      </c>
      <c r="G14" s="1129">
        <v>0</v>
      </c>
      <c r="H14" s="1130">
        <f t="shared" ref="H14:H49" si="1">SUM(F14:G14)</f>
        <v>0</v>
      </c>
      <c r="I14" s="1128">
        <v>29</v>
      </c>
      <c r="J14" s="1129">
        <v>69</v>
      </c>
      <c r="K14" s="1130">
        <f t="shared" ref="K14:K49" si="2">SUM(I14:J14)</f>
        <v>98</v>
      </c>
      <c r="L14" s="1128">
        <v>0</v>
      </c>
      <c r="M14" s="1129">
        <v>0</v>
      </c>
      <c r="N14" s="1130">
        <f t="shared" ref="N14:N50" si="3">SUM(L14:M14)</f>
        <v>0</v>
      </c>
      <c r="O14" s="1128">
        <v>1</v>
      </c>
      <c r="P14" s="1129">
        <v>18</v>
      </c>
      <c r="Q14" s="1130">
        <f t="shared" ref="Q14:Q49" si="4">SUM(O14:P14)</f>
        <v>19</v>
      </c>
    </row>
    <row r="15" spans="1:17" ht="18" customHeight="1">
      <c r="A15" s="1099" t="s">
        <v>328</v>
      </c>
      <c r="B15" s="1100" t="s">
        <v>205</v>
      </c>
      <c r="C15" s="1131">
        <v>700</v>
      </c>
      <c r="D15" s="1107">
        <v>120</v>
      </c>
      <c r="E15" s="1132">
        <f t="shared" si="0"/>
        <v>820</v>
      </c>
      <c r="F15" s="1131">
        <v>286</v>
      </c>
      <c r="G15" s="1107">
        <v>25</v>
      </c>
      <c r="H15" s="1132">
        <f t="shared" si="1"/>
        <v>311</v>
      </c>
      <c r="I15" s="1131">
        <v>82</v>
      </c>
      <c r="J15" s="1107">
        <v>42</v>
      </c>
      <c r="K15" s="1132">
        <f t="shared" si="2"/>
        <v>124</v>
      </c>
      <c r="L15" s="1131">
        <v>50</v>
      </c>
      <c r="M15" s="1107">
        <v>9</v>
      </c>
      <c r="N15" s="1132">
        <f t="shared" si="3"/>
        <v>59</v>
      </c>
      <c r="O15" s="1131">
        <v>15</v>
      </c>
      <c r="P15" s="1107">
        <v>23</v>
      </c>
      <c r="Q15" s="1132">
        <f t="shared" si="4"/>
        <v>38</v>
      </c>
    </row>
    <row r="16" spans="1:17" ht="18" customHeight="1">
      <c r="A16" s="1099" t="s">
        <v>600</v>
      </c>
      <c r="B16" s="1100" t="s">
        <v>203</v>
      </c>
      <c r="C16" s="1131">
        <v>146</v>
      </c>
      <c r="D16" s="1107">
        <v>182</v>
      </c>
      <c r="E16" s="1132">
        <f t="shared" si="0"/>
        <v>328</v>
      </c>
      <c r="F16" s="1131">
        <v>33</v>
      </c>
      <c r="G16" s="1107">
        <v>64</v>
      </c>
      <c r="H16" s="1132">
        <f t="shared" si="1"/>
        <v>97</v>
      </c>
      <c r="I16" s="1131">
        <v>37</v>
      </c>
      <c r="J16" s="1107">
        <v>75</v>
      </c>
      <c r="K16" s="1132">
        <f t="shared" si="2"/>
        <v>112</v>
      </c>
      <c r="L16" s="1131">
        <v>95</v>
      </c>
      <c r="M16" s="1107">
        <v>21</v>
      </c>
      <c r="N16" s="1132">
        <f t="shared" si="3"/>
        <v>116</v>
      </c>
      <c r="O16" s="1131">
        <v>9</v>
      </c>
      <c r="P16" s="1107">
        <v>14</v>
      </c>
      <c r="Q16" s="1132">
        <f t="shared" si="4"/>
        <v>23</v>
      </c>
    </row>
    <row r="17" spans="1:17" ht="18" customHeight="1">
      <c r="A17" s="1099" t="s">
        <v>202</v>
      </c>
      <c r="B17" s="1100" t="s">
        <v>433</v>
      </c>
      <c r="C17" s="1131">
        <v>166</v>
      </c>
      <c r="D17" s="1107">
        <v>140</v>
      </c>
      <c r="E17" s="1132">
        <f t="shared" si="0"/>
        <v>306</v>
      </c>
      <c r="F17" s="1131">
        <v>58</v>
      </c>
      <c r="G17" s="1107">
        <v>57</v>
      </c>
      <c r="H17" s="1132">
        <f t="shared" si="1"/>
        <v>115</v>
      </c>
      <c r="I17" s="1131">
        <v>26</v>
      </c>
      <c r="J17" s="1107">
        <v>28</v>
      </c>
      <c r="K17" s="1132">
        <f t="shared" si="2"/>
        <v>54</v>
      </c>
      <c r="L17" s="1131">
        <v>18</v>
      </c>
      <c r="M17" s="1107">
        <v>17</v>
      </c>
      <c r="N17" s="1132">
        <f t="shared" si="3"/>
        <v>35</v>
      </c>
      <c r="O17" s="1131">
        <v>5</v>
      </c>
      <c r="P17" s="1107">
        <v>10</v>
      </c>
      <c r="Q17" s="1132">
        <f t="shared" si="4"/>
        <v>15</v>
      </c>
    </row>
    <row r="18" spans="1:17" ht="18" customHeight="1">
      <c r="A18" s="1099" t="s">
        <v>431</v>
      </c>
      <c r="B18" s="1100" t="s">
        <v>199</v>
      </c>
      <c r="C18" s="1131">
        <v>74</v>
      </c>
      <c r="D18" s="1107">
        <v>107</v>
      </c>
      <c r="E18" s="1132">
        <f t="shared" si="0"/>
        <v>181</v>
      </c>
      <c r="F18" s="1131">
        <v>30</v>
      </c>
      <c r="G18" s="1107">
        <v>20</v>
      </c>
      <c r="H18" s="1132">
        <f t="shared" si="1"/>
        <v>50</v>
      </c>
      <c r="I18" s="1131">
        <v>24</v>
      </c>
      <c r="J18" s="1107">
        <v>24</v>
      </c>
      <c r="K18" s="1132">
        <f t="shared" si="2"/>
        <v>48</v>
      </c>
      <c r="L18" s="1131">
        <v>23</v>
      </c>
      <c r="M18" s="1107">
        <v>7</v>
      </c>
      <c r="N18" s="1132">
        <f t="shared" si="3"/>
        <v>30</v>
      </c>
      <c r="O18" s="1131">
        <v>3</v>
      </c>
      <c r="P18" s="1107">
        <v>10</v>
      </c>
      <c r="Q18" s="1132">
        <f t="shared" si="4"/>
        <v>13</v>
      </c>
    </row>
    <row r="19" spans="1:17" ht="18" customHeight="1">
      <c r="A19" s="1099" t="s">
        <v>198</v>
      </c>
      <c r="B19" s="1100" t="s">
        <v>197</v>
      </c>
      <c r="C19" s="1131">
        <v>45</v>
      </c>
      <c r="D19" s="1107">
        <v>38</v>
      </c>
      <c r="E19" s="1132">
        <f t="shared" si="0"/>
        <v>83</v>
      </c>
      <c r="F19" s="1131">
        <v>20</v>
      </c>
      <c r="G19" s="1107">
        <v>20</v>
      </c>
      <c r="H19" s="1132">
        <f t="shared" si="1"/>
        <v>40</v>
      </c>
      <c r="I19" s="1131">
        <v>10</v>
      </c>
      <c r="J19" s="1107">
        <v>7</v>
      </c>
      <c r="K19" s="1132">
        <f t="shared" si="2"/>
        <v>17</v>
      </c>
      <c r="L19" s="1131">
        <v>25</v>
      </c>
      <c r="M19" s="1107">
        <v>8</v>
      </c>
      <c r="N19" s="1132">
        <f t="shared" si="3"/>
        <v>33</v>
      </c>
      <c r="O19" s="1131">
        <v>2</v>
      </c>
      <c r="P19" s="1107">
        <v>3</v>
      </c>
      <c r="Q19" s="1132">
        <f t="shared" si="4"/>
        <v>5</v>
      </c>
    </row>
    <row r="20" spans="1:17" ht="18" customHeight="1">
      <c r="A20" s="1099" t="s">
        <v>196</v>
      </c>
      <c r="B20" s="1100" t="s">
        <v>195</v>
      </c>
      <c r="C20" s="1131">
        <v>21</v>
      </c>
      <c r="D20" s="1107">
        <v>21</v>
      </c>
      <c r="E20" s="1132">
        <f t="shared" si="0"/>
        <v>42</v>
      </c>
      <c r="F20" s="1131">
        <v>8</v>
      </c>
      <c r="G20" s="1107">
        <v>24</v>
      </c>
      <c r="H20" s="1132">
        <f t="shared" si="1"/>
        <v>32</v>
      </c>
      <c r="I20" s="1131">
        <v>1</v>
      </c>
      <c r="J20" s="1107">
        <v>2</v>
      </c>
      <c r="K20" s="1132">
        <f t="shared" si="2"/>
        <v>3</v>
      </c>
      <c r="L20" s="1131">
        <v>21</v>
      </c>
      <c r="M20" s="1107">
        <v>17</v>
      </c>
      <c r="N20" s="1132">
        <f t="shared" si="3"/>
        <v>38</v>
      </c>
      <c r="O20" s="1131">
        <v>0</v>
      </c>
      <c r="P20" s="1107">
        <v>0</v>
      </c>
      <c r="Q20" s="1132">
        <f t="shared" si="4"/>
        <v>0</v>
      </c>
    </row>
    <row r="21" spans="1:17" ht="18" customHeight="1">
      <c r="A21" s="1099" t="s">
        <v>194</v>
      </c>
      <c r="B21" s="1100" t="s">
        <v>193</v>
      </c>
      <c r="C21" s="1131">
        <v>6</v>
      </c>
      <c r="D21" s="1107">
        <v>47</v>
      </c>
      <c r="E21" s="1132">
        <f t="shared" si="0"/>
        <v>53</v>
      </c>
      <c r="F21" s="1131">
        <v>11</v>
      </c>
      <c r="G21" s="1107">
        <v>23</v>
      </c>
      <c r="H21" s="1132">
        <f t="shared" si="1"/>
        <v>34</v>
      </c>
      <c r="I21" s="1131">
        <v>2</v>
      </c>
      <c r="J21" s="1107">
        <v>7</v>
      </c>
      <c r="K21" s="1132">
        <f t="shared" si="2"/>
        <v>9</v>
      </c>
      <c r="L21" s="1131">
        <v>13</v>
      </c>
      <c r="M21" s="1107">
        <v>6</v>
      </c>
      <c r="N21" s="1132">
        <f t="shared" si="3"/>
        <v>19</v>
      </c>
      <c r="O21" s="1131">
        <v>3</v>
      </c>
      <c r="P21" s="1107">
        <v>4</v>
      </c>
      <c r="Q21" s="1132">
        <f t="shared" si="4"/>
        <v>7</v>
      </c>
    </row>
    <row r="22" spans="1:17" ht="18" customHeight="1">
      <c r="A22" s="1099" t="s">
        <v>599</v>
      </c>
      <c r="B22" s="1100" t="s">
        <v>191</v>
      </c>
      <c r="C22" s="1131">
        <v>22</v>
      </c>
      <c r="D22" s="1107">
        <v>22</v>
      </c>
      <c r="E22" s="1132">
        <f t="shared" si="0"/>
        <v>44</v>
      </c>
      <c r="F22" s="1131">
        <v>10</v>
      </c>
      <c r="G22" s="1107">
        <v>23</v>
      </c>
      <c r="H22" s="1132">
        <f t="shared" si="1"/>
        <v>33</v>
      </c>
      <c r="I22" s="1131">
        <v>14</v>
      </c>
      <c r="J22" s="1107">
        <v>2</v>
      </c>
      <c r="K22" s="1132">
        <f t="shared" si="2"/>
        <v>16</v>
      </c>
      <c r="L22" s="1131">
        <v>10</v>
      </c>
      <c r="M22" s="1107">
        <v>3</v>
      </c>
      <c r="N22" s="1132">
        <f t="shared" si="3"/>
        <v>13</v>
      </c>
      <c r="O22" s="1131">
        <v>1</v>
      </c>
      <c r="P22" s="1107">
        <v>1</v>
      </c>
      <c r="Q22" s="1132">
        <f t="shared" si="4"/>
        <v>2</v>
      </c>
    </row>
    <row r="23" spans="1:17" ht="18" customHeight="1">
      <c r="A23" s="1099" t="s">
        <v>190</v>
      </c>
      <c r="B23" s="1100" t="s">
        <v>189</v>
      </c>
      <c r="C23" s="1131">
        <v>80</v>
      </c>
      <c r="D23" s="1107">
        <v>50</v>
      </c>
      <c r="E23" s="1132">
        <f t="shared" si="0"/>
        <v>130</v>
      </c>
      <c r="F23" s="1131">
        <v>25</v>
      </c>
      <c r="G23" s="1107">
        <v>24</v>
      </c>
      <c r="H23" s="1132">
        <f t="shared" si="1"/>
        <v>49</v>
      </c>
      <c r="I23" s="1131">
        <v>10</v>
      </c>
      <c r="J23" s="1107">
        <v>31</v>
      </c>
      <c r="K23" s="1132">
        <f t="shared" si="2"/>
        <v>41</v>
      </c>
      <c r="L23" s="1131">
        <v>17</v>
      </c>
      <c r="M23" s="1107">
        <v>10</v>
      </c>
      <c r="N23" s="1132">
        <f t="shared" si="3"/>
        <v>27</v>
      </c>
      <c r="O23" s="1131">
        <v>4</v>
      </c>
      <c r="P23" s="1107">
        <v>6</v>
      </c>
      <c r="Q23" s="1132">
        <f t="shared" si="4"/>
        <v>10</v>
      </c>
    </row>
    <row r="24" spans="1:17" ht="18" customHeight="1">
      <c r="A24" s="1099" t="s">
        <v>188</v>
      </c>
      <c r="B24" s="1100" t="s">
        <v>187</v>
      </c>
      <c r="C24" s="1131">
        <v>77</v>
      </c>
      <c r="D24" s="1107">
        <v>59</v>
      </c>
      <c r="E24" s="1132">
        <f t="shared" si="0"/>
        <v>136</v>
      </c>
      <c r="F24" s="1131">
        <v>29</v>
      </c>
      <c r="G24" s="1107">
        <v>26</v>
      </c>
      <c r="H24" s="1132">
        <f t="shared" si="1"/>
        <v>55</v>
      </c>
      <c r="I24" s="1131">
        <v>12</v>
      </c>
      <c r="J24" s="1107">
        <v>28</v>
      </c>
      <c r="K24" s="1132">
        <f t="shared" si="2"/>
        <v>40</v>
      </c>
      <c r="L24" s="1131">
        <v>8</v>
      </c>
      <c r="M24" s="1107">
        <v>4</v>
      </c>
      <c r="N24" s="1132">
        <f t="shared" si="3"/>
        <v>12</v>
      </c>
      <c r="O24" s="1131">
        <v>2</v>
      </c>
      <c r="P24" s="1107">
        <v>9</v>
      </c>
      <c r="Q24" s="1132">
        <f t="shared" si="4"/>
        <v>11</v>
      </c>
    </row>
    <row r="25" spans="1:17" ht="18" customHeight="1">
      <c r="A25" s="1099" t="s">
        <v>186</v>
      </c>
      <c r="B25" s="1100" t="s">
        <v>185</v>
      </c>
      <c r="C25" s="1131">
        <v>85</v>
      </c>
      <c r="D25" s="1107">
        <v>252</v>
      </c>
      <c r="E25" s="1132">
        <f t="shared" si="0"/>
        <v>337</v>
      </c>
      <c r="F25" s="1131">
        <v>64</v>
      </c>
      <c r="G25" s="1107">
        <v>79</v>
      </c>
      <c r="H25" s="1132">
        <f t="shared" si="1"/>
        <v>143</v>
      </c>
      <c r="I25" s="1131">
        <v>20</v>
      </c>
      <c r="J25" s="1107">
        <v>52</v>
      </c>
      <c r="K25" s="1132">
        <f t="shared" si="2"/>
        <v>72</v>
      </c>
      <c r="L25" s="1131">
        <v>27</v>
      </c>
      <c r="M25" s="1107">
        <v>14</v>
      </c>
      <c r="N25" s="1132">
        <f t="shared" si="3"/>
        <v>41</v>
      </c>
      <c r="O25" s="1131">
        <v>2</v>
      </c>
      <c r="P25" s="1107">
        <v>39</v>
      </c>
      <c r="Q25" s="1132">
        <f t="shared" si="4"/>
        <v>41</v>
      </c>
    </row>
    <row r="26" spans="1:17" ht="18" customHeight="1">
      <c r="A26" s="1099" t="s">
        <v>184</v>
      </c>
      <c r="B26" s="1100" t="s">
        <v>183</v>
      </c>
      <c r="C26" s="1131">
        <v>67</v>
      </c>
      <c r="D26" s="1107">
        <v>217</v>
      </c>
      <c r="E26" s="1132">
        <f t="shared" si="0"/>
        <v>284</v>
      </c>
      <c r="F26" s="1131">
        <v>33</v>
      </c>
      <c r="G26" s="1107">
        <v>114</v>
      </c>
      <c r="H26" s="1132">
        <f t="shared" si="1"/>
        <v>147</v>
      </c>
      <c r="I26" s="1131">
        <v>6</v>
      </c>
      <c r="J26" s="1107">
        <v>12</v>
      </c>
      <c r="K26" s="1132">
        <f t="shared" si="2"/>
        <v>18</v>
      </c>
      <c r="L26" s="1131">
        <v>31</v>
      </c>
      <c r="M26" s="1107">
        <v>57</v>
      </c>
      <c r="N26" s="1132">
        <f t="shared" si="3"/>
        <v>88</v>
      </c>
      <c r="O26" s="1131">
        <v>2</v>
      </c>
      <c r="P26" s="1107">
        <v>12</v>
      </c>
      <c r="Q26" s="1132">
        <f t="shared" si="4"/>
        <v>14</v>
      </c>
    </row>
    <row r="27" spans="1:17" ht="18" customHeight="1">
      <c r="A27" s="1099" t="s">
        <v>384</v>
      </c>
      <c r="B27" s="1100" t="s">
        <v>181</v>
      </c>
      <c r="C27" s="1131">
        <v>4</v>
      </c>
      <c r="D27" s="1107">
        <v>18</v>
      </c>
      <c r="E27" s="1132">
        <f t="shared" si="0"/>
        <v>22</v>
      </c>
      <c r="F27" s="1131">
        <v>17</v>
      </c>
      <c r="G27" s="1107">
        <v>9</v>
      </c>
      <c r="H27" s="1132">
        <f t="shared" si="1"/>
        <v>26</v>
      </c>
      <c r="I27" s="1131">
        <v>3</v>
      </c>
      <c r="J27" s="1107">
        <v>3</v>
      </c>
      <c r="K27" s="1132">
        <f t="shared" si="2"/>
        <v>6</v>
      </c>
      <c r="L27" s="1131">
        <v>9</v>
      </c>
      <c r="M27" s="1107">
        <v>6</v>
      </c>
      <c r="N27" s="1132">
        <f t="shared" si="3"/>
        <v>15</v>
      </c>
      <c r="O27" s="1131">
        <v>0</v>
      </c>
      <c r="P27" s="1107">
        <v>2</v>
      </c>
      <c r="Q27" s="1132">
        <f t="shared" si="4"/>
        <v>2</v>
      </c>
    </row>
    <row r="28" spans="1:17" ht="18" customHeight="1">
      <c r="A28" s="1099" t="s">
        <v>180</v>
      </c>
      <c r="B28" s="1100" t="s">
        <v>179</v>
      </c>
      <c r="C28" s="1131">
        <v>68</v>
      </c>
      <c r="D28" s="1107">
        <v>28</v>
      </c>
      <c r="E28" s="1132">
        <f t="shared" si="0"/>
        <v>96</v>
      </c>
      <c r="F28" s="1131">
        <v>19</v>
      </c>
      <c r="G28" s="1107">
        <v>5</v>
      </c>
      <c r="H28" s="1132">
        <f t="shared" si="1"/>
        <v>24</v>
      </c>
      <c r="I28" s="1131">
        <v>7</v>
      </c>
      <c r="J28" s="1107">
        <v>18</v>
      </c>
      <c r="K28" s="1132">
        <f t="shared" si="2"/>
        <v>25</v>
      </c>
      <c r="L28" s="1131">
        <v>8</v>
      </c>
      <c r="M28" s="1107">
        <v>3</v>
      </c>
      <c r="N28" s="1132">
        <f t="shared" si="3"/>
        <v>11</v>
      </c>
      <c r="O28" s="1131">
        <v>2</v>
      </c>
      <c r="P28" s="1107">
        <v>2</v>
      </c>
      <c r="Q28" s="1132">
        <f t="shared" si="4"/>
        <v>4</v>
      </c>
    </row>
    <row r="29" spans="1:17" ht="18" customHeight="1">
      <c r="A29" s="1099" t="s">
        <v>598</v>
      </c>
      <c r="B29" s="1100" t="s">
        <v>177</v>
      </c>
      <c r="C29" s="1131">
        <v>36</v>
      </c>
      <c r="D29" s="1107">
        <v>31</v>
      </c>
      <c r="E29" s="1132">
        <f t="shared" si="0"/>
        <v>67</v>
      </c>
      <c r="F29" s="1131">
        <v>24</v>
      </c>
      <c r="G29" s="1107">
        <v>11</v>
      </c>
      <c r="H29" s="1132">
        <f t="shared" si="1"/>
        <v>35</v>
      </c>
      <c r="I29" s="1131">
        <v>5</v>
      </c>
      <c r="J29" s="1107">
        <v>4</v>
      </c>
      <c r="K29" s="1132">
        <f t="shared" si="2"/>
        <v>9</v>
      </c>
      <c r="L29" s="1131">
        <v>54</v>
      </c>
      <c r="M29" s="1107">
        <v>14</v>
      </c>
      <c r="N29" s="1132">
        <f t="shared" si="3"/>
        <v>68</v>
      </c>
      <c r="O29" s="1131">
        <v>5</v>
      </c>
      <c r="P29" s="1107">
        <v>1</v>
      </c>
      <c r="Q29" s="1132">
        <f t="shared" si="4"/>
        <v>6</v>
      </c>
    </row>
    <row r="30" spans="1:17" ht="18" customHeight="1">
      <c r="A30" s="1101" t="s">
        <v>597</v>
      </c>
      <c r="B30" s="1100" t="s">
        <v>175</v>
      </c>
      <c r="C30" s="1131">
        <v>203</v>
      </c>
      <c r="D30" s="1107">
        <v>286</v>
      </c>
      <c r="E30" s="1132">
        <f t="shared" si="0"/>
        <v>489</v>
      </c>
      <c r="F30" s="1131">
        <v>10</v>
      </c>
      <c r="G30" s="1107">
        <v>3</v>
      </c>
      <c r="H30" s="1132">
        <f t="shared" si="1"/>
        <v>13</v>
      </c>
      <c r="I30" s="1131">
        <v>0</v>
      </c>
      <c r="J30" s="1107">
        <v>0</v>
      </c>
      <c r="K30" s="1132">
        <f t="shared" si="2"/>
        <v>0</v>
      </c>
      <c r="L30" s="1131">
        <v>0</v>
      </c>
      <c r="M30" s="1107">
        <v>0</v>
      </c>
      <c r="N30" s="1132">
        <f t="shared" si="3"/>
        <v>0</v>
      </c>
      <c r="O30" s="1131">
        <v>1</v>
      </c>
      <c r="P30" s="1107">
        <v>2</v>
      </c>
      <c r="Q30" s="1132">
        <f t="shared" si="4"/>
        <v>3</v>
      </c>
    </row>
    <row r="31" spans="1:17" ht="18" customHeight="1">
      <c r="A31" s="1101" t="s">
        <v>596</v>
      </c>
      <c r="B31" s="1100" t="s">
        <v>595</v>
      </c>
      <c r="C31" s="1131">
        <v>6</v>
      </c>
      <c r="D31" s="1107">
        <v>18</v>
      </c>
      <c r="E31" s="1132">
        <f t="shared" si="0"/>
        <v>24</v>
      </c>
      <c r="F31" s="1131">
        <v>31</v>
      </c>
      <c r="G31" s="1107">
        <v>15</v>
      </c>
      <c r="H31" s="1132">
        <f t="shared" si="1"/>
        <v>46</v>
      </c>
      <c r="I31" s="1131">
        <v>0</v>
      </c>
      <c r="J31" s="1107">
        <v>3</v>
      </c>
      <c r="K31" s="1132">
        <f t="shared" si="2"/>
        <v>3</v>
      </c>
      <c r="L31" s="1131">
        <v>13</v>
      </c>
      <c r="M31" s="1107">
        <v>1</v>
      </c>
      <c r="N31" s="1132">
        <f t="shared" si="3"/>
        <v>14</v>
      </c>
      <c r="O31" s="1131">
        <v>1</v>
      </c>
      <c r="P31" s="1107">
        <v>1</v>
      </c>
      <c r="Q31" s="1132">
        <f t="shared" si="4"/>
        <v>2</v>
      </c>
    </row>
    <row r="32" spans="1:17" ht="18" customHeight="1">
      <c r="A32" s="1099" t="s">
        <v>172</v>
      </c>
      <c r="B32" s="1100" t="s">
        <v>171</v>
      </c>
      <c r="C32" s="1131">
        <v>86</v>
      </c>
      <c r="D32" s="1107">
        <v>108</v>
      </c>
      <c r="E32" s="1132">
        <f t="shared" si="0"/>
        <v>194</v>
      </c>
      <c r="F32" s="1131">
        <v>59</v>
      </c>
      <c r="G32" s="1107">
        <v>64</v>
      </c>
      <c r="H32" s="1132">
        <f t="shared" si="1"/>
        <v>123</v>
      </c>
      <c r="I32" s="1131">
        <v>16</v>
      </c>
      <c r="J32" s="1107">
        <v>19</v>
      </c>
      <c r="K32" s="1132">
        <f t="shared" si="2"/>
        <v>35</v>
      </c>
      <c r="L32" s="1131">
        <v>78</v>
      </c>
      <c r="M32" s="1107">
        <v>19</v>
      </c>
      <c r="N32" s="1132">
        <f t="shared" si="3"/>
        <v>97</v>
      </c>
      <c r="O32" s="1131">
        <v>3</v>
      </c>
      <c r="P32" s="1107">
        <v>13</v>
      </c>
      <c r="Q32" s="1132">
        <f t="shared" si="4"/>
        <v>16</v>
      </c>
    </row>
    <row r="33" spans="1:17" ht="18" customHeight="1">
      <c r="A33" s="1099" t="s">
        <v>170</v>
      </c>
      <c r="B33" s="1100" t="s">
        <v>169</v>
      </c>
      <c r="C33" s="1131">
        <v>33</v>
      </c>
      <c r="D33" s="1107">
        <v>30</v>
      </c>
      <c r="E33" s="1132">
        <f t="shared" si="0"/>
        <v>63</v>
      </c>
      <c r="F33" s="1131">
        <v>34</v>
      </c>
      <c r="G33" s="1107">
        <v>19</v>
      </c>
      <c r="H33" s="1132">
        <f t="shared" si="1"/>
        <v>53</v>
      </c>
      <c r="I33" s="1131">
        <v>11</v>
      </c>
      <c r="J33" s="1107">
        <v>10</v>
      </c>
      <c r="K33" s="1132">
        <f t="shared" si="2"/>
        <v>21</v>
      </c>
      <c r="L33" s="1131">
        <v>38</v>
      </c>
      <c r="M33" s="1107">
        <v>7</v>
      </c>
      <c r="N33" s="1132">
        <f t="shared" si="3"/>
        <v>45</v>
      </c>
      <c r="O33" s="1131">
        <v>1</v>
      </c>
      <c r="P33" s="1107">
        <v>3</v>
      </c>
      <c r="Q33" s="1132">
        <f t="shared" si="4"/>
        <v>4</v>
      </c>
    </row>
    <row r="34" spans="1:17" ht="18" customHeight="1">
      <c r="A34" s="1099" t="s">
        <v>168</v>
      </c>
      <c r="B34" s="1100" t="s">
        <v>167</v>
      </c>
      <c r="C34" s="1131">
        <v>35</v>
      </c>
      <c r="D34" s="1107">
        <v>220</v>
      </c>
      <c r="E34" s="1132">
        <f t="shared" si="0"/>
        <v>255</v>
      </c>
      <c r="F34" s="1131">
        <v>35</v>
      </c>
      <c r="G34" s="1107">
        <v>134</v>
      </c>
      <c r="H34" s="1132">
        <f t="shared" si="1"/>
        <v>169</v>
      </c>
      <c r="I34" s="1131">
        <v>7</v>
      </c>
      <c r="J34" s="1107">
        <v>51</v>
      </c>
      <c r="K34" s="1132">
        <f t="shared" si="2"/>
        <v>58</v>
      </c>
      <c r="L34" s="1131">
        <v>43</v>
      </c>
      <c r="M34" s="1107">
        <v>88</v>
      </c>
      <c r="N34" s="1132">
        <f t="shared" si="3"/>
        <v>131</v>
      </c>
      <c r="O34" s="1131">
        <v>3</v>
      </c>
      <c r="P34" s="1107">
        <v>24</v>
      </c>
      <c r="Q34" s="1132">
        <f t="shared" si="4"/>
        <v>27</v>
      </c>
    </row>
    <row r="35" spans="1:17" ht="18" customHeight="1">
      <c r="A35" s="1099" t="s">
        <v>166</v>
      </c>
      <c r="B35" s="1100" t="s">
        <v>165</v>
      </c>
      <c r="C35" s="1131">
        <v>4</v>
      </c>
      <c r="D35" s="1107">
        <v>3</v>
      </c>
      <c r="E35" s="1132">
        <f t="shared" si="0"/>
        <v>7</v>
      </c>
      <c r="F35" s="1131">
        <v>3</v>
      </c>
      <c r="G35" s="1107">
        <v>3</v>
      </c>
      <c r="H35" s="1132">
        <f t="shared" si="1"/>
        <v>6</v>
      </c>
      <c r="I35" s="1131">
        <v>0</v>
      </c>
      <c r="J35" s="1107">
        <v>2</v>
      </c>
      <c r="K35" s="1132">
        <f t="shared" si="2"/>
        <v>2</v>
      </c>
      <c r="L35" s="1131">
        <v>0</v>
      </c>
      <c r="M35" s="1107">
        <v>0</v>
      </c>
      <c r="N35" s="1132">
        <f t="shared" si="3"/>
        <v>0</v>
      </c>
      <c r="O35" s="1131">
        <v>0</v>
      </c>
      <c r="P35" s="1107">
        <v>0</v>
      </c>
      <c r="Q35" s="1132">
        <f t="shared" si="4"/>
        <v>0</v>
      </c>
    </row>
    <row r="36" spans="1:17" ht="18" customHeight="1">
      <c r="A36" s="1099" t="s">
        <v>386</v>
      </c>
      <c r="B36" s="1100" t="s">
        <v>428</v>
      </c>
      <c r="C36" s="1131">
        <v>199</v>
      </c>
      <c r="D36" s="1107">
        <v>289</v>
      </c>
      <c r="E36" s="1132">
        <f t="shared" si="0"/>
        <v>488</v>
      </c>
      <c r="F36" s="1131">
        <v>51</v>
      </c>
      <c r="G36" s="1107">
        <v>46</v>
      </c>
      <c r="H36" s="1132">
        <f t="shared" si="1"/>
        <v>97</v>
      </c>
      <c r="I36" s="1131">
        <v>35</v>
      </c>
      <c r="J36" s="1107">
        <v>79</v>
      </c>
      <c r="K36" s="1132">
        <f t="shared" si="2"/>
        <v>114</v>
      </c>
      <c r="L36" s="1131">
        <v>89</v>
      </c>
      <c r="M36" s="1107">
        <v>25</v>
      </c>
      <c r="N36" s="1132">
        <f t="shared" si="3"/>
        <v>114</v>
      </c>
      <c r="O36" s="1131">
        <v>17</v>
      </c>
      <c r="P36" s="1107">
        <v>43</v>
      </c>
      <c r="Q36" s="1132">
        <f t="shared" si="4"/>
        <v>60</v>
      </c>
    </row>
    <row r="37" spans="1:17" ht="18" customHeight="1">
      <c r="A37" s="1099" t="s">
        <v>385</v>
      </c>
      <c r="B37" s="1100" t="s">
        <v>161</v>
      </c>
      <c r="C37" s="1131">
        <v>50</v>
      </c>
      <c r="D37" s="1107">
        <v>35</v>
      </c>
      <c r="E37" s="1132">
        <f t="shared" si="0"/>
        <v>85</v>
      </c>
      <c r="F37" s="1131">
        <v>26</v>
      </c>
      <c r="G37" s="1107">
        <v>8</v>
      </c>
      <c r="H37" s="1132">
        <f t="shared" si="1"/>
        <v>34</v>
      </c>
      <c r="I37" s="1131">
        <v>5</v>
      </c>
      <c r="J37" s="1107">
        <v>7</v>
      </c>
      <c r="K37" s="1132">
        <f t="shared" si="2"/>
        <v>12</v>
      </c>
      <c r="L37" s="1131">
        <v>15</v>
      </c>
      <c r="M37" s="1107">
        <v>1</v>
      </c>
      <c r="N37" s="1132">
        <f t="shared" si="3"/>
        <v>16</v>
      </c>
      <c r="O37" s="1131">
        <v>5</v>
      </c>
      <c r="P37" s="1107">
        <v>0</v>
      </c>
      <c r="Q37" s="1132">
        <f t="shared" si="4"/>
        <v>5</v>
      </c>
    </row>
    <row r="38" spans="1:17" ht="18" customHeight="1">
      <c r="A38" s="1099" t="s">
        <v>160</v>
      </c>
      <c r="B38" s="1100" t="s">
        <v>594</v>
      </c>
      <c r="C38" s="1131">
        <v>2</v>
      </c>
      <c r="D38" s="1107">
        <v>0</v>
      </c>
      <c r="E38" s="1132">
        <f t="shared" si="0"/>
        <v>2</v>
      </c>
      <c r="F38" s="1131">
        <v>0</v>
      </c>
      <c r="G38" s="1107">
        <v>0</v>
      </c>
      <c r="H38" s="1132">
        <f t="shared" si="1"/>
        <v>0</v>
      </c>
      <c r="I38" s="1131">
        <v>0</v>
      </c>
      <c r="J38" s="1107">
        <v>0</v>
      </c>
      <c r="K38" s="1132">
        <f t="shared" si="2"/>
        <v>0</v>
      </c>
      <c r="L38" s="1131">
        <v>0</v>
      </c>
      <c r="M38" s="1107">
        <v>0</v>
      </c>
      <c r="N38" s="1132">
        <f t="shared" si="3"/>
        <v>0</v>
      </c>
      <c r="O38" s="1131">
        <v>0</v>
      </c>
      <c r="P38" s="1107">
        <v>0</v>
      </c>
      <c r="Q38" s="1132">
        <f t="shared" si="4"/>
        <v>0</v>
      </c>
    </row>
    <row r="39" spans="1:17" ht="18" customHeight="1">
      <c r="A39" s="1099" t="s">
        <v>158</v>
      </c>
      <c r="B39" s="1100" t="s">
        <v>157</v>
      </c>
      <c r="C39" s="1131">
        <v>213</v>
      </c>
      <c r="D39" s="1107">
        <v>301</v>
      </c>
      <c r="E39" s="1132">
        <f t="shared" si="0"/>
        <v>514</v>
      </c>
      <c r="F39" s="1131">
        <v>166</v>
      </c>
      <c r="G39" s="1107">
        <v>272</v>
      </c>
      <c r="H39" s="1132">
        <f t="shared" si="1"/>
        <v>438</v>
      </c>
      <c r="I39" s="1131">
        <v>32</v>
      </c>
      <c r="J39" s="1107">
        <v>29</v>
      </c>
      <c r="K39" s="1132">
        <f t="shared" si="2"/>
        <v>61</v>
      </c>
      <c r="L39" s="1131">
        <v>23</v>
      </c>
      <c r="M39" s="1107">
        <v>29</v>
      </c>
      <c r="N39" s="1132">
        <f t="shared" si="3"/>
        <v>52</v>
      </c>
      <c r="O39" s="1131">
        <v>9</v>
      </c>
      <c r="P39" s="1107">
        <v>31</v>
      </c>
      <c r="Q39" s="1132">
        <f t="shared" si="4"/>
        <v>40</v>
      </c>
    </row>
    <row r="40" spans="1:17" ht="18" customHeight="1">
      <c r="A40" s="1099" t="s">
        <v>156</v>
      </c>
      <c r="B40" s="1100" t="s">
        <v>155</v>
      </c>
      <c r="C40" s="1131">
        <v>82</v>
      </c>
      <c r="D40" s="1107">
        <v>334</v>
      </c>
      <c r="E40" s="1132">
        <f t="shared" si="0"/>
        <v>416</v>
      </c>
      <c r="F40" s="1131">
        <v>62</v>
      </c>
      <c r="G40" s="1107">
        <v>158</v>
      </c>
      <c r="H40" s="1132">
        <f t="shared" si="1"/>
        <v>220</v>
      </c>
      <c r="I40" s="1131">
        <v>24</v>
      </c>
      <c r="J40" s="1107">
        <v>77</v>
      </c>
      <c r="K40" s="1132">
        <f t="shared" si="2"/>
        <v>101</v>
      </c>
      <c r="L40" s="1131">
        <v>42</v>
      </c>
      <c r="M40" s="1107">
        <v>28</v>
      </c>
      <c r="N40" s="1132">
        <f t="shared" si="3"/>
        <v>70</v>
      </c>
      <c r="O40" s="1131">
        <v>13</v>
      </c>
      <c r="P40" s="1107">
        <v>25</v>
      </c>
      <c r="Q40" s="1132">
        <f t="shared" si="4"/>
        <v>38</v>
      </c>
    </row>
    <row r="41" spans="1:17" ht="18" customHeight="1">
      <c r="A41" s="1099" t="s">
        <v>154</v>
      </c>
      <c r="B41" s="1100" t="s">
        <v>153</v>
      </c>
      <c r="C41" s="1131">
        <v>30</v>
      </c>
      <c r="D41" s="1107">
        <v>204</v>
      </c>
      <c r="E41" s="1132">
        <f t="shared" si="0"/>
        <v>234</v>
      </c>
      <c r="F41" s="1131">
        <v>30</v>
      </c>
      <c r="G41" s="1107">
        <v>127</v>
      </c>
      <c r="H41" s="1132">
        <f t="shared" si="1"/>
        <v>157</v>
      </c>
      <c r="I41" s="1131">
        <v>4</v>
      </c>
      <c r="J41" s="1107">
        <v>33</v>
      </c>
      <c r="K41" s="1132">
        <f t="shared" si="2"/>
        <v>37</v>
      </c>
      <c r="L41" s="1131">
        <v>27</v>
      </c>
      <c r="M41" s="1107">
        <v>47</v>
      </c>
      <c r="N41" s="1132">
        <f t="shared" si="3"/>
        <v>74</v>
      </c>
      <c r="O41" s="1131">
        <v>1</v>
      </c>
      <c r="P41" s="1107">
        <v>12</v>
      </c>
      <c r="Q41" s="1132">
        <f t="shared" si="4"/>
        <v>13</v>
      </c>
    </row>
    <row r="42" spans="1:17" ht="18" customHeight="1">
      <c r="A42" s="1099" t="s">
        <v>152</v>
      </c>
      <c r="B42" s="1100" t="s">
        <v>151</v>
      </c>
      <c r="C42" s="1131">
        <v>20</v>
      </c>
      <c r="D42" s="1107">
        <v>110</v>
      </c>
      <c r="E42" s="1132">
        <f t="shared" si="0"/>
        <v>130</v>
      </c>
      <c r="F42" s="1131">
        <v>17</v>
      </c>
      <c r="G42" s="1107">
        <v>76</v>
      </c>
      <c r="H42" s="1132">
        <f t="shared" si="1"/>
        <v>93</v>
      </c>
      <c r="I42" s="1131">
        <v>3</v>
      </c>
      <c r="J42" s="1107">
        <v>9</v>
      </c>
      <c r="K42" s="1132">
        <f t="shared" si="2"/>
        <v>12</v>
      </c>
      <c r="L42" s="1131">
        <v>25</v>
      </c>
      <c r="M42" s="1107">
        <v>41</v>
      </c>
      <c r="N42" s="1132">
        <f t="shared" si="3"/>
        <v>66</v>
      </c>
      <c r="O42" s="1131">
        <v>2</v>
      </c>
      <c r="P42" s="1107">
        <v>3</v>
      </c>
      <c r="Q42" s="1132">
        <f t="shared" si="4"/>
        <v>5</v>
      </c>
    </row>
    <row r="43" spans="1:17" ht="18" customHeight="1">
      <c r="A43" s="1099" t="s">
        <v>150</v>
      </c>
      <c r="B43" s="1100" t="s">
        <v>149</v>
      </c>
      <c r="C43" s="1131">
        <v>20</v>
      </c>
      <c r="D43" s="1107">
        <v>24</v>
      </c>
      <c r="E43" s="1132">
        <f t="shared" si="0"/>
        <v>44</v>
      </c>
      <c r="F43" s="1131">
        <v>9</v>
      </c>
      <c r="G43" s="1107">
        <v>17</v>
      </c>
      <c r="H43" s="1132">
        <f t="shared" si="1"/>
        <v>26</v>
      </c>
      <c r="I43" s="1131">
        <v>2</v>
      </c>
      <c r="J43" s="1107">
        <v>5</v>
      </c>
      <c r="K43" s="1132">
        <f t="shared" si="2"/>
        <v>7</v>
      </c>
      <c r="L43" s="1131">
        <v>5</v>
      </c>
      <c r="M43" s="1107">
        <v>5</v>
      </c>
      <c r="N43" s="1132">
        <f t="shared" si="3"/>
        <v>10</v>
      </c>
      <c r="O43" s="1131">
        <v>1</v>
      </c>
      <c r="P43" s="1107">
        <v>1</v>
      </c>
      <c r="Q43" s="1132">
        <f t="shared" si="4"/>
        <v>2</v>
      </c>
    </row>
    <row r="44" spans="1:17" ht="18" customHeight="1">
      <c r="A44" s="1099" t="s">
        <v>148</v>
      </c>
      <c r="B44" s="1100" t="s">
        <v>147</v>
      </c>
      <c r="C44" s="1131">
        <v>14</v>
      </c>
      <c r="D44" s="1107">
        <v>36</v>
      </c>
      <c r="E44" s="1132">
        <f t="shared" si="0"/>
        <v>50</v>
      </c>
      <c r="F44" s="1131">
        <v>19</v>
      </c>
      <c r="G44" s="1107">
        <v>50</v>
      </c>
      <c r="H44" s="1132">
        <f t="shared" si="1"/>
        <v>69</v>
      </c>
      <c r="I44" s="1131">
        <v>2</v>
      </c>
      <c r="J44" s="1107">
        <v>2</v>
      </c>
      <c r="K44" s="1132">
        <f t="shared" si="2"/>
        <v>4</v>
      </c>
      <c r="L44" s="1131">
        <v>26</v>
      </c>
      <c r="M44" s="1107">
        <v>42</v>
      </c>
      <c r="N44" s="1132">
        <f t="shared" si="3"/>
        <v>68</v>
      </c>
      <c r="O44" s="1131">
        <v>1</v>
      </c>
      <c r="P44" s="1107">
        <v>2</v>
      </c>
      <c r="Q44" s="1132">
        <f t="shared" si="4"/>
        <v>3</v>
      </c>
    </row>
    <row r="45" spans="1:17" ht="18" customHeight="1">
      <c r="A45" s="1099" t="s">
        <v>146</v>
      </c>
      <c r="B45" s="1100" t="s">
        <v>145</v>
      </c>
      <c r="C45" s="1131">
        <v>19</v>
      </c>
      <c r="D45" s="1107">
        <v>24</v>
      </c>
      <c r="E45" s="1132">
        <f t="shared" si="0"/>
        <v>43</v>
      </c>
      <c r="F45" s="1131">
        <v>28</v>
      </c>
      <c r="G45" s="1107">
        <v>15</v>
      </c>
      <c r="H45" s="1132">
        <f t="shared" si="1"/>
        <v>43</v>
      </c>
      <c r="I45" s="1131">
        <v>6</v>
      </c>
      <c r="J45" s="1107">
        <v>5</v>
      </c>
      <c r="K45" s="1132">
        <f t="shared" si="2"/>
        <v>11</v>
      </c>
      <c r="L45" s="1131">
        <v>13</v>
      </c>
      <c r="M45" s="1107">
        <v>2</v>
      </c>
      <c r="N45" s="1132">
        <f t="shared" si="3"/>
        <v>15</v>
      </c>
      <c r="O45" s="1131">
        <v>2</v>
      </c>
      <c r="P45" s="1107">
        <v>5</v>
      </c>
      <c r="Q45" s="1132">
        <f t="shared" si="4"/>
        <v>7</v>
      </c>
    </row>
    <row r="46" spans="1:17" ht="18" customHeight="1">
      <c r="A46" s="1099" t="s">
        <v>593</v>
      </c>
      <c r="B46" s="1100" t="s">
        <v>143</v>
      </c>
      <c r="C46" s="1131">
        <v>23</v>
      </c>
      <c r="D46" s="1107">
        <v>15</v>
      </c>
      <c r="E46" s="1132">
        <f t="shared" si="0"/>
        <v>38</v>
      </c>
      <c r="F46" s="1131">
        <v>30</v>
      </c>
      <c r="G46" s="1107">
        <v>9</v>
      </c>
      <c r="H46" s="1132">
        <f t="shared" si="1"/>
        <v>39</v>
      </c>
      <c r="I46" s="1131">
        <v>7</v>
      </c>
      <c r="J46" s="1107">
        <v>1</v>
      </c>
      <c r="K46" s="1132">
        <f t="shared" si="2"/>
        <v>8</v>
      </c>
      <c r="L46" s="1131">
        <v>11</v>
      </c>
      <c r="M46" s="1107">
        <v>3</v>
      </c>
      <c r="N46" s="1132">
        <f t="shared" si="3"/>
        <v>14</v>
      </c>
      <c r="O46" s="1131">
        <v>0</v>
      </c>
      <c r="P46" s="1107">
        <v>3</v>
      </c>
      <c r="Q46" s="1132">
        <f t="shared" si="4"/>
        <v>3</v>
      </c>
    </row>
    <row r="47" spans="1:17" ht="24.9" customHeight="1">
      <c r="A47" s="1099" t="s">
        <v>142</v>
      </c>
      <c r="B47" s="1100" t="s">
        <v>141</v>
      </c>
      <c r="C47" s="1131">
        <v>15</v>
      </c>
      <c r="D47" s="1107">
        <v>40</v>
      </c>
      <c r="E47" s="1132">
        <f t="shared" si="0"/>
        <v>55</v>
      </c>
      <c r="F47" s="1131">
        <v>30</v>
      </c>
      <c r="G47" s="1107">
        <v>44</v>
      </c>
      <c r="H47" s="1132">
        <f t="shared" si="1"/>
        <v>74</v>
      </c>
      <c r="I47" s="1131">
        <v>1</v>
      </c>
      <c r="J47" s="1107">
        <v>1</v>
      </c>
      <c r="K47" s="1132">
        <f t="shared" si="2"/>
        <v>2</v>
      </c>
      <c r="L47" s="1131">
        <v>22</v>
      </c>
      <c r="M47" s="1107">
        <v>57</v>
      </c>
      <c r="N47" s="1132">
        <f t="shared" si="3"/>
        <v>79</v>
      </c>
      <c r="O47" s="1131">
        <v>0</v>
      </c>
      <c r="P47" s="1107">
        <v>1</v>
      </c>
      <c r="Q47" s="1132">
        <f t="shared" si="4"/>
        <v>1</v>
      </c>
    </row>
    <row r="48" spans="1:17" ht="18" customHeight="1">
      <c r="A48" s="1099" t="s">
        <v>140</v>
      </c>
      <c r="B48" s="1100" t="s">
        <v>139</v>
      </c>
      <c r="C48" s="1131">
        <v>5</v>
      </c>
      <c r="D48" s="1107">
        <v>16</v>
      </c>
      <c r="E48" s="1132">
        <f t="shared" si="0"/>
        <v>21</v>
      </c>
      <c r="F48" s="1131">
        <v>5</v>
      </c>
      <c r="G48" s="1107">
        <v>14</v>
      </c>
      <c r="H48" s="1132">
        <f t="shared" si="1"/>
        <v>19</v>
      </c>
      <c r="I48" s="1131">
        <v>1</v>
      </c>
      <c r="J48" s="1107">
        <v>6</v>
      </c>
      <c r="K48" s="1132">
        <f t="shared" si="2"/>
        <v>7</v>
      </c>
      <c r="L48" s="1131">
        <v>3</v>
      </c>
      <c r="M48" s="1107">
        <v>4</v>
      </c>
      <c r="N48" s="1132">
        <f t="shared" si="3"/>
        <v>7</v>
      </c>
      <c r="O48" s="1131">
        <v>2</v>
      </c>
      <c r="P48" s="1107">
        <v>0</v>
      </c>
      <c r="Q48" s="1132">
        <f t="shared" si="4"/>
        <v>2</v>
      </c>
    </row>
    <row r="49" spans="1:17" ht="18" customHeight="1" thickBot="1">
      <c r="A49" s="1102" t="s">
        <v>515</v>
      </c>
      <c r="B49" s="1103" t="s">
        <v>137</v>
      </c>
      <c r="C49" s="1133">
        <v>1065</v>
      </c>
      <c r="D49" s="1134">
        <v>276</v>
      </c>
      <c r="E49" s="1127">
        <f t="shared" si="0"/>
        <v>1341</v>
      </c>
      <c r="F49" s="1133">
        <v>1609</v>
      </c>
      <c r="G49" s="1134">
        <v>66</v>
      </c>
      <c r="H49" s="1127">
        <f t="shared" si="1"/>
        <v>1675</v>
      </c>
      <c r="I49" s="1133">
        <v>19</v>
      </c>
      <c r="J49" s="1134">
        <v>19</v>
      </c>
      <c r="K49" s="1127">
        <f t="shared" si="2"/>
        <v>38</v>
      </c>
      <c r="L49" s="1133">
        <v>115</v>
      </c>
      <c r="M49" s="1134">
        <v>23</v>
      </c>
      <c r="N49" s="1127">
        <f t="shared" si="3"/>
        <v>138</v>
      </c>
      <c r="O49" s="1133">
        <v>7</v>
      </c>
      <c r="P49" s="1134">
        <v>21</v>
      </c>
      <c r="Q49" s="1127">
        <f t="shared" si="4"/>
        <v>28</v>
      </c>
    </row>
    <row r="50" spans="1:17" ht="18" customHeight="1">
      <c r="A50" s="1104" t="s">
        <v>592</v>
      </c>
      <c r="B50" s="1105" t="s">
        <v>26</v>
      </c>
      <c r="C50" s="1127">
        <f t="shared" ref="C50:M50" si="5">SUM(C14:C49)</f>
        <v>3879</v>
      </c>
      <c r="D50" s="1127">
        <f t="shared" si="5"/>
        <v>3778</v>
      </c>
      <c r="E50" s="1127">
        <f t="shared" si="5"/>
        <v>7657</v>
      </c>
      <c r="F50" s="1106">
        <f t="shared" si="5"/>
        <v>2921</v>
      </c>
      <c r="G50" s="1106">
        <f t="shared" si="5"/>
        <v>1664</v>
      </c>
      <c r="H50" s="1106">
        <f t="shared" si="5"/>
        <v>4585</v>
      </c>
      <c r="I50" s="1106">
        <f t="shared" si="5"/>
        <v>463</v>
      </c>
      <c r="J50" s="1106">
        <f t="shared" si="5"/>
        <v>762</v>
      </c>
      <c r="K50" s="1106">
        <f t="shared" si="5"/>
        <v>1225</v>
      </c>
      <c r="L50" s="1106">
        <f t="shared" si="5"/>
        <v>997</v>
      </c>
      <c r="M50" s="1106">
        <f t="shared" si="5"/>
        <v>618</v>
      </c>
      <c r="N50" s="1106">
        <f t="shared" si="3"/>
        <v>1615</v>
      </c>
      <c r="O50" s="1106">
        <f>SUM(O14:O49)</f>
        <v>125</v>
      </c>
      <c r="P50" s="1106">
        <f>SUM(P14:P49)</f>
        <v>344</v>
      </c>
      <c r="Q50" s="1106">
        <f>SUM(Q14:Q49)</f>
        <v>469</v>
      </c>
    </row>
    <row r="51" spans="1:17" ht="18" customHeight="1">
      <c r="A51" s="1784" t="s">
        <v>1926</v>
      </c>
      <c r="B51" s="1784"/>
      <c r="C51" s="1784"/>
      <c r="D51" s="1784"/>
      <c r="E51" s="1784"/>
      <c r="F51" s="1784"/>
      <c r="G51" s="1784"/>
      <c r="H51" s="1784"/>
      <c r="I51" s="1784"/>
      <c r="J51" s="1784"/>
      <c r="K51" s="1784"/>
      <c r="L51" s="1784"/>
      <c r="M51" s="1784"/>
      <c r="N51" s="1784"/>
      <c r="O51" s="1107"/>
      <c r="P51" s="1107"/>
      <c r="Q51" s="1107"/>
    </row>
    <row r="52" spans="1:17" ht="18" customHeight="1">
      <c r="A52" s="1059" t="s">
        <v>603</v>
      </c>
      <c r="B52" s="1108"/>
      <c r="C52" s="1109"/>
      <c r="D52" s="1109"/>
      <c r="E52" s="1109"/>
      <c r="F52" s="1109"/>
      <c r="G52" s="1109"/>
      <c r="H52" s="1109"/>
      <c r="I52" s="1110"/>
      <c r="J52" s="1110"/>
      <c r="K52" s="1110"/>
      <c r="L52" s="1109"/>
      <c r="M52" s="1109"/>
      <c r="N52" s="1109"/>
      <c r="O52" s="1109"/>
      <c r="P52" s="1109"/>
      <c r="Q52" s="1111" t="s">
        <v>602</v>
      </c>
    </row>
    <row r="53" spans="1:17" ht="18" customHeight="1">
      <c r="A53" s="1785" t="s">
        <v>340</v>
      </c>
      <c r="B53" s="1786"/>
      <c r="C53" s="1795" t="s">
        <v>1935</v>
      </c>
      <c r="D53" s="1796"/>
      <c r="E53" s="1797"/>
      <c r="F53" s="1795" t="s">
        <v>607</v>
      </c>
      <c r="G53" s="1796"/>
      <c r="H53" s="1797"/>
      <c r="I53" s="1806" t="s">
        <v>1904</v>
      </c>
      <c r="J53" s="1807"/>
      <c r="K53" s="1808"/>
      <c r="L53" s="1795" t="s">
        <v>606</v>
      </c>
      <c r="M53" s="1796"/>
      <c r="N53" s="1797"/>
      <c r="O53" s="1798" t="s">
        <v>575</v>
      </c>
      <c r="P53" s="1758"/>
      <c r="Q53" s="1799"/>
    </row>
    <row r="54" spans="1:17" ht="18" customHeight="1">
      <c r="A54" s="1778"/>
      <c r="B54" s="1779"/>
      <c r="C54" s="1800" t="s">
        <v>578</v>
      </c>
      <c r="D54" s="1801"/>
      <c r="E54" s="1802"/>
      <c r="F54" s="1800" t="s">
        <v>577</v>
      </c>
      <c r="G54" s="1801"/>
      <c r="H54" s="1802"/>
      <c r="I54" s="1803" t="s">
        <v>1905</v>
      </c>
      <c r="J54" s="1804"/>
      <c r="K54" s="1805"/>
      <c r="L54" s="1800" t="s">
        <v>605</v>
      </c>
      <c r="M54" s="1801"/>
      <c r="N54" s="1802"/>
      <c r="O54" s="1754" t="s">
        <v>604</v>
      </c>
      <c r="P54" s="1755"/>
      <c r="Q54" s="1756"/>
    </row>
    <row r="55" spans="1:17" ht="18" customHeight="1">
      <c r="A55" s="1778" t="s">
        <v>339</v>
      </c>
      <c r="B55" s="1779"/>
      <c r="C55" s="1112" t="s">
        <v>267</v>
      </c>
      <c r="D55" s="1113" t="s">
        <v>268</v>
      </c>
      <c r="E55" s="1114" t="s">
        <v>30</v>
      </c>
      <c r="F55" s="1112" t="s">
        <v>267</v>
      </c>
      <c r="G55" s="1113" t="s">
        <v>268</v>
      </c>
      <c r="H55" s="1114" t="s">
        <v>30</v>
      </c>
      <c r="I55" s="1087" t="s">
        <v>267</v>
      </c>
      <c r="J55" s="1085" t="s">
        <v>268</v>
      </c>
      <c r="K55" s="1086" t="s">
        <v>30</v>
      </c>
      <c r="L55" s="1112" t="s">
        <v>267</v>
      </c>
      <c r="M55" s="1113" t="s">
        <v>268</v>
      </c>
      <c r="N55" s="1114" t="s">
        <v>30</v>
      </c>
      <c r="O55" s="1112" t="s">
        <v>267</v>
      </c>
      <c r="P55" s="1113" t="s">
        <v>268</v>
      </c>
      <c r="Q55" s="1114" t="s">
        <v>30</v>
      </c>
    </row>
    <row r="56" spans="1:17" ht="18" customHeight="1">
      <c r="A56" s="1115"/>
      <c r="B56" s="1116"/>
      <c r="C56" s="1117" t="s">
        <v>265</v>
      </c>
      <c r="D56" s="1045" t="s">
        <v>266</v>
      </c>
      <c r="E56" s="1118" t="s">
        <v>26</v>
      </c>
      <c r="F56" s="1117" t="s">
        <v>265</v>
      </c>
      <c r="G56" s="1045" t="s">
        <v>266</v>
      </c>
      <c r="H56" s="1118" t="s">
        <v>26</v>
      </c>
      <c r="I56" s="1096" t="s">
        <v>265</v>
      </c>
      <c r="J56" s="1094" t="s">
        <v>266</v>
      </c>
      <c r="K56" s="1095" t="s">
        <v>26</v>
      </c>
      <c r="L56" s="1117" t="s">
        <v>265</v>
      </c>
      <c r="M56" s="1045" t="s">
        <v>266</v>
      </c>
      <c r="N56" s="1118" t="s">
        <v>26</v>
      </c>
      <c r="O56" s="1117" t="s">
        <v>265</v>
      </c>
      <c r="P56" s="1045" t="s">
        <v>266</v>
      </c>
      <c r="Q56" s="1118" t="s">
        <v>26</v>
      </c>
    </row>
    <row r="57" spans="1:17" ht="18" customHeight="1">
      <c r="A57" s="1097" t="s">
        <v>208</v>
      </c>
      <c r="B57" s="1098" t="s">
        <v>207</v>
      </c>
      <c r="C57" s="1128">
        <v>35</v>
      </c>
      <c r="D57" s="1129">
        <v>65</v>
      </c>
      <c r="E57" s="1130">
        <f t="shared" ref="E57:E92" si="6">SUM(C57:D57)</f>
        <v>100</v>
      </c>
      <c r="F57" s="1128">
        <v>1</v>
      </c>
      <c r="G57" s="1129">
        <v>1</v>
      </c>
      <c r="H57" s="1130">
        <f t="shared" ref="H57:H92" si="7">SUM(F57:G57)</f>
        <v>2</v>
      </c>
      <c r="I57" s="1128">
        <v>21</v>
      </c>
      <c r="J57" s="1129">
        <v>128</v>
      </c>
      <c r="K57" s="1130">
        <f t="shared" ref="K57:K92" si="8">SUM(I57:J57)</f>
        <v>149</v>
      </c>
      <c r="L57" s="1128">
        <v>68</v>
      </c>
      <c r="M57" s="1129">
        <v>134</v>
      </c>
      <c r="N57" s="1130">
        <f t="shared" ref="N57:N92" si="9">SUM(L57:M57)</f>
        <v>202</v>
      </c>
      <c r="O57" s="1128">
        <v>8</v>
      </c>
      <c r="P57" s="1129">
        <v>8</v>
      </c>
      <c r="Q57" s="1130">
        <f t="shared" ref="Q57:Q92" si="10">SUM(O57:P57)</f>
        <v>16</v>
      </c>
    </row>
    <row r="58" spans="1:17" ht="18" customHeight="1">
      <c r="A58" s="1099" t="s">
        <v>328</v>
      </c>
      <c r="B58" s="1100" t="s">
        <v>205</v>
      </c>
      <c r="C58" s="1131">
        <v>33</v>
      </c>
      <c r="D58" s="1107">
        <v>12</v>
      </c>
      <c r="E58" s="1132">
        <f t="shared" si="6"/>
        <v>45</v>
      </c>
      <c r="F58" s="1131">
        <v>2</v>
      </c>
      <c r="G58" s="1107">
        <v>0</v>
      </c>
      <c r="H58" s="1132">
        <f t="shared" si="7"/>
        <v>2</v>
      </c>
      <c r="I58" s="1131">
        <v>0</v>
      </c>
      <c r="J58" s="1107">
        <v>0</v>
      </c>
      <c r="K58" s="1132">
        <f t="shared" si="8"/>
        <v>0</v>
      </c>
      <c r="L58" s="1131">
        <v>0</v>
      </c>
      <c r="M58" s="1107">
        <v>0</v>
      </c>
      <c r="N58" s="1132">
        <f t="shared" si="9"/>
        <v>0</v>
      </c>
      <c r="O58" s="1131">
        <v>4</v>
      </c>
      <c r="P58" s="1107">
        <v>4</v>
      </c>
      <c r="Q58" s="1132">
        <f t="shared" si="10"/>
        <v>8</v>
      </c>
    </row>
    <row r="59" spans="1:17" ht="18" customHeight="1">
      <c r="A59" s="1099" t="s">
        <v>600</v>
      </c>
      <c r="B59" s="1100" t="s">
        <v>203</v>
      </c>
      <c r="C59" s="1131">
        <v>16</v>
      </c>
      <c r="D59" s="1107">
        <v>32</v>
      </c>
      <c r="E59" s="1132">
        <f t="shared" si="6"/>
        <v>48</v>
      </c>
      <c r="F59" s="1131">
        <v>0</v>
      </c>
      <c r="G59" s="1107">
        <v>0</v>
      </c>
      <c r="H59" s="1132">
        <f t="shared" si="7"/>
        <v>0</v>
      </c>
      <c r="I59" s="1131">
        <v>0</v>
      </c>
      <c r="J59" s="1107">
        <v>0</v>
      </c>
      <c r="K59" s="1132">
        <f t="shared" si="8"/>
        <v>0</v>
      </c>
      <c r="L59" s="1131">
        <v>0</v>
      </c>
      <c r="M59" s="1107">
        <v>0</v>
      </c>
      <c r="N59" s="1132">
        <f t="shared" si="9"/>
        <v>0</v>
      </c>
      <c r="O59" s="1131">
        <v>1</v>
      </c>
      <c r="P59" s="1107">
        <v>3</v>
      </c>
      <c r="Q59" s="1132">
        <f t="shared" si="10"/>
        <v>4</v>
      </c>
    </row>
    <row r="60" spans="1:17" ht="18" customHeight="1">
      <c r="A60" s="1099" t="s">
        <v>202</v>
      </c>
      <c r="B60" s="1100" t="s">
        <v>433</v>
      </c>
      <c r="C60" s="1131">
        <v>5</v>
      </c>
      <c r="D60" s="1107">
        <v>19</v>
      </c>
      <c r="E60" s="1132">
        <f t="shared" si="6"/>
        <v>24</v>
      </c>
      <c r="F60" s="1131">
        <v>0</v>
      </c>
      <c r="G60" s="1107">
        <v>0</v>
      </c>
      <c r="H60" s="1132">
        <f t="shared" si="7"/>
        <v>0</v>
      </c>
      <c r="I60" s="1131">
        <v>0</v>
      </c>
      <c r="J60" s="1107">
        <v>0</v>
      </c>
      <c r="K60" s="1132">
        <f t="shared" si="8"/>
        <v>0</v>
      </c>
      <c r="L60" s="1131">
        <v>0</v>
      </c>
      <c r="M60" s="1107">
        <v>0</v>
      </c>
      <c r="N60" s="1132">
        <f t="shared" si="9"/>
        <v>0</v>
      </c>
      <c r="O60" s="1131">
        <v>0</v>
      </c>
      <c r="P60" s="1107">
        <v>1</v>
      </c>
      <c r="Q60" s="1132">
        <f t="shared" si="10"/>
        <v>1</v>
      </c>
    </row>
    <row r="61" spans="1:17" ht="18" customHeight="1">
      <c r="A61" s="1099" t="s">
        <v>431</v>
      </c>
      <c r="B61" s="1100" t="s">
        <v>199</v>
      </c>
      <c r="C61" s="1131">
        <v>4</v>
      </c>
      <c r="D61" s="1107">
        <v>10</v>
      </c>
      <c r="E61" s="1132">
        <f t="shared" si="6"/>
        <v>14</v>
      </c>
      <c r="F61" s="1131">
        <v>2</v>
      </c>
      <c r="G61" s="1107">
        <v>0</v>
      </c>
      <c r="H61" s="1132">
        <f t="shared" si="7"/>
        <v>2</v>
      </c>
      <c r="I61" s="1131">
        <v>0</v>
      </c>
      <c r="J61" s="1107">
        <v>0</v>
      </c>
      <c r="K61" s="1132">
        <f t="shared" si="8"/>
        <v>0</v>
      </c>
      <c r="L61" s="1131">
        <v>0</v>
      </c>
      <c r="M61" s="1107">
        <v>0</v>
      </c>
      <c r="N61" s="1132">
        <f t="shared" si="9"/>
        <v>0</v>
      </c>
      <c r="O61" s="1131">
        <v>0</v>
      </c>
      <c r="P61" s="1107">
        <v>0</v>
      </c>
      <c r="Q61" s="1132">
        <f t="shared" si="10"/>
        <v>0</v>
      </c>
    </row>
    <row r="62" spans="1:17" ht="18" customHeight="1">
      <c r="A62" s="1099" t="s">
        <v>198</v>
      </c>
      <c r="B62" s="1100" t="s">
        <v>197</v>
      </c>
      <c r="C62" s="1131">
        <v>2</v>
      </c>
      <c r="D62" s="1107">
        <v>5</v>
      </c>
      <c r="E62" s="1132">
        <f t="shared" si="6"/>
        <v>7</v>
      </c>
      <c r="F62" s="1131">
        <v>0</v>
      </c>
      <c r="G62" s="1107">
        <v>0</v>
      </c>
      <c r="H62" s="1132">
        <f t="shared" si="7"/>
        <v>0</v>
      </c>
      <c r="I62" s="1131">
        <v>0</v>
      </c>
      <c r="J62" s="1107">
        <v>0</v>
      </c>
      <c r="K62" s="1132">
        <f t="shared" si="8"/>
        <v>0</v>
      </c>
      <c r="L62" s="1131">
        <v>0</v>
      </c>
      <c r="M62" s="1107">
        <v>0</v>
      </c>
      <c r="N62" s="1132">
        <f t="shared" si="9"/>
        <v>0</v>
      </c>
      <c r="O62" s="1131">
        <v>0</v>
      </c>
      <c r="P62" s="1107">
        <v>0</v>
      </c>
      <c r="Q62" s="1132">
        <f t="shared" si="10"/>
        <v>0</v>
      </c>
    </row>
    <row r="63" spans="1:17" ht="18" customHeight="1">
      <c r="A63" s="1099" t="s">
        <v>196</v>
      </c>
      <c r="B63" s="1100" t="s">
        <v>195</v>
      </c>
      <c r="C63" s="1131">
        <v>1</v>
      </c>
      <c r="D63" s="1107">
        <v>2</v>
      </c>
      <c r="E63" s="1132">
        <f t="shared" si="6"/>
        <v>3</v>
      </c>
      <c r="F63" s="1131">
        <v>0</v>
      </c>
      <c r="G63" s="1107">
        <v>0</v>
      </c>
      <c r="H63" s="1132">
        <f t="shared" si="7"/>
        <v>0</v>
      </c>
      <c r="I63" s="1131">
        <v>0</v>
      </c>
      <c r="J63" s="1107">
        <v>0</v>
      </c>
      <c r="K63" s="1132">
        <f t="shared" si="8"/>
        <v>0</v>
      </c>
      <c r="L63" s="1131">
        <v>0</v>
      </c>
      <c r="M63" s="1107">
        <v>0</v>
      </c>
      <c r="N63" s="1132">
        <f t="shared" si="9"/>
        <v>0</v>
      </c>
      <c r="O63" s="1131">
        <v>0</v>
      </c>
      <c r="P63" s="1107">
        <v>0</v>
      </c>
      <c r="Q63" s="1132">
        <f t="shared" si="10"/>
        <v>0</v>
      </c>
    </row>
    <row r="64" spans="1:17" ht="18" customHeight="1">
      <c r="A64" s="1099" t="s">
        <v>194</v>
      </c>
      <c r="B64" s="1100" t="s">
        <v>193</v>
      </c>
      <c r="C64" s="1131">
        <v>3</v>
      </c>
      <c r="D64" s="1107">
        <v>3</v>
      </c>
      <c r="E64" s="1132">
        <f t="shared" si="6"/>
        <v>6</v>
      </c>
      <c r="F64" s="1131">
        <v>0</v>
      </c>
      <c r="G64" s="1107">
        <v>0</v>
      </c>
      <c r="H64" s="1132">
        <f t="shared" si="7"/>
        <v>0</v>
      </c>
      <c r="I64" s="1131">
        <v>0</v>
      </c>
      <c r="J64" s="1107">
        <v>0</v>
      </c>
      <c r="K64" s="1132">
        <f t="shared" si="8"/>
        <v>0</v>
      </c>
      <c r="L64" s="1131">
        <v>0</v>
      </c>
      <c r="M64" s="1107">
        <v>0</v>
      </c>
      <c r="N64" s="1132">
        <f t="shared" si="9"/>
        <v>0</v>
      </c>
      <c r="O64" s="1131">
        <v>0</v>
      </c>
      <c r="P64" s="1107">
        <v>0</v>
      </c>
      <c r="Q64" s="1132">
        <f t="shared" si="10"/>
        <v>0</v>
      </c>
    </row>
    <row r="65" spans="1:17" ht="18" customHeight="1">
      <c r="A65" s="1099" t="s">
        <v>599</v>
      </c>
      <c r="B65" s="1100" t="s">
        <v>191</v>
      </c>
      <c r="C65" s="1131">
        <v>3</v>
      </c>
      <c r="D65" s="1107">
        <v>3</v>
      </c>
      <c r="E65" s="1132">
        <f t="shared" si="6"/>
        <v>6</v>
      </c>
      <c r="F65" s="1131">
        <v>0</v>
      </c>
      <c r="G65" s="1107">
        <v>0</v>
      </c>
      <c r="H65" s="1132">
        <f t="shared" si="7"/>
        <v>0</v>
      </c>
      <c r="I65" s="1131">
        <v>0</v>
      </c>
      <c r="J65" s="1107">
        <v>0</v>
      </c>
      <c r="K65" s="1132">
        <f t="shared" si="8"/>
        <v>0</v>
      </c>
      <c r="L65" s="1131">
        <v>0</v>
      </c>
      <c r="M65" s="1107">
        <v>0</v>
      </c>
      <c r="N65" s="1132">
        <f t="shared" si="9"/>
        <v>0</v>
      </c>
      <c r="O65" s="1131">
        <v>0</v>
      </c>
      <c r="P65" s="1107">
        <v>0</v>
      </c>
      <c r="Q65" s="1132">
        <f t="shared" si="10"/>
        <v>0</v>
      </c>
    </row>
    <row r="66" spans="1:17" ht="18" customHeight="1">
      <c r="A66" s="1099" t="s">
        <v>190</v>
      </c>
      <c r="B66" s="1100" t="s">
        <v>189</v>
      </c>
      <c r="C66" s="1131">
        <v>4</v>
      </c>
      <c r="D66" s="1107">
        <v>4</v>
      </c>
      <c r="E66" s="1132">
        <f t="shared" si="6"/>
        <v>8</v>
      </c>
      <c r="F66" s="1131">
        <v>0</v>
      </c>
      <c r="G66" s="1107">
        <v>0</v>
      </c>
      <c r="H66" s="1132">
        <f t="shared" si="7"/>
        <v>0</v>
      </c>
      <c r="I66" s="1131">
        <v>0</v>
      </c>
      <c r="J66" s="1107">
        <v>0</v>
      </c>
      <c r="K66" s="1132">
        <f t="shared" si="8"/>
        <v>0</v>
      </c>
      <c r="L66" s="1131">
        <v>0</v>
      </c>
      <c r="M66" s="1107">
        <v>0</v>
      </c>
      <c r="N66" s="1132">
        <f t="shared" si="9"/>
        <v>0</v>
      </c>
      <c r="O66" s="1131">
        <v>0</v>
      </c>
      <c r="P66" s="1107">
        <v>0</v>
      </c>
      <c r="Q66" s="1132">
        <f t="shared" si="10"/>
        <v>0</v>
      </c>
    </row>
    <row r="67" spans="1:17" ht="18" customHeight="1">
      <c r="A67" s="1099" t="s">
        <v>188</v>
      </c>
      <c r="B67" s="1100" t="s">
        <v>187</v>
      </c>
      <c r="C67" s="1131">
        <v>4</v>
      </c>
      <c r="D67" s="1107">
        <v>5</v>
      </c>
      <c r="E67" s="1132">
        <f t="shared" si="6"/>
        <v>9</v>
      </c>
      <c r="F67" s="1131">
        <v>0</v>
      </c>
      <c r="G67" s="1107">
        <v>0</v>
      </c>
      <c r="H67" s="1132">
        <f t="shared" si="7"/>
        <v>0</v>
      </c>
      <c r="I67" s="1131">
        <v>0</v>
      </c>
      <c r="J67" s="1107">
        <v>0</v>
      </c>
      <c r="K67" s="1132">
        <f t="shared" si="8"/>
        <v>0</v>
      </c>
      <c r="L67" s="1131">
        <v>0</v>
      </c>
      <c r="M67" s="1107">
        <v>0</v>
      </c>
      <c r="N67" s="1132">
        <f t="shared" si="9"/>
        <v>0</v>
      </c>
      <c r="O67" s="1131">
        <v>0</v>
      </c>
      <c r="P67" s="1107">
        <v>0</v>
      </c>
      <c r="Q67" s="1132">
        <f t="shared" si="10"/>
        <v>0</v>
      </c>
    </row>
    <row r="68" spans="1:17" ht="18" customHeight="1">
      <c r="A68" s="1099" t="s">
        <v>186</v>
      </c>
      <c r="B68" s="1100" t="s">
        <v>185</v>
      </c>
      <c r="C68" s="1131">
        <v>13</v>
      </c>
      <c r="D68" s="1107">
        <v>11</v>
      </c>
      <c r="E68" s="1132">
        <f t="shared" si="6"/>
        <v>24</v>
      </c>
      <c r="F68" s="1131">
        <v>0</v>
      </c>
      <c r="G68" s="1107">
        <v>0</v>
      </c>
      <c r="H68" s="1132">
        <f t="shared" si="7"/>
        <v>0</v>
      </c>
      <c r="I68" s="1131">
        <v>0</v>
      </c>
      <c r="J68" s="1107">
        <v>0</v>
      </c>
      <c r="K68" s="1132">
        <f t="shared" si="8"/>
        <v>0</v>
      </c>
      <c r="L68" s="1131">
        <v>0</v>
      </c>
      <c r="M68" s="1107">
        <v>0</v>
      </c>
      <c r="N68" s="1132">
        <f t="shared" si="9"/>
        <v>0</v>
      </c>
      <c r="O68" s="1131">
        <v>1</v>
      </c>
      <c r="P68" s="1107">
        <v>3</v>
      </c>
      <c r="Q68" s="1132">
        <f t="shared" si="10"/>
        <v>4</v>
      </c>
    </row>
    <row r="69" spans="1:17" ht="18" customHeight="1">
      <c r="A69" s="1099" t="s">
        <v>184</v>
      </c>
      <c r="B69" s="1100" t="s">
        <v>183</v>
      </c>
      <c r="C69" s="1131">
        <v>4</v>
      </c>
      <c r="D69" s="1107">
        <v>6</v>
      </c>
      <c r="E69" s="1132">
        <f t="shared" si="6"/>
        <v>10</v>
      </c>
      <c r="F69" s="1131">
        <v>0</v>
      </c>
      <c r="G69" s="1107">
        <v>0</v>
      </c>
      <c r="H69" s="1132">
        <f t="shared" si="7"/>
        <v>0</v>
      </c>
      <c r="I69" s="1131">
        <v>0</v>
      </c>
      <c r="J69" s="1107">
        <v>0</v>
      </c>
      <c r="K69" s="1132">
        <f t="shared" si="8"/>
        <v>0</v>
      </c>
      <c r="L69" s="1131">
        <v>0</v>
      </c>
      <c r="M69" s="1107">
        <v>0</v>
      </c>
      <c r="N69" s="1132">
        <f t="shared" si="9"/>
        <v>0</v>
      </c>
      <c r="O69" s="1131">
        <v>0</v>
      </c>
      <c r="P69" s="1107">
        <v>0</v>
      </c>
      <c r="Q69" s="1132">
        <f t="shared" si="10"/>
        <v>0</v>
      </c>
    </row>
    <row r="70" spans="1:17" ht="18" customHeight="1">
      <c r="A70" s="1099" t="s">
        <v>384</v>
      </c>
      <c r="B70" s="1100" t="s">
        <v>181</v>
      </c>
      <c r="C70" s="1131">
        <v>2</v>
      </c>
      <c r="D70" s="1107">
        <v>1</v>
      </c>
      <c r="E70" s="1132">
        <f t="shared" si="6"/>
        <v>3</v>
      </c>
      <c r="F70" s="1131">
        <v>0</v>
      </c>
      <c r="G70" s="1107">
        <v>0</v>
      </c>
      <c r="H70" s="1132">
        <f t="shared" si="7"/>
        <v>0</v>
      </c>
      <c r="I70" s="1131">
        <v>0</v>
      </c>
      <c r="J70" s="1107">
        <v>0</v>
      </c>
      <c r="K70" s="1132">
        <f t="shared" si="8"/>
        <v>0</v>
      </c>
      <c r="L70" s="1131">
        <v>0</v>
      </c>
      <c r="M70" s="1107">
        <v>0</v>
      </c>
      <c r="N70" s="1132">
        <f t="shared" si="9"/>
        <v>0</v>
      </c>
      <c r="O70" s="1131">
        <v>0</v>
      </c>
      <c r="P70" s="1107">
        <v>0</v>
      </c>
      <c r="Q70" s="1132">
        <f t="shared" si="10"/>
        <v>0</v>
      </c>
    </row>
    <row r="71" spans="1:17" ht="18" customHeight="1">
      <c r="A71" s="1099" t="s">
        <v>180</v>
      </c>
      <c r="B71" s="1100" t="s">
        <v>179</v>
      </c>
      <c r="C71" s="1131">
        <v>4</v>
      </c>
      <c r="D71" s="1107">
        <v>1</v>
      </c>
      <c r="E71" s="1132">
        <f t="shared" si="6"/>
        <v>5</v>
      </c>
      <c r="F71" s="1131">
        <v>0</v>
      </c>
      <c r="G71" s="1107">
        <v>0</v>
      </c>
      <c r="H71" s="1132">
        <f t="shared" si="7"/>
        <v>0</v>
      </c>
      <c r="I71" s="1131">
        <v>0</v>
      </c>
      <c r="J71" s="1107">
        <v>0</v>
      </c>
      <c r="K71" s="1132">
        <f t="shared" si="8"/>
        <v>0</v>
      </c>
      <c r="L71" s="1131">
        <v>0</v>
      </c>
      <c r="M71" s="1107">
        <v>0</v>
      </c>
      <c r="N71" s="1132">
        <f t="shared" si="9"/>
        <v>0</v>
      </c>
      <c r="O71" s="1131">
        <v>0</v>
      </c>
      <c r="P71" s="1107">
        <v>0</v>
      </c>
      <c r="Q71" s="1132">
        <f t="shared" si="10"/>
        <v>0</v>
      </c>
    </row>
    <row r="72" spans="1:17" ht="18" customHeight="1">
      <c r="A72" s="1099" t="s">
        <v>598</v>
      </c>
      <c r="B72" s="1100" t="s">
        <v>177</v>
      </c>
      <c r="C72" s="1131">
        <v>4</v>
      </c>
      <c r="D72" s="1107">
        <v>1</v>
      </c>
      <c r="E72" s="1132">
        <f t="shared" si="6"/>
        <v>5</v>
      </c>
      <c r="F72" s="1131">
        <v>0</v>
      </c>
      <c r="G72" s="1107">
        <v>0</v>
      </c>
      <c r="H72" s="1132">
        <f t="shared" si="7"/>
        <v>0</v>
      </c>
      <c r="I72" s="1131">
        <v>0</v>
      </c>
      <c r="J72" s="1107">
        <v>0</v>
      </c>
      <c r="K72" s="1132">
        <f t="shared" si="8"/>
        <v>0</v>
      </c>
      <c r="L72" s="1131">
        <v>0</v>
      </c>
      <c r="M72" s="1107">
        <v>0</v>
      </c>
      <c r="N72" s="1132">
        <f t="shared" si="9"/>
        <v>0</v>
      </c>
      <c r="O72" s="1131">
        <v>0</v>
      </c>
      <c r="P72" s="1107">
        <v>0</v>
      </c>
      <c r="Q72" s="1132">
        <f t="shared" si="10"/>
        <v>0</v>
      </c>
    </row>
    <row r="73" spans="1:17" ht="18" customHeight="1">
      <c r="A73" s="1101" t="s">
        <v>597</v>
      </c>
      <c r="B73" s="1100" t="s">
        <v>175</v>
      </c>
      <c r="C73" s="1131">
        <v>5</v>
      </c>
      <c r="D73" s="1107">
        <v>3</v>
      </c>
      <c r="E73" s="1132">
        <f t="shared" si="6"/>
        <v>8</v>
      </c>
      <c r="F73" s="1131">
        <v>0</v>
      </c>
      <c r="G73" s="1107">
        <v>0</v>
      </c>
      <c r="H73" s="1132">
        <f t="shared" si="7"/>
        <v>0</v>
      </c>
      <c r="I73" s="1131">
        <v>0</v>
      </c>
      <c r="J73" s="1107">
        <v>0</v>
      </c>
      <c r="K73" s="1132">
        <f t="shared" si="8"/>
        <v>0</v>
      </c>
      <c r="L73" s="1131">
        <v>0</v>
      </c>
      <c r="M73" s="1107">
        <v>0</v>
      </c>
      <c r="N73" s="1132">
        <f t="shared" si="9"/>
        <v>0</v>
      </c>
      <c r="O73" s="1131">
        <v>0</v>
      </c>
      <c r="P73" s="1107">
        <v>0</v>
      </c>
      <c r="Q73" s="1132">
        <f t="shared" si="10"/>
        <v>0</v>
      </c>
    </row>
    <row r="74" spans="1:17" ht="18" customHeight="1">
      <c r="A74" s="1101" t="s">
        <v>596</v>
      </c>
      <c r="B74" s="1100" t="s">
        <v>595</v>
      </c>
      <c r="C74" s="1131">
        <v>2</v>
      </c>
      <c r="D74" s="1107">
        <v>1</v>
      </c>
      <c r="E74" s="1132">
        <f t="shared" si="6"/>
        <v>3</v>
      </c>
      <c r="F74" s="1131">
        <v>0</v>
      </c>
      <c r="G74" s="1107">
        <v>0</v>
      </c>
      <c r="H74" s="1132">
        <f t="shared" si="7"/>
        <v>0</v>
      </c>
      <c r="I74" s="1131">
        <v>0</v>
      </c>
      <c r="J74" s="1107">
        <v>0</v>
      </c>
      <c r="K74" s="1132">
        <f t="shared" si="8"/>
        <v>0</v>
      </c>
      <c r="L74" s="1131">
        <v>0</v>
      </c>
      <c r="M74" s="1107">
        <v>0</v>
      </c>
      <c r="N74" s="1132">
        <f t="shared" si="9"/>
        <v>0</v>
      </c>
      <c r="O74" s="1131">
        <v>0</v>
      </c>
      <c r="P74" s="1107">
        <v>0</v>
      </c>
      <c r="Q74" s="1132">
        <f t="shared" si="10"/>
        <v>0</v>
      </c>
    </row>
    <row r="75" spans="1:17" ht="18" customHeight="1">
      <c r="A75" s="1099" t="s">
        <v>172</v>
      </c>
      <c r="B75" s="1100" t="s">
        <v>171</v>
      </c>
      <c r="C75" s="1131">
        <v>5</v>
      </c>
      <c r="D75" s="1107">
        <v>6</v>
      </c>
      <c r="E75" s="1132">
        <f t="shared" si="6"/>
        <v>11</v>
      </c>
      <c r="F75" s="1131">
        <v>0</v>
      </c>
      <c r="G75" s="1107">
        <v>0</v>
      </c>
      <c r="H75" s="1132">
        <f t="shared" si="7"/>
        <v>0</v>
      </c>
      <c r="I75" s="1131">
        <v>0</v>
      </c>
      <c r="J75" s="1107">
        <v>0</v>
      </c>
      <c r="K75" s="1132">
        <f t="shared" si="8"/>
        <v>0</v>
      </c>
      <c r="L75" s="1131">
        <v>0</v>
      </c>
      <c r="M75" s="1107">
        <v>0</v>
      </c>
      <c r="N75" s="1132">
        <f t="shared" si="9"/>
        <v>0</v>
      </c>
      <c r="O75" s="1131">
        <v>0</v>
      </c>
      <c r="P75" s="1107">
        <v>0</v>
      </c>
      <c r="Q75" s="1132">
        <f t="shared" si="10"/>
        <v>0</v>
      </c>
    </row>
    <row r="76" spans="1:17" ht="18" customHeight="1">
      <c r="A76" s="1099" t="s">
        <v>170</v>
      </c>
      <c r="B76" s="1100" t="s">
        <v>169</v>
      </c>
      <c r="C76" s="1131">
        <v>4</v>
      </c>
      <c r="D76" s="1107">
        <v>1</v>
      </c>
      <c r="E76" s="1132">
        <f t="shared" si="6"/>
        <v>5</v>
      </c>
      <c r="F76" s="1131">
        <v>0</v>
      </c>
      <c r="G76" s="1107">
        <v>0</v>
      </c>
      <c r="H76" s="1132">
        <f t="shared" si="7"/>
        <v>0</v>
      </c>
      <c r="I76" s="1131">
        <v>0</v>
      </c>
      <c r="J76" s="1107">
        <v>0</v>
      </c>
      <c r="K76" s="1132">
        <f t="shared" si="8"/>
        <v>0</v>
      </c>
      <c r="L76" s="1131">
        <v>0</v>
      </c>
      <c r="M76" s="1107">
        <v>0</v>
      </c>
      <c r="N76" s="1132">
        <f t="shared" si="9"/>
        <v>0</v>
      </c>
      <c r="O76" s="1131">
        <v>0</v>
      </c>
      <c r="P76" s="1107">
        <v>0</v>
      </c>
      <c r="Q76" s="1132">
        <f t="shared" si="10"/>
        <v>0</v>
      </c>
    </row>
    <row r="77" spans="1:17" ht="18" customHeight="1">
      <c r="A77" s="1099" t="s">
        <v>168</v>
      </c>
      <c r="B77" s="1100" t="s">
        <v>167</v>
      </c>
      <c r="C77" s="1131">
        <v>18</v>
      </c>
      <c r="D77" s="1107">
        <v>9</v>
      </c>
      <c r="E77" s="1132">
        <f t="shared" si="6"/>
        <v>27</v>
      </c>
      <c r="F77" s="1131">
        <v>0</v>
      </c>
      <c r="G77" s="1107">
        <v>0</v>
      </c>
      <c r="H77" s="1132">
        <f t="shared" si="7"/>
        <v>0</v>
      </c>
      <c r="I77" s="1131">
        <v>0</v>
      </c>
      <c r="J77" s="1107">
        <v>0</v>
      </c>
      <c r="K77" s="1132">
        <f t="shared" si="8"/>
        <v>0</v>
      </c>
      <c r="L77" s="1131">
        <v>0</v>
      </c>
      <c r="M77" s="1107">
        <v>0</v>
      </c>
      <c r="N77" s="1132">
        <f t="shared" si="9"/>
        <v>0</v>
      </c>
      <c r="O77" s="1131">
        <v>0</v>
      </c>
      <c r="P77" s="1107">
        <v>0</v>
      </c>
      <c r="Q77" s="1132">
        <f t="shared" si="10"/>
        <v>0</v>
      </c>
    </row>
    <row r="78" spans="1:17" ht="18" customHeight="1">
      <c r="A78" s="1099" t="s">
        <v>166</v>
      </c>
      <c r="B78" s="1100" t="s">
        <v>165</v>
      </c>
      <c r="C78" s="1131">
        <v>0</v>
      </c>
      <c r="D78" s="1107">
        <v>1</v>
      </c>
      <c r="E78" s="1132">
        <f t="shared" si="6"/>
        <v>1</v>
      </c>
      <c r="F78" s="1131">
        <v>0</v>
      </c>
      <c r="G78" s="1107">
        <v>0</v>
      </c>
      <c r="H78" s="1132">
        <f t="shared" si="7"/>
        <v>0</v>
      </c>
      <c r="I78" s="1131">
        <v>0</v>
      </c>
      <c r="J78" s="1107">
        <v>0</v>
      </c>
      <c r="K78" s="1132">
        <f t="shared" si="8"/>
        <v>0</v>
      </c>
      <c r="L78" s="1131">
        <v>0</v>
      </c>
      <c r="M78" s="1107">
        <v>0</v>
      </c>
      <c r="N78" s="1132">
        <f t="shared" si="9"/>
        <v>0</v>
      </c>
      <c r="O78" s="1131">
        <v>0</v>
      </c>
      <c r="P78" s="1107">
        <v>0</v>
      </c>
      <c r="Q78" s="1132">
        <f t="shared" si="10"/>
        <v>0</v>
      </c>
    </row>
    <row r="79" spans="1:17" ht="18" customHeight="1">
      <c r="A79" s="1099" t="s">
        <v>386</v>
      </c>
      <c r="B79" s="1100" t="s">
        <v>428</v>
      </c>
      <c r="C79" s="1131">
        <v>23</v>
      </c>
      <c r="D79" s="1107">
        <v>13</v>
      </c>
      <c r="E79" s="1132">
        <f t="shared" si="6"/>
        <v>36</v>
      </c>
      <c r="F79" s="1131">
        <v>0</v>
      </c>
      <c r="G79" s="1107">
        <v>0</v>
      </c>
      <c r="H79" s="1132">
        <f t="shared" si="7"/>
        <v>0</v>
      </c>
      <c r="I79" s="1131">
        <v>0</v>
      </c>
      <c r="J79" s="1107">
        <v>0</v>
      </c>
      <c r="K79" s="1132">
        <f t="shared" si="8"/>
        <v>0</v>
      </c>
      <c r="L79" s="1131">
        <v>0</v>
      </c>
      <c r="M79" s="1107">
        <v>0</v>
      </c>
      <c r="N79" s="1132">
        <f t="shared" si="9"/>
        <v>0</v>
      </c>
      <c r="O79" s="1131">
        <v>1</v>
      </c>
      <c r="P79" s="1107">
        <v>3</v>
      </c>
      <c r="Q79" s="1132">
        <f t="shared" si="10"/>
        <v>4</v>
      </c>
    </row>
    <row r="80" spans="1:17" ht="18" customHeight="1">
      <c r="A80" s="1099" t="s">
        <v>385</v>
      </c>
      <c r="B80" s="1100" t="s">
        <v>161</v>
      </c>
      <c r="C80" s="1131">
        <v>4</v>
      </c>
      <c r="D80" s="1107">
        <v>3</v>
      </c>
      <c r="E80" s="1132">
        <f t="shared" si="6"/>
        <v>7</v>
      </c>
      <c r="F80" s="1131">
        <v>0</v>
      </c>
      <c r="G80" s="1107">
        <v>0</v>
      </c>
      <c r="H80" s="1132">
        <f t="shared" si="7"/>
        <v>0</v>
      </c>
      <c r="I80" s="1131">
        <v>0</v>
      </c>
      <c r="J80" s="1107">
        <v>0</v>
      </c>
      <c r="K80" s="1132">
        <f t="shared" si="8"/>
        <v>0</v>
      </c>
      <c r="L80" s="1131">
        <v>0</v>
      </c>
      <c r="M80" s="1107">
        <v>0</v>
      </c>
      <c r="N80" s="1132">
        <f t="shared" si="9"/>
        <v>0</v>
      </c>
      <c r="O80" s="1131">
        <v>0</v>
      </c>
      <c r="P80" s="1107">
        <v>0</v>
      </c>
      <c r="Q80" s="1132">
        <f t="shared" si="10"/>
        <v>0</v>
      </c>
    </row>
    <row r="81" spans="1:17" ht="18" customHeight="1">
      <c r="A81" s="1099" t="s">
        <v>160</v>
      </c>
      <c r="B81" s="1100" t="s">
        <v>594</v>
      </c>
      <c r="C81" s="1131">
        <v>0</v>
      </c>
      <c r="D81" s="1107">
        <v>0</v>
      </c>
      <c r="E81" s="1132">
        <f t="shared" si="6"/>
        <v>0</v>
      </c>
      <c r="F81" s="1131">
        <v>0</v>
      </c>
      <c r="G81" s="1107">
        <v>0</v>
      </c>
      <c r="H81" s="1132">
        <f t="shared" si="7"/>
        <v>0</v>
      </c>
      <c r="I81" s="1131">
        <v>0</v>
      </c>
      <c r="J81" s="1107">
        <v>0</v>
      </c>
      <c r="K81" s="1132">
        <f t="shared" si="8"/>
        <v>0</v>
      </c>
      <c r="L81" s="1131">
        <v>0</v>
      </c>
      <c r="M81" s="1107">
        <v>0</v>
      </c>
      <c r="N81" s="1132">
        <f t="shared" si="9"/>
        <v>0</v>
      </c>
      <c r="O81" s="1131">
        <v>0</v>
      </c>
      <c r="P81" s="1107">
        <v>0</v>
      </c>
      <c r="Q81" s="1132">
        <f t="shared" si="10"/>
        <v>0</v>
      </c>
    </row>
    <row r="82" spans="1:17" ht="18" customHeight="1">
      <c r="A82" s="1099" t="s">
        <v>158</v>
      </c>
      <c r="B82" s="1100" t="s">
        <v>157</v>
      </c>
      <c r="C82" s="1131">
        <v>30</v>
      </c>
      <c r="D82" s="1107">
        <v>29</v>
      </c>
      <c r="E82" s="1132">
        <f t="shared" si="6"/>
        <v>59</v>
      </c>
      <c r="F82" s="1131">
        <v>0</v>
      </c>
      <c r="G82" s="1107">
        <v>0</v>
      </c>
      <c r="H82" s="1132">
        <f t="shared" si="7"/>
        <v>0</v>
      </c>
      <c r="I82" s="1131">
        <v>0</v>
      </c>
      <c r="J82" s="1107">
        <v>0</v>
      </c>
      <c r="K82" s="1132">
        <f t="shared" si="8"/>
        <v>0</v>
      </c>
      <c r="L82" s="1131">
        <v>0</v>
      </c>
      <c r="M82" s="1107">
        <v>0</v>
      </c>
      <c r="N82" s="1132">
        <f t="shared" si="9"/>
        <v>0</v>
      </c>
      <c r="O82" s="1131">
        <v>0</v>
      </c>
      <c r="P82" s="1107">
        <v>0</v>
      </c>
      <c r="Q82" s="1132">
        <f t="shared" si="10"/>
        <v>0</v>
      </c>
    </row>
    <row r="83" spans="1:17" ht="18" customHeight="1">
      <c r="A83" s="1099" t="s">
        <v>156</v>
      </c>
      <c r="B83" s="1100" t="s">
        <v>155</v>
      </c>
      <c r="C83" s="1131">
        <v>8</v>
      </c>
      <c r="D83" s="1107">
        <v>13</v>
      </c>
      <c r="E83" s="1132">
        <f t="shared" si="6"/>
        <v>21</v>
      </c>
      <c r="F83" s="1131">
        <v>0</v>
      </c>
      <c r="G83" s="1107">
        <v>0</v>
      </c>
      <c r="H83" s="1132">
        <f t="shared" si="7"/>
        <v>0</v>
      </c>
      <c r="I83" s="1131">
        <v>0</v>
      </c>
      <c r="J83" s="1107">
        <v>0</v>
      </c>
      <c r="K83" s="1132">
        <f t="shared" si="8"/>
        <v>0</v>
      </c>
      <c r="L83" s="1131">
        <v>0</v>
      </c>
      <c r="M83" s="1107">
        <v>0</v>
      </c>
      <c r="N83" s="1132">
        <f t="shared" si="9"/>
        <v>0</v>
      </c>
      <c r="O83" s="1131">
        <v>0</v>
      </c>
      <c r="P83" s="1107">
        <v>0</v>
      </c>
      <c r="Q83" s="1132">
        <f t="shared" si="10"/>
        <v>0</v>
      </c>
    </row>
    <row r="84" spans="1:17" ht="18" customHeight="1">
      <c r="A84" s="1099" t="s">
        <v>154</v>
      </c>
      <c r="B84" s="1100" t="s">
        <v>153</v>
      </c>
      <c r="C84" s="1131">
        <v>0</v>
      </c>
      <c r="D84" s="1107">
        <v>1</v>
      </c>
      <c r="E84" s="1132">
        <f t="shared" si="6"/>
        <v>1</v>
      </c>
      <c r="F84" s="1131">
        <v>0</v>
      </c>
      <c r="G84" s="1107">
        <v>0</v>
      </c>
      <c r="H84" s="1132">
        <f t="shared" si="7"/>
        <v>0</v>
      </c>
      <c r="I84" s="1131">
        <v>0</v>
      </c>
      <c r="J84" s="1107">
        <v>0</v>
      </c>
      <c r="K84" s="1132">
        <f t="shared" si="8"/>
        <v>0</v>
      </c>
      <c r="L84" s="1131">
        <v>0</v>
      </c>
      <c r="M84" s="1107">
        <v>0</v>
      </c>
      <c r="N84" s="1132">
        <f t="shared" si="9"/>
        <v>0</v>
      </c>
      <c r="O84" s="1131">
        <v>0</v>
      </c>
      <c r="P84" s="1107">
        <v>0</v>
      </c>
      <c r="Q84" s="1132">
        <f t="shared" si="10"/>
        <v>0</v>
      </c>
    </row>
    <row r="85" spans="1:17" ht="18" customHeight="1">
      <c r="A85" s="1099" t="s">
        <v>152</v>
      </c>
      <c r="B85" s="1100" t="s">
        <v>151</v>
      </c>
      <c r="C85" s="1131">
        <v>3</v>
      </c>
      <c r="D85" s="1107">
        <v>0</v>
      </c>
      <c r="E85" s="1132">
        <f t="shared" si="6"/>
        <v>3</v>
      </c>
      <c r="F85" s="1131">
        <v>0</v>
      </c>
      <c r="G85" s="1107">
        <v>0</v>
      </c>
      <c r="H85" s="1132">
        <f t="shared" si="7"/>
        <v>0</v>
      </c>
      <c r="I85" s="1131">
        <v>0</v>
      </c>
      <c r="J85" s="1107">
        <v>0</v>
      </c>
      <c r="K85" s="1132">
        <f t="shared" si="8"/>
        <v>0</v>
      </c>
      <c r="L85" s="1131">
        <v>0</v>
      </c>
      <c r="M85" s="1107">
        <v>0</v>
      </c>
      <c r="N85" s="1132">
        <f t="shared" si="9"/>
        <v>0</v>
      </c>
      <c r="O85" s="1131">
        <v>0</v>
      </c>
      <c r="P85" s="1107">
        <v>0</v>
      </c>
      <c r="Q85" s="1132">
        <f t="shared" si="10"/>
        <v>0</v>
      </c>
    </row>
    <row r="86" spans="1:17" ht="18" customHeight="1">
      <c r="A86" s="1099" t="s">
        <v>150</v>
      </c>
      <c r="B86" s="1100" t="s">
        <v>149</v>
      </c>
      <c r="C86" s="1131">
        <v>2</v>
      </c>
      <c r="D86" s="1107">
        <v>0</v>
      </c>
      <c r="E86" s="1132">
        <f t="shared" si="6"/>
        <v>2</v>
      </c>
      <c r="F86" s="1131">
        <v>0</v>
      </c>
      <c r="G86" s="1107">
        <v>0</v>
      </c>
      <c r="H86" s="1132">
        <f t="shared" si="7"/>
        <v>0</v>
      </c>
      <c r="I86" s="1131">
        <v>0</v>
      </c>
      <c r="J86" s="1107">
        <v>0</v>
      </c>
      <c r="K86" s="1132">
        <f t="shared" si="8"/>
        <v>0</v>
      </c>
      <c r="L86" s="1131">
        <v>0</v>
      </c>
      <c r="M86" s="1107">
        <v>0</v>
      </c>
      <c r="N86" s="1132">
        <f t="shared" si="9"/>
        <v>0</v>
      </c>
      <c r="O86" s="1131">
        <v>0</v>
      </c>
      <c r="P86" s="1107">
        <v>0</v>
      </c>
      <c r="Q86" s="1132">
        <f t="shared" si="10"/>
        <v>0</v>
      </c>
    </row>
    <row r="87" spans="1:17" ht="18" customHeight="1">
      <c r="A87" s="1099" t="s">
        <v>148</v>
      </c>
      <c r="B87" s="1100" t="s">
        <v>147</v>
      </c>
      <c r="C87" s="1131">
        <v>1</v>
      </c>
      <c r="D87" s="1107">
        <v>0</v>
      </c>
      <c r="E87" s="1132">
        <f t="shared" si="6"/>
        <v>1</v>
      </c>
      <c r="F87" s="1131">
        <v>0</v>
      </c>
      <c r="G87" s="1107">
        <v>0</v>
      </c>
      <c r="H87" s="1132">
        <f t="shared" si="7"/>
        <v>0</v>
      </c>
      <c r="I87" s="1131">
        <v>0</v>
      </c>
      <c r="J87" s="1107">
        <v>0</v>
      </c>
      <c r="K87" s="1132">
        <f t="shared" si="8"/>
        <v>0</v>
      </c>
      <c r="L87" s="1131">
        <v>0</v>
      </c>
      <c r="M87" s="1107">
        <v>0</v>
      </c>
      <c r="N87" s="1132">
        <f t="shared" si="9"/>
        <v>0</v>
      </c>
      <c r="O87" s="1131">
        <v>0</v>
      </c>
      <c r="P87" s="1107">
        <v>0</v>
      </c>
      <c r="Q87" s="1132">
        <f t="shared" si="10"/>
        <v>0</v>
      </c>
    </row>
    <row r="88" spans="1:17" ht="18" customHeight="1">
      <c r="A88" s="1099" t="s">
        <v>146</v>
      </c>
      <c r="B88" s="1100" t="s">
        <v>145</v>
      </c>
      <c r="C88" s="1131">
        <v>6</v>
      </c>
      <c r="D88" s="1107">
        <v>2</v>
      </c>
      <c r="E88" s="1132">
        <f t="shared" si="6"/>
        <v>8</v>
      </c>
      <c r="F88" s="1131">
        <v>0</v>
      </c>
      <c r="G88" s="1107">
        <v>0</v>
      </c>
      <c r="H88" s="1132">
        <f t="shared" si="7"/>
        <v>0</v>
      </c>
      <c r="I88" s="1131">
        <v>0</v>
      </c>
      <c r="J88" s="1107">
        <v>0</v>
      </c>
      <c r="K88" s="1132">
        <f t="shared" si="8"/>
        <v>0</v>
      </c>
      <c r="L88" s="1131">
        <v>0</v>
      </c>
      <c r="M88" s="1107">
        <v>0</v>
      </c>
      <c r="N88" s="1132">
        <f t="shared" si="9"/>
        <v>0</v>
      </c>
      <c r="O88" s="1131">
        <v>0</v>
      </c>
      <c r="P88" s="1107">
        <v>0</v>
      </c>
      <c r="Q88" s="1132">
        <f t="shared" si="10"/>
        <v>0</v>
      </c>
    </row>
    <row r="89" spans="1:17" ht="18" customHeight="1">
      <c r="A89" s="1099" t="s">
        <v>593</v>
      </c>
      <c r="B89" s="1100" t="s">
        <v>143</v>
      </c>
      <c r="C89" s="1131">
        <v>3</v>
      </c>
      <c r="D89" s="1107">
        <v>1</v>
      </c>
      <c r="E89" s="1132">
        <f t="shared" si="6"/>
        <v>4</v>
      </c>
      <c r="F89" s="1131">
        <v>0</v>
      </c>
      <c r="G89" s="1107">
        <v>0</v>
      </c>
      <c r="H89" s="1132">
        <f t="shared" si="7"/>
        <v>0</v>
      </c>
      <c r="I89" s="1131">
        <v>0</v>
      </c>
      <c r="J89" s="1107">
        <v>0</v>
      </c>
      <c r="K89" s="1132">
        <f t="shared" si="8"/>
        <v>0</v>
      </c>
      <c r="L89" s="1131">
        <v>0</v>
      </c>
      <c r="M89" s="1107">
        <v>0</v>
      </c>
      <c r="N89" s="1132">
        <f t="shared" si="9"/>
        <v>0</v>
      </c>
      <c r="O89" s="1131">
        <v>0</v>
      </c>
      <c r="P89" s="1107">
        <v>0</v>
      </c>
      <c r="Q89" s="1132">
        <f t="shared" si="10"/>
        <v>0</v>
      </c>
    </row>
    <row r="90" spans="1:17" ht="24.9" customHeight="1">
      <c r="A90" s="1099" t="s">
        <v>142</v>
      </c>
      <c r="B90" s="1100" t="s">
        <v>141</v>
      </c>
      <c r="C90" s="1131">
        <v>4</v>
      </c>
      <c r="D90" s="1107">
        <v>2</v>
      </c>
      <c r="E90" s="1132">
        <f t="shared" si="6"/>
        <v>6</v>
      </c>
      <c r="F90" s="1131">
        <v>0</v>
      </c>
      <c r="G90" s="1107">
        <v>0</v>
      </c>
      <c r="H90" s="1132">
        <f t="shared" si="7"/>
        <v>0</v>
      </c>
      <c r="I90" s="1131">
        <v>0</v>
      </c>
      <c r="J90" s="1107">
        <v>0</v>
      </c>
      <c r="K90" s="1132">
        <f t="shared" si="8"/>
        <v>0</v>
      </c>
      <c r="L90" s="1131">
        <v>0</v>
      </c>
      <c r="M90" s="1107">
        <v>0</v>
      </c>
      <c r="N90" s="1132">
        <f t="shared" si="9"/>
        <v>0</v>
      </c>
      <c r="O90" s="1131">
        <v>0</v>
      </c>
      <c r="P90" s="1107">
        <v>0</v>
      </c>
      <c r="Q90" s="1132">
        <f t="shared" si="10"/>
        <v>0</v>
      </c>
    </row>
    <row r="91" spans="1:17" ht="18" customHeight="1">
      <c r="A91" s="1099" t="s">
        <v>140</v>
      </c>
      <c r="B91" s="1100" t="s">
        <v>139</v>
      </c>
      <c r="C91" s="1131">
        <v>2</v>
      </c>
      <c r="D91" s="1107">
        <v>1</v>
      </c>
      <c r="E91" s="1132">
        <f t="shared" si="6"/>
        <v>3</v>
      </c>
      <c r="F91" s="1131">
        <v>0</v>
      </c>
      <c r="G91" s="1107">
        <v>0</v>
      </c>
      <c r="H91" s="1132">
        <f t="shared" si="7"/>
        <v>0</v>
      </c>
      <c r="I91" s="1131">
        <v>0</v>
      </c>
      <c r="J91" s="1107">
        <v>0</v>
      </c>
      <c r="K91" s="1132">
        <f t="shared" si="8"/>
        <v>0</v>
      </c>
      <c r="L91" s="1131">
        <v>0</v>
      </c>
      <c r="M91" s="1107">
        <v>0</v>
      </c>
      <c r="N91" s="1132">
        <f t="shared" si="9"/>
        <v>0</v>
      </c>
      <c r="O91" s="1131">
        <v>0</v>
      </c>
      <c r="P91" s="1107">
        <v>0</v>
      </c>
      <c r="Q91" s="1132">
        <f t="shared" si="10"/>
        <v>0</v>
      </c>
    </row>
    <row r="92" spans="1:17" ht="18" customHeight="1" thickBot="1">
      <c r="A92" s="1102" t="s">
        <v>515</v>
      </c>
      <c r="B92" s="1103" t="s">
        <v>137</v>
      </c>
      <c r="C92" s="1133">
        <v>182</v>
      </c>
      <c r="D92" s="1134">
        <v>15</v>
      </c>
      <c r="E92" s="1127">
        <f t="shared" si="6"/>
        <v>197</v>
      </c>
      <c r="F92" s="1133">
        <v>1</v>
      </c>
      <c r="G92" s="1134">
        <v>0</v>
      </c>
      <c r="H92" s="1127">
        <f t="shared" si="7"/>
        <v>1</v>
      </c>
      <c r="I92" s="1133">
        <v>0</v>
      </c>
      <c r="J92" s="1134">
        <v>0</v>
      </c>
      <c r="K92" s="1127">
        <f t="shared" si="8"/>
        <v>0</v>
      </c>
      <c r="L92" s="1133">
        <v>0</v>
      </c>
      <c r="M92" s="1134">
        <v>0</v>
      </c>
      <c r="N92" s="1127">
        <f t="shared" si="9"/>
        <v>0</v>
      </c>
      <c r="O92" s="1133">
        <v>0</v>
      </c>
      <c r="P92" s="1134">
        <v>0</v>
      </c>
      <c r="Q92" s="1127">
        <f t="shared" si="10"/>
        <v>0</v>
      </c>
    </row>
    <row r="93" spans="1:17" ht="18" customHeight="1">
      <c r="A93" s="1104" t="s">
        <v>592</v>
      </c>
      <c r="B93" s="1105" t="s">
        <v>26</v>
      </c>
      <c r="C93" s="1106">
        <f t="shared" ref="C93:N93" si="11">SUM(C57:C92)</f>
        <v>439</v>
      </c>
      <c r="D93" s="1106">
        <f t="shared" si="11"/>
        <v>281</v>
      </c>
      <c r="E93" s="1106">
        <f t="shared" si="11"/>
        <v>720</v>
      </c>
      <c r="F93" s="1106">
        <f t="shared" si="11"/>
        <v>6</v>
      </c>
      <c r="G93" s="1106">
        <f t="shared" si="11"/>
        <v>1</v>
      </c>
      <c r="H93" s="1106">
        <f t="shared" si="11"/>
        <v>7</v>
      </c>
      <c r="I93" s="1119">
        <f t="shared" si="11"/>
        <v>21</v>
      </c>
      <c r="J93" s="1119">
        <f t="shared" si="11"/>
        <v>128</v>
      </c>
      <c r="K93" s="1119">
        <f t="shared" si="11"/>
        <v>149</v>
      </c>
      <c r="L93" s="1106">
        <f t="shared" si="11"/>
        <v>68</v>
      </c>
      <c r="M93" s="1106">
        <f t="shared" si="11"/>
        <v>134</v>
      </c>
      <c r="N93" s="1106">
        <f t="shared" si="11"/>
        <v>202</v>
      </c>
      <c r="O93" s="1106">
        <f>SUM(O57:O92)</f>
        <v>15</v>
      </c>
      <c r="P93" s="1106">
        <f>SUM(P57:P92)</f>
        <v>22</v>
      </c>
      <c r="Q93" s="1106">
        <f>SUM(Q57:Q92)</f>
        <v>37</v>
      </c>
    </row>
    <row r="94" spans="1:17" ht="18" customHeight="1">
      <c r="A94" s="1784"/>
      <c r="B94" s="1784"/>
      <c r="C94" s="1784"/>
      <c r="D94" s="1784"/>
      <c r="E94" s="1784"/>
      <c r="F94" s="1784"/>
      <c r="G94" s="1784"/>
      <c r="H94" s="1784"/>
      <c r="I94" s="1784"/>
      <c r="J94" s="1784"/>
      <c r="K94" s="1784"/>
      <c r="L94" s="1784"/>
      <c r="M94" s="1784"/>
      <c r="N94" s="1784"/>
      <c r="O94" s="1107"/>
      <c r="P94" s="1107"/>
      <c r="Q94" s="1107"/>
    </row>
    <row r="95" spans="1:17" ht="18" customHeight="1">
      <c r="A95" s="1059" t="s">
        <v>603</v>
      </c>
      <c r="B95" s="1108"/>
      <c r="C95" s="1109"/>
      <c r="D95" s="1109"/>
      <c r="E95" s="1109"/>
      <c r="F95" s="1109"/>
      <c r="G95" s="1109"/>
      <c r="H95" s="1109"/>
      <c r="I95" s="1109"/>
      <c r="J95" s="1109"/>
      <c r="K95" s="1111" t="s">
        <v>602</v>
      </c>
      <c r="L95" s="1109"/>
      <c r="M95" s="1109"/>
      <c r="N95" s="1109"/>
      <c r="O95" s="1109"/>
      <c r="P95" s="1109"/>
      <c r="Q95" s="1109"/>
    </row>
    <row r="96" spans="1:17" ht="18" customHeight="1">
      <c r="A96" s="1785" t="s">
        <v>340</v>
      </c>
      <c r="B96" s="1786"/>
      <c r="C96" s="1787" t="s">
        <v>574</v>
      </c>
      <c r="D96" s="1788"/>
      <c r="E96" s="1789"/>
      <c r="F96" s="1787" t="s">
        <v>546</v>
      </c>
      <c r="G96" s="1788"/>
      <c r="H96" s="1789"/>
      <c r="I96" s="1790" t="s">
        <v>601</v>
      </c>
      <c r="J96" s="1791"/>
      <c r="K96" s="1792"/>
      <c r="L96" s="1109"/>
      <c r="M96" s="1109"/>
      <c r="N96" s="1109"/>
      <c r="O96" s="1109"/>
      <c r="P96" s="1109"/>
      <c r="Q96" s="1109"/>
    </row>
    <row r="97" spans="1:17" ht="18" customHeight="1">
      <c r="A97" s="1120"/>
      <c r="B97" s="1121"/>
      <c r="C97" s="1752" t="s">
        <v>571</v>
      </c>
      <c r="D97" s="1751"/>
      <c r="E97" s="1753"/>
      <c r="F97" s="1754" t="s">
        <v>545</v>
      </c>
      <c r="G97" s="1755"/>
      <c r="H97" s="1780"/>
      <c r="I97" s="1781" t="s">
        <v>26</v>
      </c>
      <c r="J97" s="1782"/>
      <c r="K97" s="1783"/>
      <c r="L97" s="1109"/>
      <c r="M97" s="1109"/>
      <c r="N97" s="1109"/>
      <c r="O97" s="1109"/>
      <c r="P97" s="1109"/>
      <c r="Q97" s="1109"/>
    </row>
    <row r="98" spans="1:17" ht="18" customHeight="1">
      <c r="A98" s="1778" t="s">
        <v>339</v>
      </c>
      <c r="B98" s="1779"/>
      <c r="C98" s="1114" t="s">
        <v>267</v>
      </c>
      <c r="D98" s="1113" t="s">
        <v>268</v>
      </c>
      <c r="E98" s="1113" t="s">
        <v>30</v>
      </c>
      <c r="F98" s="1114" t="s">
        <v>267</v>
      </c>
      <c r="G98" s="1113" t="s">
        <v>268</v>
      </c>
      <c r="H98" s="1113" t="s">
        <v>30</v>
      </c>
      <c r="I98" s="1122" t="s">
        <v>267</v>
      </c>
      <c r="J98" s="1122" t="s">
        <v>268</v>
      </c>
      <c r="K98" s="1122" t="s">
        <v>30</v>
      </c>
      <c r="L98" s="1109"/>
      <c r="M98" s="1109"/>
      <c r="N98" s="1109"/>
      <c r="O98" s="1109"/>
      <c r="P98" s="1109"/>
      <c r="Q98" s="1109"/>
    </row>
    <row r="99" spans="1:17" ht="18" customHeight="1">
      <c r="A99" s="1115"/>
      <c r="B99" s="1116"/>
      <c r="C99" s="1118" t="s">
        <v>265</v>
      </c>
      <c r="D99" s="1045" t="s">
        <v>266</v>
      </c>
      <c r="E99" s="1045" t="s">
        <v>26</v>
      </c>
      <c r="F99" s="1118" t="s">
        <v>265</v>
      </c>
      <c r="G99" s="1045" t="s">
        <v>266</v>
      </c>
      <c r="H99" s="1045" t="s">
        <v>26</v>
      </c>
      <c r="I99" s="1123" t="s">
        <v>265</v>
      </c>
      <c r="J99" s="1123" t="s">
        <v>266</v>
      </c>
      <c r="K99" s="1123" t="s">
        <v>26</v>
      </c>
      <c r="L99" s="1109"/>
      <c r="M99" s="1109"/>
      <c r="N99" s="1109"/>
      <c r="O99" s="1109"/>
      <c r="P99" s="1109"/>
      <c r="Q99" s="1109"/>
    </row>
    <row r="100" spans="1:17" ht="18" customHeight="1">
      <c r="A100" s="1097" t="s">
        <v>208</v>
      </c>
      <c r="B100" s="1098" t="s">
        <v>207</v>
      </c>
      <c r="C100" s="1128">
        <v>1</v>
      </c>
      <c r="D100" s="1129">
        <v>29</v>
      </c>
      <c r="E100" s="1130">
        <f t="shared" ref="E100:E135" si="12">SUM(C100:D100)</f>
        <v>30</v>
      </c>
      <c r="F100" s="1128">
        <v>75</v>
      </c>
      <c r="G100" s="1129">
        <v>69</v>
      </c>
      <c r="H100" s="1130">
        <f t="shared" ref="H100:H136" si="13">SUM(F100:G100)</f>
        <v>144</v>
      </c>
      <c r="I100" s="1128">
        <f t="shared" ref="I100:I135" si="14">SUM(C14+F14+I14+L14+O14+C57+F57+I57+L57+O57+C100+F100)</f>
        <v>397</v>
      </c>
      <c r="J100" s="1129">
        <f>SUM(D14+G14+J14+M14+P14+D57+G57+J57+M57+P57+D100+G100)</f>
        <v>598</v>
      </c>
      <c r="K100" s="1130">
        <f t="shared" ref="K100:K135" si="15">SUM(E14+H14+K14+N14+Q14+E57+H57+K57+N57+Q57+E100+H100)</f>
        <v>995</v>
      </c>
      <c r="L100" s="1109"/>
      <c r="M100" s="1109"/>
      <c r="N100" s="1109"/>
      <c r="O100" s="1109"/>
      <c r="P100" s="1109"/>
      <c r="Q100" s="1109"/>
    </row>
    <row r="101" spans="1:17" ht="18" customHeight="1">
      <c r="A101" s="1099" t="s">
        <v>328</v>
      </c>
      <c r="B101" s="1100" t="s">
        <v>205</v>
      </c>
      <c r="C101" s="1131">
        <v>2</v>
      </c>
      <c r="D101" s="1107">
        <v>1</v>
      </c>
      <c r="E101" s="1132">
        <f t="shared" si="12"/>
        <v>3</v>
      </c>
      <c r="F101" s="1131">
        <v>250</v>
      </c>
      <c r="G101" s="1107">
        <v>25</v>
      </c>
      <c r="H101" s="1132">
        <f t="shared" si="13"/>
        <v>275</v>
      </c>
      <c r="I101" s="1131">
        <f t="shared" si="14"/>
        <v>1424</v>
      </c>
      <c r="J101" s="1107">
        <f t="shared" ref="J101:J135" si="16">SUM(D15+G15+J15+M15+P15+D58+G58+J58+M58+P58+D101+G101)</f>
        <v>261</v>
      </c>
      <c r="K101" s="1132">
        <f t="shared" si="15"/>
        <v>1685</v>
      </c>
      <c r="L101" s="1109"/>
      <c r="M101" s="1109"/>
      <c r="N101" s="1109"/>
      <c r="O101" s="1109"/>
      <c r="P101" s="1109"/>
      <c r="Q101" s="1109"/>
    </row>
    <row r="102" spans="1:17" ht="18" customHeight="1">
      <c r="A102" s="1099" t="s">
        <v>600</v>
      </c>
      <c r="B102" s="1100" t="s">
        <v>203</v>
      </c>
      <c r="C102" s="1131">
        <v>0</v>
      </c>
      <c r="D102" s="1107">
        <v>9</v>
      </c>
      <c r="E102" s="1132">
        <f t="shared" si="12"/>
        <v>9</v>
      </c>
      <c r="F102" s="1131">
        <v>90</v>
      </c>
      <c r="G102" s="1107">
        <v>82</v>
      </c>
      <c r="H102" s="1132">
        <f t="shared" si="13"/>
        <v>172</v>
      </c>
      <c r="I102" s="1131">
        <f t="shared" si="14"/>
        <v>427</v>
      </c>
      <c r="J102" s="1107">
        <f t="shared" si="16"/>
        <v>482</v>
      </c>
      <c r="K102" s="1132">
        <f t="shared" si="15"/>
        <v>909</v>
      </c>
      <c r="L102" s="1109"/>
      <c r="M102" s="1109"/>
      <c r="N102" s="1109"/>
      <c r="O102" s="1109"/>
      <c r="P102" s="1109"/>
      <c r="Q102" s="1109"/>
    </row>
    <row r="103" spans="1:17" ht="18" customHeight="1">
      <c r="A103" s="1099" t="s">
        <v>202</v>
      </c>
      <c r="B103" s="1100" t="s">
        <v>433</v>
      </c>
      <c r="C103" s="1131">
        <v>0</v>
      </c>
      <c r="D103" s="1107">
        <v>2</v>
      </c>
      <c r="E103" s="1132">
        <f t="shared" si="12"/>
        <v>2</v>
      </c>
      <c r="F103" s="1131">
        <v>88</v>
      </c>
      <c r="G103" s="1107">
        <v>84</v>
      </c>
      <c r="H103" s="1132">
        <f t="shared" si="13"/>
        <v>172</v>
      </c>
      <c r="I103" s="1131">
        <f t="shared" si="14"/>
        <v>366</v>
      </c>
      <c r="J103" s="1107">
        <f t="shared" si="16"/>
        <v>358</v>
      </c>
      <c r="K103" s="1132">
        <f t="shared" si="15"/>
        <v>724</v>
      </c>
      <c r="L103" s="1109"/>
      <c r="M103" s="1109"/>
      <c r="N103" s="1109"/>
      <c r="O103" s="1109"/>
      <c r="P103" s="1109"/>
      <c r="Q103" s="1109"/>
    </row>
    <row r="104" spans="1:17" ht="18" customHeight="1">
      <c r="A104" s="1099" t="s">
        <v>431</v>
      </c>
      <c r="B104" s="1100" t="s">
        <v>199</v>
      </c>
      <c r="C104" s="1131">
        <v>0</v>
      </c>
      <c r="D104" s="1107">
        <v>5</v>
      </c>
      <c r="E104" s="1132">
        <f t="shared" si="12"/>
        <v>5</v>
      </c>
      <c r="F104" s="1131">
        <v>48</v>
      </c>
      <c r="G104" s="1107">
        <v>30</v>
      </c>
      <c r="H104" s="1132">
        <f t="shared" si="13"/>
        <v>78</v>
      </c>
      <c r="I104" s="1131">
        <f t="shared" si="14"/>
        <v>208</v>
      </c>
      <c r="J104" s="1107">
        <f t="shared" si="16"/>
        <v>213</v>
      </c>
      <c r="K104" s="1132">
        <f t="shared" si="15"/>
        <v>421</v>
      </c>
      <c r="L104" s="1109"/>
      <c r="M104" s="1109"/>
      <c r="N104" s="1109"/>
      <c r="O104" s="1109"/>
      <c r="P104" s="1109"/>
      <c r="Q104" s="1109"/>
    </row>
    <row r="105" spans="1:17" ht="18" customHeight="1">
      <c r="A105" s="1099" t="s">
        <v>198</v>
      </c>
      <c r="B105" s="1100" t="s">
        <v>197</v>
      </c>
      <c r="C105" s="1131">
        <v>0</v>
      </c>
      <c r="D105" s="1107">
        <v>2</v>
      </c>
      <c r="E105" s="1132">
        <f t="shared" si="12"/>
        <v>2</v>
      </c>
      <c r="F105" s="1131">
        <v>27</v>
      </c>
      <c r="G105" s="1107">
        <v>5</v>
      </c>
      <c r="H105" s="1132">
        <f t="shared" si="13"/>
        <v>32</v>
      </c>
      <c r="I105" s="1131">
        <f t="shared" si="14"/>
        <v>131</v>
      </c>
      <c r="J105" s="1107">
        <f t="shared" si="16"/>
        <v>88</v>
      </c>
      <c r="K105" s="1132">
        <f t="shared" si="15"/>
        <v>219</v>
      </c>
      <c r="L105" s="1109"/>
      <c r="M105" s="1109"/>
      <c r="N105" s="1109"/>
      <c r="O105" s="1109"/>
      <c r="P105" s="1109"/>
      <c r="Q105" s="1109"/>
    </row>
    <row r="106" spans="1:17" ht="18" customHeight="1">
      <c r="A106" s="1099" t="s">
        <v>196</v>
      </c>
      <c r="B106" s="1100" t="s">
        <v>195</v>
      </c>
      <c r="C106" s="1131">
        <v>0</v>
      </c>
      <c r="D106" s="1107">
        <v>0</v>
      </c>
      <c r="E106" s="1132">
        <f t="shared" si="12"/>
        <v>0</v>
      </c>
      <c r="F106" s="1131">
        <v>1</v>
      </c>
      <c r="G106" s="1107">
        <v>3</v>
      </c>
      <c r="H106" s="1132">
        <f t="shared" si="13"/>
        <v>4</v>
      </c>
      <c r="I106" s="1131">
        <f t="shared" si="14"/>
        <v>53</v>
      </c>
      <c r="J106" s="1107">
        <f t="shared" si="16"/>
        <v>69</v>
      </c>
      <c r="K106" s="1132">
        <f t="shared" si="15"/>
        <v>122</v>
      </c>
      <c r="L106" s="1109"/>
      <c r="M106" s="1109"/>
      <c r="N106" s="1109"/>
      <c r="O106" s="1109"/>
      <c r="P106" s="1109"/>
      <c r="Q106" s="1109"/>
    </row>
    <row r="107" spans="1:17" ht="18" customHeight="1">
      <c r="A107" s="1099" t="s">
        <v>194</v>
      </c>
      <c r="B107" s="1100" t="s">
        <v>193</v>
      </c>
      <c r="C107" s="1131">
        <v>0</v>
      </c>
      <c r="D107" s="1107">
        <v>0</v>
      </c>
      <c r="E107" s="1132">
        <f t="shared" si="12"/>
        <v>0</v>
      </c>
      <c r="F107" s="1131">
        <v>12</v>
      </c>
      <c r="G107" s="1107">
        <v>4</v>
      </c>
      <c r="H107" s="1132">
        <f t="shared" si="13"/>
        <v>16</v>
      </c>
      <c r="I107" s="1131">
        <f t="shared" si="14"/>
        <v>50</v>
      </c>
      <c r="J107" s="1107">
        <f t="shared" si="16"/>
        <v>94</v>
      </c>
      <c r="K107" s="1132">
        <f t="shared" si="15"/>
        <v>144</v>
      </c>
      <c r="L107" s="1109"/>
      <c r="M107" s="1109"/>
      <c r="N107" s="1109"/>
      <c r="O107" s="1109"/>
      <c r="P107" s="1109"/>
      <c r="Q107" s="1109"/>
    </row>
    <row r="108" spans="1:17" ht="18" customHeight="1">
      <c r="A108" s="1099" t="s">
        <v>599</v>
      </c>
      <c r="B108" s="1100" t="s">
        <v>191</v>
      </c>
      <c r="C108" s="1131">
        <v>0</v>
      </c>
      <c r="D108" s="1107">
        <v>0</v>
      </c>
      <c r="E108" s="1132">
        <f t="shared" si="12"/>
        <v>0</v>
      </c>
      <c r="F108" s="1131">
        <v>14</v>
      </c>
      <c r="G108" s="1107">
        <v>2</v>
      </c>
      <c r="H108" s="1132">
        <f t="shared" si="13"/>
        <v>16</v>
      </c>
      <c r="I108" s="1131">
        <f t="shared" si="14"/>
        <v>74</v>
      </c>
      <c r="J108" s="1107">
        <f t="shared" si="16"/>
        <v>56</v>
      </c>
      <c r="K108" s="1132">
        <f t="shared" si="15"/>
        <v>130</v>
      </c>
      <c r="L108" s="1109"/>
      <c r="M108" s="1109"/>
      <c r="N108" s="1109"/>
      <c r="O108" s="1109"/>
      <c r="P108" s="1109"/>
      <c r="Q108" s="1109"/>
    </row>
    <row r="109" spans="1:17" ht="18" customHeight="1">
      <c r="A109" s="1099" t="s">
        <v>190</v>
      </c>
      <c r="B109" s="1100" t="s">
        <v>189</v>
      </c>
      <c r="C109" s="1131">
        <v>1</v>
      </c>
      <c r="D109" s="1107">
        <v>2</v>
      </c>
      <c r="E109" s="1132">
        <f t="shared" si="12"/>
        <v>3</v>
      </c>
      <c r="F109" s="1131">
        <v>68</v>
      </c>
      <c r="G109" s="1107">
        <v>23</v>
      </c>
      <c r="H109" s="1132">
        <f t="shared" si="13"/>
        <v>91</v>
      </c>
      <c r="I109" s="1131">
        <f t="shared" si="14"/>
        <v>209</v>
      </c>
      <c r="J109" s="1107">
        <f t="shared" si="16"/>
        <v>150</v>
      </c>
      <c r="K109" s="1132">
        <f t="shared" si="15"/>
        <v>359</v>
      </c>
      <c r="L109" s="1109"/>
      <c r="M109" s="1109"/>
      <c r="N109" s="1109"/>
      <c r="O109" s="1109"/>
      <c r="P109" s="1109"/>
      <c r="Q109" s="1109"/>
    </row>
    <row r="110" spans="1:17" ht="18" customHeight="1">
      <c r="A110" s="1099" t="s">
        <v>188</v>
      </c>
      <c r="B110" s="1100" t="s">
        <v>187</v>
      </c>
      <c r="C110" s="1131">
        <v>0</v>
      </c>
      <c r="D110" s="1107">
        <v>2</v>
      </c>
      <c r="E110" s="1132">
        <f t="shared" si="12"/>
        <v>2</v>
      </c>
      <c r="F110" s="1131">
        <v>53</v>
      </c>
      <c r="G110" s="1107">
        <v>19</v>
      </c>
      <c r="H110" s="1132">
        <f t="shared" si="13"/>
        <v>72</v>
      </c>
      <c r="I110" s="1131">
        <f t="shared" si="14"/>
        <v>185</v>
      </c>
      <c r="J110" s="1107">
        <f t="shared" si="16"/>
        <v>152</v>
      </c>
      <c r="K110" s="1132">
        <f t="shared" si="15"/>
        <v>337</v>
      </c>
      <c r="L110" s="1109"/>
      <c r="M110" s="1109"/>
      <c r="N110" s="1109"/>
      <c r="O110" s="1109"/>
      <c r="P110" s="1109"/>
      <c r="Q110" s="1109"/>
    </row>
    <row r="111" spans="1:17" ht="18" customHeight="1">
      <c r="A111" s="1099" t="s">
        <v>186</v>
      </c>
      <c r="B111" s="1100" t="s">
        <v>185</v>
      </c>
      <c r="C111" s="1131">
        <v>0</v>
      </c>
      <c r="D111" s="1107">
        <v>4</v>
      </c>
      <c r="E111" s="1132">
        <f t="shared" si="12"/>
        <v>4</v>
      </c>
      <c r="F111" s="1131">
        <v>78</v>
      </c>
      <c r="G111" s="1107">
        <v>44</v>
      </c>
      <c r="H111" s="1132">
        <f t="shared" si="13"/>
        <v>122</v>
      </c>
      <c r="I111" s="1131">
        <f t="shared" si="14"/>
        <v>290</v>
      </c>
      <c r="J111" s="1107">
        <f t="shared" si="16"/>
        <v>498</v>
      </c>
      <c r="K111" s="1132">
        <f t="shared" si="15"/>
        <v>788</v>
      </c>
      <c r="L111" s="1109"/>
      <c r="M111" s="1109"/>
      <c r="N111" s="1109"/>
      <c r="O111" s="1109"/>
      <c r="P111" s="1109"/>
      <c r="Q111" s="1109"/>
    </row>
    <row r="112" spans="1:17" ht="18" customHeight="1">
      <c r="A112" s="1099" t="s">
        <v>184</v>
      </c>
      <c r="B112" s="1100" t="s">
        <v>183</v>
      </c>
      <c r="C112" s="1131">
        <v>0</v>
      </c>
      <c r="D112" s="1107">
        <v>2</v>
      </c>
      <c r="E112" s="1132">
        <f t="shared" si="12"/>
        <v>2</v>
      </c>
      <c r="F112" s="1131">
        <v>28</v>
      </c>
      <c r="G112" s="1107">
        <v>62</v>
      </c>
      <c r="H112" s="1132">
        <f t="shared" si="13"/>
        <v>90</v>
      </c>
      <c r="I112" s="1131">
        <f t="shared" si="14"/>
        <v>171</v>
      </c>
      <c r="J112" s="1107">
        <f t="shared" si="16"/>
        <v>482</v>
      </c>
      <c r="K112" s="1132">
        <f t="shared" si="15"/>
        <v>653</v>
      </c>
      <c r="L112" s="1109"/>
      <c r="M112" s="1109"/>
      <c r="N112" s="1109"/>
      <c r="O112" s="1109"/>
      <c r="P112" s="1109"/>
      <c r="Q112" s="1109"/>
    </row>
    <row r="113" spans="1:17" ht="18" customHeight="1">
      <c r="A113" s="1099" t="s">
        <v>384</v>
      </c>
      <c r="B113" s="1100" t="s">
        <v>181</v>
      </c>
      <c r="C113" s="1131">
        <v>0</v>
      </c>
      <c r="D113" s="1107">
        <v>1</v>
      </c>
      <c r="E113" s="1132">
        <f t="shared" si="12"/>
        <v>1</v>
      </c>
      <c r="F113" s="1131">
        <v>4</v>
      </c>
      <c r="G113" s="1107">
        <v>1</v>
      </c>
      <c r="H113" s="1132">
        <f t="shared" si="13"/>
        <v>5</v>
      </c>
      <c r="I113" s="1131">
        <f t="shared" si="14"/>
        <v>39</v>
      </c>
      <c r="J113" s="1107">
        <f t="shared" si="16"/>
        <v>41</v>
      </c>
      <c r="K113" s="1132">
        <f t="shared" si="15"/>
        <v>80</v>
      </c>
      <c r="L113" s="1109"/>
      <c r="M113" s="1109"/>
      <c r="N113" s="1109"/>
      <c r="O113" s="1109"/>
      <c r="P113" s="1109"/>
      <c r="Q113" s="1109"/>
    </row>
    <row r="114" spans="1:17" ht="18" customHeight="1">
      <c r="A114" s="1099" t="s">
        <v>180</v>
      </c>
      <c r="B114" s="1100" t="s">
        <v>179</v>
      </c>
      <c r="C114" s="1131">
        <v>0</v>
      </c>
      <c r="D114" s="1107">
        <v>4</v>
      </c>
      <c r="E114" s="1132">
        <f t="shared" si="12"/>
        <v>4</v>
      </c>
      <c r="F114" s="1131">
        <v>46</v>
      </c>
      <c r="G114" s="1107">
        <v>10</v>
      </c>
      <c r="H114" s="1132">
        <f t="shared" si="13"/>
        <v>56</v>
      </c>
      <c r="I114" s="1131">
        <f t="shared" si="14"/>
        <v>154</v>
      </c>
      <c r="J114" s="1107">
        <f t="shared" si="16"/>
        <v>71</v>
      </c>
      <c r="K114" s="1132">
        <f t="shared" si="15"/>
        <v>225</v>
      </c>
      <c r="L114" s="1109"/>
      <c r="M114" s="1109"/>
      <c r="N114" s="1109"/>
      <c r="O114" s="1109"/>
      <c r="P114" s="1109"/>
      <c r="Q114" s="1109"/>
    </row>
    <row r="115" spans="1:17" ht="18" customHeight="1">
      <c r="A115" s="1099" t="s">
        <v>598</v>
      </c>
      <c r="B115" s="1100" t="s">
        <v>177</v>
      </c>
      <c r="C115" s="1131">
        <v>0</v>
      </c>
      <c r="D115" s="1107">
        <v>2</v>
      </c>
      <c r="E115" s="1132">
        <f t="shared" si="12"/>
        <v>2</v>
      </c>
      <c r="F115" s="1131">
        <v>24</v>
      </c>
      <c r="G115" s="1107">
        <v>14</v>
      </c>
      <c r="H115" s="1132">
        <f t="shared" si="13"/>
        <v>38</v>
      </c>
      <c r="I115" s="1131">
        <f t="shared" si="14"/>
        <v>152</v>
      </c>
      <c r="J115" s="1107">
        <f t="shared" si="16"/>
        <v>78</v>
      </c>
      <c r="K115" s="1132">
        <f t="shared" si="15"/>
        <v>230</v>
      </c>
      <c r="L115" s="1109"/>
      <c r="M115" s="1109"/>
      <c r="N115" s="1109"/>
      <c r="O115" s="1109"/>
      <c r="P115" s="1109"/>
      <c r="Q115" s="1109"/>
    </row>
    <row r="116" spans="1:17" ht="18" customHeight="1">
      <c r="A116" s="1101" t="s">
        <v>597</v>
      </c>
      <c r="B116" s="1100" t="s">
        <v>175</v>
      </c>
      <c r="C116" s="1131">
        <v>0</v>
      </c>
      <c r="D116" s="1107">
        <v>0</v>
      </c>
      <c r="E116" s="1132">
        <f t="shared" si="12"/>
        <v>0</v>
      </c>
      <c r="F116" s="1131">
        <v>1</v>
      </c>
      <c r="G116" s="1107">
        <v>0</v>
      </c>
      <c r="H116" s="1132">
        <f t="shared" si="13"/>
        <v>1</v>
      </c>
      <c r="I116" s="1131">
        <f t="shared" si="14"/>
        <v>220</v>
      </c>
      <c r="J116" s="1107">
        <f t="shared" si="16"/>
        <v>294</v>
      </c>
      <c r="K116" s="1132">
        <f t="shared" si="15"/>
        <v>514</v>
      </c>
      <c r="L116" s="1109"/>
      <c r="M116" s="1109"/>
      <c r="N116" s="1109"/>
      <c r="O116" s="1109"/>
      <c r="P116" s="1109"/>
      <c r="Q116" s="1109"/>
    </row>
    <row r="117" spans="1:17" ht="18" customHeight="1">
      <c r="A117" s="1101" t="s">
        <v>596</v>
      </c>
      <c r="B117" s="1100" t="s">
        <v>595</v>
      </c>
      <c r="C117" s="1131">
        <v>0</v>
      </c>
      <c r="D117" s="1107">
        <v>0</v>
      </c>
      <c r="E117" s="1132">
        <f t="shared" si="12"/>
        <v>0</v>
      </c>
      <c r="F117" s="1131">
        <v>1</v>
      </c>
      <c r="G117" s="1107">
        <v>2</v>
      </c>
      <c r="H117" s="1132">
        <f t="shared" si="13"/>
        <v>3</v>
      </c>
      <c r="I117" s="1131">
        <f t="shared" si="14"/>
        <v>54</v>
      </c>
      <c r="J117" s="1107">
        <f t="shared" si="16"/>
        <v>41</v>
      </c>
      <c r="K117" s="1132">
        <f t="shared" si="15"/>
        <v>95</v>
      </c>
      <c r="L117" s="1109"/>
      <c r="M117" s="1109"/>
      <c r="N117" s="1109"/>
      <c r="O117" s="1109"/>
      <c r="P117" s="1109"/>
      <c r="Q117" s="1109"/>
    </row>
    <row r="118" spans="1:17" ht="18" customHeight="1">
      <c r="A118" s="1099" t="s">
        <v>172</v>
      </c>
      <c r="B118" s="1100" t="s">
        <v>171</v>
      </c>
      <c r="C118" s="1131">
        <v>0</v>
      </c>
      <c r="D118" s="1107">
        <v>3</v>
      </c>
      <c r="E118" s="1132">
        <f t="shared" si="12"/>
        <v>3</v>
      </c>
      <c r="F118" s="1131">
        <v>89</v>
      </c>
      <c r="G118" s="1107">
        <v>50</v>
      </c>
      <c r="H118" s="1132">
        <f t="shared" si="13"/>
        <v>139</v>
      </c>
      <c r="I118" s="1131">
        <f t="shared" si="14"/>
        <v>336</v>
      </c>
      <c r="J118" s="1107">
        <f t="shared" si="16"/>
        <v>282</v>
      </c>
      <c r="K118" s="1132">
        <f t="shared" si="15"/>
        <v>618</v>
      </c>
      <c r="L118" s="1109"/>
      <c r="M118" s="1109"/>
      <c r="N118" s="1109"/>
      <c r="O118" s="1109"/>
      <c r="P118" s="1109"/>
      <c r="Q118" s="1109"/>
    </row>
    <row r="119" spans="1:17" ht="18" customHeight="1">
      <c r="A119" s="1099" t="s">
        <v>170</v>
      </c>
      <c r="B119" s="1100" t="s">
        <v>169</v>
      </c>
      <c r="C119" s="1131">
        <v>0</v>
      </c>
      <c r="D119" s="1107">
        <v>1</v>
      </c>
      <c r="E119" s="1132">
        <f t="shared" si="12"/>
        <v>1</v>
      </c>
      <c r="F119" s="1131">
        <v>46</v>
      </c>
      <c r="G119" s="1107">
        <v>17</v>
      </c>
      <c r="H119" s="1132">
        <f t="shared" si="13"/>
        <v>63</v>
      </c>
      <c r="I119" s="1131">
        <f t="shared" si="14"/>
        <v>167</v>
      </c>
      <c r="J119" s="1107">
        <f t="shared" si="16"/>
        <v>88</v>
      </c>
      <c r="K119" s="1132">
        <f t="shared" si="15"/>
        <v>255</v>
      </c>
      <c r="L119" s="1109"/>
      <c r="M119" s="1109"/>
      <c r="N119" s="1109"/>
      <c r="O119" s="1109"/>
      <c r="P119" s="1109"/>
      <c r="Q119" s="1109"/>
    </row>
    <row r="120" spans="1:17" ht="18" customHeight="1">
      <c r="A120" s="1099" t="s">
        <v>168</v>
      </c>
      <c r="B120" s="1100" t="s">
        <v>167</v>
      </c>
      <c r="C120" s="1131">
        <v>0</v>
      </c>
      <c r="D120" s="1107">
        <v>0</v>
      </c>
      <c r="E120" s="1132">
        <f t="shared" si="12"/>
        <v>0</v>
      </c>
      <c r="F120" s="1131">
        <v>47</v>
      </c>
      <c r="G120" s="1107">
        <v>153</v>
      </c>
      <c r="H120" s="1132">
        <f t="shared" si="13"/>
        <v>200</v>
      </c>
      <c r="I120" s="1131">
        <f t="shared" si="14"/>
        <v>188</v>
      </c>
      <c r="J120" s="1107">
        <f t="shared" si="16"/>
        <v>679</v>
      </c>
      <c r="K120" s="1132">
        <f t="shared" si="15"/>
        <v>867</v>
      </c>
      <c r="L120" s="1109"/>
      <c r="M120" s="1109"/>
      <c r="N120" s="1109"/>
      <c r="O120" s="1109"/>
      <c r="P120" s="1109"/>
      <c r="Q120" s="1109"/>
    </row>
    <row r="121" spans="1:17" ht="18" customHeight="1">
      <c r="A121" s="1099" t="s">
        <v>166</v>
      </c>
      <c r="B121" s="1100" t="s">
        <v>165</v>
      </c>
      <c r="C121" s="1131">
        <v>0</v>
      </c>
      <c r="D121" s="1107">
        <v>1</v>
      </c>
      <c r="E121" s="1132">
        <f t="shared" si="12"/>
        <v>1</v>
      </c>
      <c r="F121" s="1131">
        <v>6</v>
      </c>
      <c r="G121" s="1107">
        <v>2</v>
      </c>
      <c r="H121" s="1132">
        <f t="shared" si="13"/>
        <v>8</v>
      </c>
      <c r="I121" s="1131">
        <f t="shared" si="14"/>
        <v>13</v>
      </c>
      <c r="J121" s="1107">
        <f t="shared" si="16"/>
        <v>12</v>
      </c>
      <c r="K121" s="1132">
        <f t="shared" si="15"/>
        <v>25</v>
      </c>
      <c r="L121" s="1109"/>
      <c r="M121" s="1109"/>
      <c r="N121" s="1109"/>
      <c r="O121" s="1109"/>
      <c r="P121" s="1109"/>
      <c r="Q121" s="1109"/>
    </row>
    <row r="122" spans="1:17" ht="18" customHeight="1">
      <c r="A122" s="1099" t="s">
        <v>386</v>
      </c>
      <c r="B122" s="1100" t="s">
        <v>428</v>
      </c>
      <c r="C122" s="1131">
        <v>0</v>
      </c>
      <c r="D122" s="1107">
        <v>6</v>
      </c>
      <c r="E122" s="1132">
        <f t="shared" si="12"/>
        <v>6</v>
      </c>
      <c r="F122" s="1131">
        <v>158</v>
      </c>
      <c r="G122" s="1107">
        <v>182</v>
      </c>
      <c r="H122" s="1132">
        <f t="shared" si="13"/>
        <v>340</v>
      </c>
      <c r="I122" s="1131">
        <f t="shared" si="14"/>
        <v>573</v>
      </c>
      <c r="J122" s="1107">
        <f t="shared" si="16"/>
        <v>686</v>
      </c>
      <c r="K122" s="1132">
        <f t="shared" si="15"/>
        <v>1259</v>
      </c>
      <c r="L122" s="1109"/>
      <c r="M122" s="1109"/>
      <c r="N122" s="1109"/>
      <c r="O122" s="1109"/>
      <c r="P122" s="1109"/>
      <c r="Q122" s="1109"/>
    </row>
    <row r="123" spans="1:17" ht="18" customHeight="1">
      <c r="A123" s="1099" t="s">
        <v>385</v>
      </c>
      <c r="B123" s="1100" t="s">
        <v>161</v>
      </c>
      <c r="C123" s="1131">
        <v>0</v>
      </c>
      <c r="D123" s="1107">
        <v>2</v>
      </c>
      <c r="E123" s="1132">
        <f t="shared" si="12"/>
        <v>2</v>
      </c>
      <c r="F123" s="1131">
        <v>34</v>
      </c>
      <c r="G123" s="1107">
        <v>8</v>
      </c>
      <c r="H123" s="1132">
        <f t="shared" si="13"/>
        <v>42</v>
      </c>
      <c r="I123" s="1131">
        <f t="shared" si="14"/>
        <v>139</v>
      </c>
      <c r="J123" s="1107">
        <f t="shared" si="16"/>
        <v>64</v>
      </c>
      <c r="K123" s="1132">
        <f t="shared" si="15"/>
        <v>203</v>
      </c>
      <c r="L123" s="1109"/>
      <c r="M123" s="1109"/>
      <c r="N123" s="1109"/>
      <c r="O123" s="1109"/>
      <c r="P123" s="1109"/>
      <c r="Q123" s="1109"/>
    </row>
    <row r="124" spans="1:17" ht="18" customHeight="1">
      <c r="A124" s="1099" t="s">
        <v>160</v>
      </c>
      <c r="B124" s="1100" t="s">
        <v>594</v>
      </c>
      <c r="C124" s="1131">
        <v>0</v>
      </c>
      <c r="D124" s="1107">
        <v>0</v>
      </c>
      <c r="E124" s="1132">
        <f t="shared" si="12"/>
        <v>0</v>
      </c>
      <c r="F124" s="1131">
        <v>0</v>
      </c>
      <c r="G124" s="1107">
        <v>0</v>
      </c>
      <c r="H124" s="1132">
        <f t="shared" si="13"/>
        <v>0</v>
      </c>
      <c r="I124" s="1131">
        <f t="shared" si="14"/>
        <v>2</v>
      </c>
      <c r="J124" s="1107">
        <f t="shared" si="16"/>
        <v>0</v>
      </c>
      <c r="K124" s="1132">
        <f t="shared" si="15"/>
        <v>2</v>
      </c>
      <c r="L124" s="1109"/>
      <c r="M124" s="1109"/>
      <c r="N124" s="1109"/>
      <c r="O124" s="1109"/>
      <c r="P124" s="1109"/>
      <c r="Q124" s="1109"/>
    </row>
    <row r="125" spans="1:17" ht="18" customHeight="1">
      <c r="A125" s="1099" t="s">
        <v>158</v>
      </c>
      <c r="B125" s="1100" t="s">
        <v>157</v>
      </c>
      <c r="C125" s="1131">
        <v>0</v>
      </c>
      <c r="D125" s="1107">
        <v>0</v>
      </c>
      <c r="E125" s="1132">
        <f t="shared" si="12"/>
        <v>0</v>
      </c>
      <c r="F125" s="1131">
        <v>123</v>
      </c>
      <c r="G125" s="1107">
        <v>71</v>
      </c>
      <c r="H125" s="1132">
        <f t="shared" si="13"/>
        <v>194</v>
      </c>
      <c r="I125" s="1131">
        <f t="shared" si="14"/>
        <v>596</v>
      </c>
      <c r="J125" s="1107">
        <f t="shared" si="16"/>
        <v>762</v>
      </c>
      <c r="K125" s="1132">
        <f t="shared" si="15"/>
        <v>1358</v>
      </c>
      <c r="L125" s="1109"/>
      <c r="M125" s="1109"/>
      <c r="N125" s="1109"/>
      <c r="O125" s="1109"/>
      <c r="P125" s="1109"/>
      <c r="Q125" s="1109"/>
    </row>
    <row r="126" spans="1:17" ht="18" customHeight="1">
      <c r="A126" s="1099" t="s">
        <v>156</v>
      </c>
      <c r="B126" s="1100" t="s">
        <v>155</v>
      </c>
      <c r="C126" s="1131">
        <v>0</v>
      </c>
      <c r="D126" s="1107">
        <v>5</v>
      </c>
      <c r="E126" s="1132">
        <f t="shared" si="12"/>
        <v>5</v>
      </c>
      <c r="F126" s="1131">
        <v>88</v>
      </c>
      <c r="G126" s="1107">
        <v>145</v>
      </c>
      <c r="H126" s="1132">
        <f t="shared" si="13"/>
        <v>233</v>
      </c>
      <c r="I126" s="1131">
        <f t="shared" si="14"/>
        <v>319</v>
      </c>
      <c r="J126" s="1107">
        <f t="shared" si="16"/>
        <v>785</v>
      </c>
      <c r="K126" s="1132">
        <f t="shared" si="15"/>
        <v>1104</v>
      </c>
      <c r="L126" s="1109"/>
      <c r="M126" s="1109"/>
      <c r="N126" s="1109"/>
      <c r="O126" s="1109"/>
      <c r="P126" s="1109"/>
      <c r="Q126" s="1109"/>
    </row>
    <row r="127" spans="1:17" ht="18" customHeight="1">
      <c r="A127" s="1099" t="s">
        <v>154</v>
      </c>
      <c r="B127" s="1100" t="s">
        <v>153</v>
      </c>
      <c r="C127" s="1131">
        <v>0</v>
      </c>
      <c r="D127" s="1107">
        <v>0</v>
      </c>
      <c r="E127" s="1132">
        <f t="shared" si="12"/>
        <v>0</v>
      </c>
      <c r="F127" s="1131">
        <v>22</v>
      </c>
      <c r="G127" s="1107">
        <v>93</v>
      </c>
      <c r="H127" s="1132">
        <f t="shared" si="13"/>
        <v>115</v>
      </c>
      <c r="I127" s="1131">
        <f t="shared" si="14"/>
        <v>114</v>
      </c>
      <c r="J127" s="1107">
        <f t="shared" si="16"/>
        <v>517</v>
      </c>
      <c r="K127" s="1132">
        <f t="shared" si="15"/>
        <v>631</v>
      </c>
      <c r="L127" s="1109"/>
      <c r="M127" s="1109"/>
      <c r="N127" s="1109"/>
      <c r="O127" s="1109"/>
      <c r="P127" s="1109"/>
      <c r="Q127" s="1109"/>
    </row>
    <row r="128" spans="1:17" ht="18" customHeight="1">
      <c r="A128" s="1099" t="s">
        <v>152</v>
      </c>
      <c r="B128" s="1100" t="s">
        <v>151</v>
      </c>
      <c r="C128" s="1131">
        <v>0</v>
      </c>
      <c r="D128" s="1107">
        <v>0</v>
      </c>
      <c r="E128" s="1132">
        <f t="shared" si="12"/>
        <v>0</v>
      </c>
      <c r="F128" s="1131">
        <v>6</v>
      </c>
      <c r="G128" s="1107">
        <v>12</v>
      </c>
      <c r="H128" s="1132">
        <f t="shared" si="13"/>
        <v>18</v>
      </c>
      <c r="I128" s="1131">
        <f t="shared" si="14"/>
        <v>76</v>
      </c>
      <c r="J128" s="1107">
        <f t="shared" si="16"/>
        <v>251</v>
      </c>
      <c r="K128" s="1132">
        <f t="shared" si="15"/>
        <v>327</v>
      </c>
      <c r="L128" s="1109"/>
      <c r="M128" s="1109"/>
      <c r="N128" s="1109"/>
      <c r="O128" s="1109"/>
      <c r="P128" s="1109"/>
      <c r="Q128" s="1109"/>
    </row>
    <row r="129" spans="1:17" ht="18" customHeight="1">
      <c r="A129" s="1099" t="s">
        <v>150</v>
      </c>
      <c r="B129" s="1100" t="s">
        <v>149</v>
      </c>
      <c r="C129" s="1131">
        <v>0</v>
      </c>
      <c r="D129" s="1107">
        <v>0</v>
      </c>
      <c r="E129" s="1132">
        <f t="shared" si="12"/>
        <v>0</v>
      </c>
      <c r="F129" s="1131">
        <v>6</v>
      </c>
      <c r="G129" s="1107">
        <v>7</v>
      </c>
      <c r="H129" s="1132">
        <f t="shared" si="13"/>
        <v>13</v>
      </c>
      <c r="I129" s="1131">
        <f t="shared" si="14"/>
        <v>45</v>
      </c>
      <c r="J129" s="1107">
        <f t="shared" si="16"/>
        <v>59</v>
      </c>
      <c r="K129" s="1132">
        <f t="shared" si="15"/>
        <v>104</v>
      </c>
      <c r="L129" s="1109"/>
      <c r="M129" s="1109"/>
      <c r="N129" s="1109"/>
      <c r="O129" s="1109"/>
      <c r="P129" s="1109"/>
      <c r="Q129" s="1109"/>
    </row>
    <row r="130" spans="1:17" ht="18" customHeight="1">
      <c r="A130" s="1099" t="s">
        <v>148</v>
      </c>
      <c r="B130" s="1100" t="s">
        <v>147</v>
      </c>
      <c r="C130" s="1131">
        <v>0</v>
      </c>
      <c r="D130" s="1107">
        <v>3</v>
      </c>
      <c r="E130" s="1132">
        <f t="shared" si="12"/>
        <v>3</v>
      </c>
      <c r="F130" s="1131">
        <v>7</v>
      </c>
      <c r="G130" s="1107">
        <v>21</v>
      </c>
      <c r="H130" s="1132">
        <f t="shared" si="13"/>
        <v>28</v>
      </c>
      <c r="I130" s="1131">
        <f t="shared" si="14"/>
        <v>70</v>
      </c>
      <c r="J130" s="1107">
        <f t="shared" si="16"/>
        <v>156</v>
      </c>
      <c r="K130" s="1132">
        <f t="shared" si="15"/>
        <v>226</v>
      </c>
      <c r="L130" s="1109"/>
      <c r="M130" s="1109"/>
      <c r="N130" s="1109"/>
      <c r="O130" s="1109"/>
      <c r="P130" s="1109"/>
      <c r="Q130" s="1109"/>
    </row>
    <row r="131" spans="1:17" ht="18" customHeight="1">
      <c r="A131" s="1099" t="s">
        <v>146</v>
      </c>
      <c r="B131" s="1100" t="s">
        <v>145</v>
      </c>
      <c r="C131" s="1131">
        <v>0</v>
      </c>
      <c r="D131" s="1107">
        <v>1</v>
      </c>
      <c r="E131" s="1132">
        <f t="shared" si="12"/>
        <v>1</v>
      </c>
      <c r="F131" s="1131">
        <v>14</v>
      </c>
      <c r="G131" s="1107">
        <v>0</v>
      </c>
      <c r="H131" s="1132">
        <f t="shared" si="13"/>
        <v>14</v>
      </c>
      <c r="I131" s="1131">
        <f t="shared" si="14"/>
        <v>88</v>
      </c>
      <c r="J131" s="1107">
        <f t="shared" si="16"/>
        <v>54</v>
      </c>
      <c r="K131" s="1132">
        <f t="shared" si="15"/>
        <v>142</v>
      </c>
      <c r="L131" s="1109"/>
      <c r="M131" s="1109"/>
      <c r="N131" s="1109"/>
      <c r="O131" s="1109"/>
      <c r="P131" s="1109"/>
      <c r="Q131" s="1109"/>
    </row>
    <row r="132" spans="1:17" ht="18" customHeight="1">
      <c r="A132" s="1099" t="s">
        <v>593</v>
      </c>
      <c r="B132" s="1100" t="s">
        <v>143</v>
      </c>
      <c r="C132" s="1131">
        <v>0</v>
      </c>
      <c r="D132" s="1107">
        <v>0</v>
      </c>
      <c r="E132" s="1132">
        <f t="shared" si="12"/>
        <v>0</v>
      </c>
      <c r="F132" s="1131">
        <v>7</v>
      </c>
      <c r="G132" s="1107">
        <v>3</v>
      </c>
      <c r="H132" s="1132">
        <f t="shared" si="13"/>
        <v>10</v>
      </c>
      <c r="I132" s="1131">
        <f t="shared" si="14"/>
        <v>81</v>
      </c>
      <c r="J132" s="1107">
        <f t="shared" si="16"/>
        <v>35</v>
      </c>
      <c r="K132" s="1132">
        <f t="shared" si="15"/>
        <v>116</v>
      </c>
      <c r="L132" s="1109"/>
      <c r="M132" s="1109"/>
      <c r="N132" s="1109"/>
      <c r="O132" s="1109"/>
      <c r="P132" s="1109"/>
      <c r="Q132" s="1109"/>
    </row>
    <row r="133" spans="1:17" ht="18" customHeight="1">
      <c r="A133" s="1099" t="s">
        <v>142</v>
      </c>
      <c r="B133" s="1100" t="s">
        <v>141</v>
      </c>
      <c r="C133" s="1131">
        <v>0</v>
      </c>
      <c r="D133" s="1107">
        <v>0</v>
      </c>
      <c r="E133" s="1132">
        <f t="shared" si="12"/>
        <v>0</v>
      </c>
      <c r="F133" s="1131">
        <v>4</v>
      </c>
      <c r="G133" s="1107">
        <v>10</v>
      </c>
      <c r="H133" s="1132">
        <f t="shared" si="13"/>
        <v>14</v>
      </c>
      <c r="I133" s="1131">
        <f t="shared" si="14"/>
        <v>76</v>
      </c>
      <c r="J133" s="1107">
        <f t="shared" si="16"/>
        <v>155</v>
      </c>
      <c r="K133" s="1132">
        <f t="shared" si="15"/>
        <v>231</v>
      </c>
      <c r="L133" s="1109"/>
      <c r="M133" s="1109"/>
      <c r="N133" s="1109"/>
      <c r="O133" s="1109"/>
      <c r="P133" s="1109"/>
      <c r="Q133" s="1109"/>
    </row>
    <row r="134" spans="1:17" ht="18" customHeight="1">
      <c r="A134" s="1099" t="s">
        <v>140</v>
      </c>
      <c r="B134" s="1100" t="s">
        <v>139</v>
      </c>
      <c r="C134" s="1131">
        <v>0</v>
      </c>
      <c r="D134" s="1107">
        <v>0</v>
      </c>
      <c r="E134" s="1132">
        <f t="shared" si="12"/>
        <v>0</v>
      </c>
      <c r="F134" s="1131">
        <v>3</v>
      </c>
      <c r="G134" s="1107">
        <v>7</v>
      </c>
      <c r="H134" s="1132">
        <f t="shared" si="13"/>
        <v>10</v>
      </c>
      <c r="I134" s="1131">
        <f t="shared" si="14"/>
        <v>21</v>
      </c>
      <c r="J134" s="1107">
        <f t="shared" si="16"/>
        <v>48</v>
      </c>
      <c r="K134" s="1132">
        <f t="shared" si="15"/>
        <v>69</v>
      </c>
      <c r="L134" s="1109"/>
      <c r="M134" s="1109"/>
      <c r="N134" s="1109"/>
      <c r="O134" s="1109"/>
      <c r="P134" s="1109"/>
      <c r="Q134" s="1109"/>
    </row>
    <row r="135" spans="1:17" ht="18" customHeight="1" thickBot="1">
      <c r="A135" s="1102" t="s">
        <v>515</v>
      </c>
      <c r="B135" s="1103" t="s">
        <v>137</v>
      </c>
      <c r="C135" s="1133">
        <v>1</v>
      </c>
      <c r="D135" s="1134">
        <v>4</v>
      </c>
      <c r="E135" s="1127">
        <f t="shared" si="12"/>
        <v>5</v>
      </c>
      <c r="F135" s="1133">
        <v>281</v>
      </c>
      <c r="G135" s="1134">
        <v>276</v>
      </c>
      <c r="H135" s="1127">
        <f t="shared" si="13"/>
        <v>557</v>
      </c>
      <c r="I135" s="1133">
        <f t="shared" si="14"/>
        <v>3280</v>
      </c>
      <c r="J135" s="1134">
        <f t="shared" si="16"/>
        <v>700</v>
      </c>
      <c r="K135" s="1127">
        <f t="shared" si="15"/>
        <v>3980</v>
      </c>
      <c r="L135" s="1109"/>
      <c r="M135" s="1109"/>
      <c r="N135" s="1109"/>
      <c r="O135" s="1109"/>
      <c r="P135" s="1109"/>
      <c r="Q135" s="1109"/>
    </row>
    <row r="136" spans="1:17" ht="18" customHeight="1" thickBot="1">
      <c r="A136" s="1104" t="s">
        <v>592</v>
      </c>
      <c r="B136" s="1105" t="s">
        <v>26</v>
      </c>
      <c r="C136" s="1124">
        <f>SUM(C100:C135)</f>
        <v>5</v>
      </c>
      <c r="D136" s="1125">
        <f>SUM(D100:D135)</f>
        <v>91</v>
      </c>
      <c r="E136" s="1124">
        <f>SUM(E100:E135)</f>
        <v>96</v>
      </c>
      <c r="F136" s="1106">
        <f>SUM(F100:F135)</f>
        <v>1849</v>
      </c>
      <c r="G136" s="1106">
        <f>SUM(G100:G135)</f>
        <v>1536</v>
      </c>
      <c r="H136" s="1106">
        <f t="shared" si="13"/>
        <v>3385</v>
      </c>
      <c r="I136" s="1126">
        <f>SUM(I100:I135)</f>
        <v>10788</v>
      </c>
      <c r="J136" s="1126">
        <f>SUM(J100:J135)</f>
        <v>9359</v>
      </c>
      <c r="K136" s="1126">
        <f>SUM(K100:K135)</f>
        <v>20147</v>
      </c>
      <c r="L136" s="1109"/>
      <c r="M136" s="1109"/>
      <c r="N136" s="436" t="s">
        <v>2033</v>
      </c>
      <c r="O136" s="1109"/>
      <c r="P136" s="1109"/>
      <c r="Q136" s="1109"/>
    </row>
  </sheetData>
  <mergeCells count="36">
    <mergeCell ref="L11:N11"/>
    <mergeCell ref="A7:Q7"/>
    <mergeCell ref="A8:Q8"/>
    <mergeCell ref="A10:B10"/>
    <mergeCell ref="C10:E10"/>
    <mergeCell ref="F10:H10"/>
    <mergeCell ref="I10:K10"/>
    <mergeCell ref="L10:N10"/>
    <mergeCell ref="O10:Q10"/>
    <mergeCell ref="C11:E11"/>
    <mergeCell ref="F11:H11"/>
    <mergeCell ref="I11:K11"/>
    <mergeCell ref="O11:Q11"/>
    <mergeCell ref="A12:B12"/>
    <mergeCell ref="A51:N51"/>
    <mergeCell ref="O54:Q54"/>
    <mergeCell ref="A53:B54"/>
    <mergeCell ref="C53:E53"/>
    <mergeCell ref="F53:H53"/>
    <mergeCell ref="L53:N53"/>
    <mergeCell ref="O53:Q53"/>
    <mergeCell ref="C54:E54"/>
    <mergeCell ref="F54:H54"/>
    <mergeCell ref="I54:K54"/>
    <mergeCell ref="L54:N54"/>
    <mergeCell ref="I53:K53"/>
    <mergeCell ref="A55:B55"/>
    <mergeCell ref="C97:E97"/>
    <mergeCell ref="F97:H97"/>
    <mergeCell ref="I97:K97"/>
    <mergeCell ref="A98:B98"/>
    <mergeCell ref="A94:N94"/>
    <mergeCell ref="A96:B96"/>
    <mergeCell ref="C96:E96"/>
    <mergeCell ref="F96:H96"/>
    <mergeCell ref="I96:K96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1" max="16" man="1"/>
    <brk id="94" max="16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6"/>
  <sheetViews>
    <sheetView showGridLines="0" rightToLeft="1" zoomScale="110" zoomScaleNormal="110" workbookViewId="0">
      <selection activeCell="R40" sqref="R40"/>
    </sheetView>
  </sheetViews>
  <sheetFormatPr defaultColWidth="7.69921875" defaultRowHeight="23.4"/>
  <cols>
    <col min="1" max="1" width="14.19921875" style="304" customWidth="1"/>
    <col min="2" max="2" width="13.3984375" style="304" customWidth="1"/>
    <col min="3" max="12" width="11.09765625" style="304" customWidth="1"/>
    <col min="13" max="13" width="7.69921875" style="304" customWidth="1"/>
    <col min="14" max="233" width="7.69921875" style="304"/>
    <col min="234" max="234" width="14.19921875" style="304" customWidth="1"/>
    <col min="235" max="235" width="13.3984375" style="304" customWidth="1"/>
    <col min="236" max="245" width="11.09765625" style="304" customWidth="1"/>
    <col min="246" max="246" width="7.69921875" style="304" customWidth="1"/>
    <col min="247" max="489" width="7.69921875" style="304"/>
    <col min="490" max="490" width="14.19921875" style="304" customWidth="1"/>
    <col min="491" max="491" width="13.3984375" style="304" customWidth="1"/>
    <col min="492" max="501" width="11.09765625" style="304" customWidth="1"/>
    <col min="502" max="502" width="7.69921875" style="304" customWidth="1"/>
    <col min="503" max="745" width="7.69921875" style="304"/>
    <col min="746" max="746" width="14.19921875" style="304" customWidth="1"/>
    <col min="747" max="747" width="13.3984375" style="304" customWidth="1"/>
    <col min="748" max="757" width="11.09765625" style="304" customWidth="1"/>
    <col min="758" max="758" width="7.69921875" style="304" customWidth="1"/>
    <col min="759" max="1001" width="7.69921875" style="304"/>
    <col min="1002" max="1002" width="14.19921875" style="304" customWidth="1"/>
    <col min="1003" max="1003" width="13.3984375" style="304" customWidth="1"/>
    <col min="1004" max="1013" width="11.09765625" style="304" customWidth="1"/>
    <col min="1014" max="1014" width="7.69921875" style="304" customWidth="1"/>
    <col min="1015" max="1257" width="7.69921875" style="304"/>
    <col min="1258" max="1258" width="14.19921875" style="304" customWidth="1"/>
    <col min="1259" max="1259" width="13.3984375" style="304" customWidth="1"/>
    <col min="1260" max="1269" width="11.09765625" style="304" customWidth="1"/>
    <col min="1270" max="1270" width="7.69921875" style="304" customWidth="1"/>
    <col min="1271" max="1513" width="7.69921875" style="304"/>
    <col min="1514" max="1514" width="14.19921875" style="304" customWidth="1"/>
    <col min="1515" max="1515" width="13.3984375" style="304" customWidth="1"/>
    <col min="1516" max="1525" width="11.09765625" style="304" customWidth="1"/>
    <col min="1526" max="1526" width="7.69921875" style="304" customWidth="1"/>
    <col min="1527" max="1769" width="7.69921875" style="304"/>
    <col min="1770" max="1770" width="14.19921875" style="304" customWidth="1"/>
    <col min="1771" max="1771" width="13.3984375" style="304" customWidth="1"/>
    <col min="1772" max="1781" width="11.09765625" style="304" customWidth="1"/>
    <col min="1782" max="1782" width="7.69921875" style="304" customWidth="1"/>
    <col min="1783" max="2025" width="7.69921875" style="304"/>
    <col min="2026" max="2026" width="14.19921875" style="304" customWidth="1"/>
    <col min="2027" max="2027" width="13.3984375" style="304" customWidth="1"/>
    <col min="2028" max="2037" width="11.09765625" style="304" customWidth="1"/>
    <col min="2038" max="2038" width="7.69921875" style="304" customWidth="1"/>
    <col min="2039" max="2281" width="7.69921875" style="304"/>
    <col min="2282" max="2282" width="14.19921875" style="304" customWidth="1"/>
    <col min="2283" max="2283" width="13.3984375" style="304" customWidth="1"/>
    <col min="2284" max="2293" width="11.09765625" style="304" customWidth="1"/>
    <col min="2294" max="2294" width="7.69921875" style="304" customWidth="1"/>
    <col min="2295" max="2537" width="7.69921875" style="304"/>
    <col min="2538" max="2538" width="14.19921875" style="304" customWidth="1"/>
    <col min="2539" max="2539" width="13.3984375" style="304" customWidth="1"/>
    <col min="2540" max="2549" width="11.09765625" style="304" customWidth="1"/>
    <col min="2550" max="2550" width="7.69921875" style="304" customWidth="1"/>
    <col min="2551" max="2793" width="7.69921875" style="304"/>
    <col min="2794" max="2794" width="14.19921875" style="304" customWidth="1"/>
    <col min="2795" max="2795" width="13.3984375" style="304" customWidth="1"/>
    <col min="2796" max="2805" width="11.09765625" style="304" customWidth="1"/>
    <col min="2806" max="2806" width="7.69921875" style="304" customWidth="1"/>
    <col min="2807" max="3049" width="7.69921875" style="304"/>
    <col min="3050" max="3050" width="14.19921875" style="304" customWidth="1"/>
    <col min="3051" max="3051" width="13.3984375" style="304" customWidth="1"/>
    <col min="3052" max="3061" width="11.09765625" style="304" customWidth="1"/>
    <col min="3062" max="3062" width="7.69921875" style="304" customWidth="1"/>
    <col min="3063" max="3305" width="7.69921875" style="304"/>
    <col min="3306" max="3306" width="14.19921875" style="304" customWidth="1"/>
    <col min="3307" max="3307" width="13.3984375" style="304" customWidth="1"/>
    <col min="3308" max="3317" width="11.09765625" style="304" customWidth="1"/>
    <col min="3318" max="3318" width="7.69921875" style="304" customWidth="1"/>
    <col min="3319" max="3561" width="7.69921875" style="304"/>
    <col min="3562" max="3562" width="14.19921875" style="304" customWidth="1"/>
    <col min="3563" max="3563" width="13.3984375" style="304" customWidth="1"/>
    <col min="3564" max="3573" width="11.09765625" style="304" customWidth="1"/>
    <col min="3574" max="3574" width="7.69921875" style="304" customWidth="1"/>
    <col min="3575" max="3817" width="7.69921875" style="304"/>
    <col min="3818" max="3818" width="14.19921875" style="304" customWidth="1"/>
    <col min="3819" max="3819" width="13.3984375" style="304" customWidth="1"/>
    <col min="3820" max="3829" width="11.09765625" style="304" customWidth="1"/>
    <col min="3830" max="3830" width="7.69921875" style="304" customWidth="1"/>
    <col min="3831" max="4073" width="7.69921875" style="304"/>
    <col min="4074" max="4074" width="14.19921875" style="304" customWidth="1"/>
    <col min="4075" max="4075" width="13.3984375" style="304" customWidth="1"/>
    <col min="4076" max="4085" width="11.09765625" style="304" customWidth="1"/>
    <col min="4086" max="4086" width="7.69921875" style="304" customWidth="1"/>
    <col min="4087" max="4329" width="7.69921875" style="304"/>
    <col min="4330" max="4330" width="14.19921875" style="304" customWidth="1"/>
    <col min="4331" max="4331" width="13.3984375" style="304" customWidth="1"/>
    <col min="4332" max="4341" width="11.09765625" style="304" customWidth="1"/>
    <col min="4342" max="4342" width="7.69921875" style="304" customWidth="1"/>
    <col min="4343" max="4585" width="7.69921875" style="304"/>
    <col min="4586" max="4586" width="14.19921875" style="304" customWidth="1"/>
    <col min="4587" max="4587" width="13.3984375" style="304" customWidth="1"/>
    <col min="4588" max="4597" width="11.09765625" style="304" customWidth="1"/>
    <col min="4598" max="4598" width="7.69921875" style="304" customWidth="1"/>
    <col min="4599" max="4841" width="7.69921875" style="304"/>
    <col min="4842" max="4842" width="14.19921875" style="304" customWidth="1"/>
    <col min="4843" max="4843" width="13.3984375" style="304" customWidth="1"/>
    <col min="4844" max="4853" width="11.09765625" style="304" customWidth="1"/>
    <col min="4854" max="4854" width="7.69921875" style="304" customWidth="1"/>
    <col min="4855" max="5097" width="7.69921875" style="304"/>
    <col min="5098" max="5098" width="14.19921875" style="304" customWidth="1"/>
    <col min="5099" max="5099" width="13.3984375" style="304" customWidth="1"/>
    <col min="5100" max="5109" width="11.09765625" style="304" customWidth="1"/>
    <col min="5110" max="5110" width="7.69921875" style="304" customWidth="1"/>
    <col min="5111" max="5353" width="7.69921875" style="304"/>
    <col min="5354" max="5354" width="14.19921875" style="304" customWidth="1"/>
    <col min="5355" max="5355" width="13.3984375" style="304" customWidth="1"/>
    <col min="5356" max="5365" width="11.09765625" style="304" customWidth="1"/>
    <col min="5366" max="5366" width="7.69921875" style="304" customWidth="1"/>
    <col min="5367" max="5609" width="7.69921875" style="304"/>
    <col min="5610" max="5610" width="14.19921875" style="304" customWidth="1"/>
    <col min="5611" max="5611" width="13.3984375" style="304" customWidth="1"/>
    <col min="5612" max="5621" width="11.09765625" style="304" customWidth="1"/>
    <col min="5622" max="5622" width="7.69921875" style="304" customWidth="1"/>
    <col min="5623" max="5865" width="7.69921875" style="304"/>
    <col min="5866" max="5866" width="14.19921875" style="304" customWidth="1"/>
    <col min="5867" max="5867" width="13.3984375" style="304" customWidth="1"/>
    <col min="5868" max="5877" width="11.09765625" style="304" customWidth="1"/>
    <col min="5878" max="5878" width="7.69921875" style="304" customWidth="1"/>
    <col min="5879" max="6121" width="7.69921875" style="304"/>
    <col min="6122" max="6122" width="14.19921875" style="304" customWidth="1"/>
    <col min="6123" max="6123" width="13.3984375" style="304" customWidth="1"/>
    <col min="6124" max="6133" width="11.09765625" style="304" customWidth="1"/>
    <col min="6134" max="6134" width="7.69921875" style="304" customWidth="1"/>
    <col min="6135" max="6377" width="7.69921875" style="304"/>
    <col min="6378" max="6378" width="14.19921875" style="304" customWidth="1"/>
    <col min="6379" max="6379" width="13.3984375" style="304" customWidth="1"/>
    <col min="6380" max="6389" width="11.09765625" style="304" customWidth="1"/>
    <col min="6390" max="6390" width="7.69921875" style="304" customWidth="1"/>
    <col min="6391" max="6633" width="7.69921875" style="304"/>
    <col min="6634" max="6634" width="14.19921875" style="304" customWidth="1"/>
    <col min="6635" max="6635" width="13.3984375" style="304" customWidth="1"/>
    <col min="6636" max="6645" width="11.09765625" style="304" customWidth="1"/>
    <col min="6646" max="6646" width="7.69921875" style="304" customWidth="1"/>
    <col min="6647" max="6889" width="7.69921875" style="304"/>
    <col min="6890" max="6890" width="14.19921875" style="304" customWidth="1"/>
    <col min="6891" max="6891" width="13.3984375" style="304" customWidth="1"/>
    <col min="6892" max="6901" width="11.09765625" style="304" customWidth="1"/>
    <col min="6902" max="6902" width="7.69921875" style="304" customWidth="1"/>
    <col min="6903" max="7145" width="7.69921875" style="304"/>
    <col min="7146" max="7146" width="14.19921875" style="304" customWidth="1"/>
    <col min="7147" max="7147" width="13.3984375" style="304" customWidth="1"/>
    <col min="7148" max="7157" width="11.09765625" style="304" customWidth="1"/>
    <col min="7158" max="7158" width="7.69921875" style="304" customWidth="1"/>
    <col min="7159" max="7401" width="7.69921875" style="304"/>
    <col min="7402" max="7402" width="14.19921875" style="304" customWidth="1"/>
    <col min="7403" max="7403" width="13.3984375" style="304" customWidth="1"/>
    <col min="7404" max="7413" width="11.09765625" style="304" customWidth="1"/>
    <col min="7414" max="7414" width="7.69921875" style="304" customWidth="1"/>
    <col min="7415" max="7657" width="7.69921875" style="304"/>
    <col min="7658" max="7658" width="14.19921875" style="304" customWidth="1"/>
    <col min="7659" max="7659" width="13.3984375" style="304" customWidth="1"/>
    <col min="7660" max="7669" width="11.09765625" style="304" customWidth="1"/>
    <col min="7670" max="7670" width="7.69921875" style="304" customWidth="1"/>
    <col min="7671" max="7913" width="7.69921875" style="304"/>
    <col min="7914" max="7914" width="14.19921875" style="304" customWidth="1"/>
    <col min="7915" max="7915" width="13.3984375" style="304" customWidth="1"/>
    <col min="7916" max="7925" width="11.09765625" style="304" customWidth="1"/>
    <col min="7926" max="7926" width="7.69921875" style="304" customWidth="1"/>
    <col min="7927" max="8169" width="7.69921875" style="304"/>
    <col min="8170" max="8170" width="14.19921875" style="304" customWidth="1"/>
    <col min="8171" max="8171" width="13.3984375" style="304" customWidth="1"/>
    <col min="8172" max="8181" width="11.09765625" style="304" customWidth="1"/>
    <col min="8182" max="8182" width="7.69921875" style="304" customWidth="1"/>
    <col min="8183" max="8425" width="7.69921875" style="304"/>
    <col min="8426" max="8426" width="14.19921875" style="304" customWidth="1"/>
    <col min="8427" max="8427" width="13.3984375" style="304" customWidth="1"/>
    <col min="8428" max="8437" width="11.09765625" style="304" customWidth="1"/>
    <col min="8438" max="8438" width="7.69921875" style="304" customWidth="1"/>
    <col min="8439" max="8681" width="7.69921875" style="304"/>
    <col min="8682" max="8682" width="14.19921875" style="304" customWidth="1"/>
    <col min="8683" max="8683" width="13.3984375" style="304" customWidth="1"/>
    <col min="8684" max="8693" width="11.09765625" style="304" customWidth="1"/>
    <col min="8694" max="8694" width="7.69921875" style="304" customWidth="1"/>
    <col min="8695" max="8937" width="7.69921875" style="304"/>
    <col min="8938" max="8938" width="14.19921875" style="304" customWidth="1"/>
    <col min="8939" max="8939" width="13.3984375" style="304" customWidth="1"/>
    <col min="8940" max="8949" width="11.09765625" style="304" customWidth="1"/>
    <col min="8950" max="8950" width="7.69921875" style="304" customWidth="1"/>
    <col min="8951" max="9193" width="7.69921875" style="304"/>
    <col min="9194" max="9194" width="14.19921875" style="304" customWidth="1"/>
    <col min="9195" max="9195" width="13.3984375" style="304" customWidth="1"/>
    <col min="9196" max="9205" width="11.09765625" style="304" customWidth="1"/>
    <col min="9206" max="9206" width="7.69921875" style="304" customWidth="1"/>
    <col min="9207" max="9449" width="7.69921875" style="304"/>
    <col min="9450" max="9450" width="14.19921875" style="304" customWidth="1"/>
    <col min="9451" max="9451" width="13.3984375" style="304" customWidth="1"/>
    <col min="9452" max="9461" width="11.09765625" style="304" customWidth="1"/>
    <col min="9462" max="9462" width="7.69921875" style="304" customWidth="1"/>
    <col min="9463" max="9705" width="7.69921875" style="304"/>
    <col min="9706" max="9706" width="14.19921875" style="304" customWidth="1"/>
    <col min="9707" max="9707" width="13.3984375" style="304" customWidth="1"/>
    <col min="9708" max="9717" width="11.09765625" style="304" customWidth="1"/>
    <col min="9718" max="9718" width="7.69921875" style="304" customWidth="1"/>
    <col min="9719" max="9961" width="7.69921875" style="304"/>
    <col min="9962" max="9962" width="14.19921875" style="304" customWidth="1"/>
    <col min="9963" max="9963" width="13.3984375" style="304" customWidth="1"/>
    <col min="9964" max="9973" width="11.09765625" style="304" customWidth="1"/>
    <col min="9974" max="9974" width="7.69921875" style="304" customWidth="1"/>
    <col min="9975" max="10217" width="7.69921875" style="304"/>
    <col min="10218" max="10218" width="14.19921875" style="304" customWidth="1"/>
    <col min="10219" max="10219" width="13.3984375" style="304" customWidth="1"/>
    <col min="10220" max="10229" width="11.09765625" style="304" customWidth="1"/>
    <col min="10230" max="10230" width="7.69921875" style="304" customWidth="1"/>
    <col min="10231" max="10473" width="7.69921875" style="304"/>
    <col min="10474" max="10474" width="14.19921875" style="304" customWidth="1"/>
    <col min="10475" max="10475" width="13.3984375" style="304" customWidth="1"/>
    <col min="10476" max="10485" width="11.09765625" style="304" customWidth="1"/>
    <col min="10486" max="10486" width="7.69921875" style="304" customWidth="1"/>
    <col min="10487" max="10729" width="7.69921875" style="304"/>
    <col min="10730" max="10730" width="14.19921875" style="304" customWidth="1"/>
    <col min="10731" max="10731" width="13.3984375" style="304" customWidth="1"/>
    <col min="10732" max="10741" width="11.09765625" style="304" customWidth="1"/>
    <col min="10742" max="10742" width="7.69921875" style="304" customWidth="1"/>
    <col min="10743" max="10985" width="7.69921875" style="304"/>
    <col min="10986" max="10986" width="14.19921875" style="304" customWidth="1"/>
    <col min="10987" max="10987" width="13.3984375" style="304" customWidth="1"/>
    <col min="10988" max="10997" width="11.09765625" style="304" customWidth="1"/>
    <col min="10998" max="10998" width="7.69921875" style="304" customWidth="1"/>
    <col min="10999" max="11241" width="7.69921875" style="304"/>
    <col min="11242" max="11242" width="14.19921875" style="304" customWidth="1"/>
    <col min="11243" max="11243" width="13.3984375" style="304" customWidth="1"/>
    <col min="11244" max="11253" width="11.09765625" style="304" customWidth="1"/>
    <col min="11254" max="11254" width="7.69921875" style="304" customWidth="1"/>
    <col min="11255" max="11497" width="7.69921875" style="304"/>
    <col min="11498" max="11498" width="14.19921875" style="304" customWidth="1"/>
    <col min="11499" max="11499" width="13.3984375" style="304" customWidth="1"/>
    <col min="11500" max="11509" width="11.09765625" style="304" customWidth="1"/>
    <col min="11510" max="11510" width="7.69921875" style="304" customWidth="1"/>
    <col min="11511" max="11753" width="7.69921875" style="304"/>
    <col min="11754" max="11754" width="14.19921875" style="304" customWidth="1"/>
    <col min="11755" max="11755" width="13.3984375" style="304" customWidth="1"/>
    <col min="11756" max="11765" width="11.09765625" style="304" customWidth="1"/>
    <col min="11766" max="11766" width="7.69921875" style="304" customWidth="1"/>
    <col min="11767" max="12009" width="7.69921875" style="304"/>
    <col min="12010" max="12010" width="14.19921875" style="304" customWidth="1"/>
    <col min="12011" max="12011" width="13.3984375" style="304" customWidth="1"/>
    <col min="12012" max="12021" width="11.09765625" style="304" customWidth="1"/>
    <col min="12022" max="12022" width="7.69921875" style="304" customWidth="1"/>
    <col min="12023" max="12265" width="7.69921875" style="304"/>
    <col min="12266" max="12266" width="14.19921875" style="304" customWidth="1"/>
    <col min="12267" max="12267" width="13.3984375" style="304" customWidth="1"/>
    <col min="12268" max="12277" width="11.09765625" style="304" customWidth="1"/>
    <col min="12278" max="12278" width="7.69921875" style="304" customWidth="1"/>
    <col min="12279" max="12521" width="7.69921875" style="304"/>
    <col min="12522" max="12522" width="14.19921875" style="304" customWidth="1"/>
    <col min="12523" max="12523" width="13.3984375" style="304" customWidth="1"/>
    <col min="12524" max="12533" width="11.09765625" style="304" customWidth="1"/>
    <col min="12534" max="12534" width="7.69921875" style="304" customWidth="1"/>
    <col min="12535" max="12777" width="7.69921875" style="304"/>
    <col min="12778" max="12778" width="14.19921875" style="304" customWidth="1"/>
    <col min="12779" max="12779" width="13.3984375" style="304" customWidth="1"/>
    <col min="12780" max="12789" width="11.09765625" style="304" customWidth="1"/>
    <col min="12790" max="12790" width="7.69921875" style="304" customWidth="1"/>
    <col min="12791" max="13033" width="7.69921875" style="304"/>
    <col min="13034" max="13034" width="14.19921875" style="304" customWidth="1"/>
    <col min="13035" max="13035" width="13.3984375" style="304" customWidth="1"/>
    <col min="13036" max="13045" width="11.09765625" style="304" customWidth="1"/>
    <col min="13046" max="13046" width="7.69921875" style="304" customWidth="1"/>
    <col min="13047" max="13289" width="7.69921875" style="304"/>
    <col min="13290" max="13290" width="14.19921875" style="304" customWidth="1"/>
    <col min="13291" max="13291" width="13.3984375" style="304" customWidth="1"/>
    <col min="13292" max="13301" width="11.09765625" style="304" customWidth="1"/>
    <col min="13302" max="13302" width="7.69921875" style="304" customWidth="1"/>
    <col min="13303" max="13545" width="7.69921875" style="304"/>
    <col min="13546" max="13546" width="14.19921875" style="304" customWidth="1"/>
    <col min="13547" max="13547" width="13.3984375" style="304" customWidth="1"/>
    <col min="13548" max="13557" width="11.09765625" style="304" customWidth="1"/>
    <col min="13558" max="13558" width="7.69921875" style="304" customWidth="1"/>
    <col min="13559" max="13801" width="7.69921875" style="304"/>
    <col min="13802" max="13802" width="14.19921875" style="304" customWidth="1"/>
    <col min="13803" max="13803" width="13.3984375" style="304" customWidth="1"/>
    <col min="13804" max="13813" width="11.09765625" style="304" customWidth="1"/>
    <col min="13814" max="13814" width="7.69921875" style="304" customWidth="1"/>
    <col min="13815" max="14057" width="7.69921875" style="304"/>
    <col min="14058" max="14058" width="14.19921875" style="304" customWidth="1"/>
    <col min="14059" max="14059" width="13.3984375" style="304" customWidth="1"/>
    <col min="14060" max="14069" width="11.09765625" style="304" customWidth="1"/>
    <col min="14070" max="14070" width="7.69921875" style="304" customWidth="1"/>
    <col min="14071" max="14313" width="7.69921875" style="304"/>
    <col min="14314" max="14314" width="14.19921875" style="304" customWidth="1"/>
    <col min="14315" max="14315" width="13.3984375" style="304" customWidth="1"/>
    <col min="14316" max="14325" width="11.09765625" style="304" customWidth="1"/>
    <col min="14326" max="14326" width="7.69921875" style="304" customWidth="1"/>
    <col min="14327" max="14569" width="7.69921875" style="304"/>
    <col min="14570" max="14570" width="14.19921875" style="304" customWidth="1"/>
    <col min="14571" max="14571" width="13.3984375" style="304" customWidth="1"/>
    <col min="14572" max="14581" width="11.09765625" style="304" customWidth="1"/>
    <col min="14582" max="14582" width="7.69921875" style="304" customWidth="1"/>
    <col min="14583" max="14825" width="7.69921875" style="304"/>
    <col min="14826" max="14826" width="14.19921875" style="304" customWidth="1"/>
    <col min="14827" max="14827" width="13.3984375" style="304" customWidth="1"/>
    <col min="14828" max="14837" width="11.09765625" style="304" customWidth="1"/>
    <col min="14838" max="14838" width="7.69921875" style="304" customWidth="1"/>
    <col min="14839" max="15081" width="7.69921875" style="304"/>
    <col min="15082" max="15082" width="14.19921875" style="304" customWidth="1"/>
    <col min="15083" max="15083" width="13.3984375" style="304" customWidth="1"/>
    <col min="15084" max="15093" width="11.09765625" style="304" customWidth="1"/>
    <col min="15094" max="15094" width="7.69921875" style="304" customWidth="1"/>
    <col min="15095" max="15337" width="7.69921875" style="304"/>
    <col min="15338" max="15338" width="14.19921875" style="304" customWidth="1"/>
    <col min="15339" max="15339" width="13.3984375" style="304" customWidth="1"/>
    <col min="15340" max="15349" width="11.09765625" style="304" customWidth="1"/>
    <col min="15350" max="15350" width="7.69921875" style="304" customWidth="1"/>
    <col min="15351" max="15593" width="7.69921875" style="304"/>
    <col min="15594" max="15594" width="14.19921875" style="304" customWidth="1"/>
    <col min="15595" max="15595" width="13.3984375" style="304" customWidth="1"/>
    <col min="15596" max="15605" width="11.09765625" style="304" customWidth="1"/>
    <col min="15606" max="15606" width="7.69921875" style="304" customWidth="1"/>
    <col min="15607" max="15849" width="7.69921875" style="304"/>
    <col min="15850" max="15850" width="14.19921875" style="304" customWidth="1"/>
    <col min="15851" max="15851" width="13.3984375" style="304" customWidth="1"/>
    <col min="15852" max="15861" width="11.09765625" style="304" customWidth="1"/>
    <col min="15862" max="15862" width="7.69921875" style="304" customWidth="1"/>
    <col min="15863" max="16105" width="7.69921875" style="304"/>
    <col min="16106" max="16106" width="14.19921875" style="304" customWidth="1"/>
    <col min="16107" max="16107" width="13.3984375" style="304" customWidth="1"/>
    <col min="16108" max="16117" width="11.09765625" style="304" customWidth="1"/>
    <col min="16118" max="16118" width="7.69921875" style="304" customWidth="1"/>
    <col min="16119" max="16384" width="7.69921875" style="304"/>
  </cols>
  <sheetData>
    <row r="1" spans="1:13">
      <c r="M1" s="304" t="s">
        <v>2031</v>
      </c>
    </row>
    <row r="3" spans="1:13" ht="20.25" customHeight="1"/>
    <row r="4" spans="1:13" ht="23.1" customHeight="1"/>
    <row r="5" spans="1:13" ht="12" customHeight="1"/>
    <row r="6" spans="1:13" ht="87.6" customHeight="1"/>
    <row r="7" spans="1:13" s="305" customFormat="1" ht="18" customHeight="1">
      <c r="A7" s="308" t="s">
        <v>1931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2"/>
    </row>
    <row r="8" spans="1:13" s="305" customFormat="1" ht="18" customHeight="1">
      <c r="A8" s="308" t="s">
        <v>1932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2"/>
    </row>
    <row r="9" spans="1:13" s="305" customFormat="1" ht="18" customHeight="1">
      <c r="A9" s="1825" t="s">
        <v>637</v>
      </c>
      <c r="B9" s="1825"/>
      <c r="C9" s="310"/>
      <c r="D9" s="310"/>
      <c r="E9" s="310"/>
      <c r="F9" s="311"/>
      <c r="G9" s="312"/>
      <c r="H9" s="312"/>
      <c r="I9" s="312"/>
      <c r="J9" s="310"/>
      <c r="K9" s="310"/>
      <c r="L9" s="310" t="s">
        <v>636</v>
      </c>
      <c r="M9" s="306"/>
    </row>
    <row r="10" spans="1:13" s="305" customFormat="1" ht="18" customHeight="1">
      <c r="A10" s="1826" t="s">
        <v>113</v>
      </c>
      <c r="B10" s="1827"/>
      <c r="C10" s="1828" t="s">
        <v>635</v>
      </c>
      <c r="D10" s="1822" t="s">
        <v>634</v>
      </c>
      <c r="E10" s="1831" t="s">
        <v>633</v>
      </c>
      <c r="F10" s="1831"/>
      <c r="G10" s="1828" t="s">
        <v>632</v>
      </c>
      <c r="H10" s="1822" t="s">
        <v>631</v>
      </c>
      <c r="I10" s="1822" t="s">
        <v>630</v>
      </c>
      <c r="J10" s="1828" t="s">
        <v>629</v>
      </c>
      <c r="K10" s="1822" t="s">
        <v>628</v>
      </c>
      <c r="L10" s="1822" t="s">
        <v>627</v>
      </c>
      <c r="M10" s="306"/>
    </row>
    <row r="11" spans="1:13" s="305" customFormat="1" ht="18" customHeight="1">
      <c r="A11" s="1832" t="s">
        <v>112</v>
      </c>
      <c r="B11" s="1833"/>
      <c r="C11" s="1829"/>
      <c r="D11" s="1823"/>
      <c r="E11" s="1831"/>
      <c r="F11" s="1831"/>
      <c r="G11" s="1829"/>
      <c r="H11" s="1823"/>
      <c r="I11" s="1823"/>
      <c r="J11" s="1829"/>
      <c r="K11" s="1823"/>
      <c r="L11" s="1823"/>
      <c r="M11" s="306"/>
    </row>
    <row r="12" spans="1:13" s="305" customFormat="1" ht="59.25" customHeight="1">
      <c r="A12" s="1834"/>
      <c r="B12" s="1835"/>
      <c r="C12" s="1830"/>
      <c r="D12" s="1824"/>
      <c r="E12" s="313" t="s">
        <v>626</v>
      </c>
      <c r="F12" s="314" t="s">
        <v>625</v>
      </c>
      <c r="G12" s="1830"/>
      <c r="H12" s="1824"/>
      <c r="I12" s="1824"/>
      <c r="J12" s="1830"/>
      <c r="K12" s="1824"/>
      <c r="L12" s="1824"/>
      <c r="M12" s="306"/>
    </row>
    <row r="13" spans="1:13" s="305" customFormat="1" ht="18" customHeight="1">
      <c r="A13" s="315" t="s">
        <v>103</v>
      </c>
      <c r="B13" s="316" t="s">
        <v>102</v>
      </c>
      <c r="C13" s="317">
        <v>41</v>
      </c>
      <c r="D13" s="317">
        <v>5747</v>
      </c>
      <c r="E13" s="317">
        <v>478</v>
      </c>
      <c r="F13" s="317">
        <v>613</v>
      </c>
      <c r="G13" s="317">
        <v>10</v>
      </c>
      <c r="H13" s="317">
        <v>40</v>
      </c>
      <c r="I13" s="317">
        <v>51</v>
      </c>
      <c r="J13" s="317">
        <v>706</v>
      </c>
      <c r="K13" s="317">
        <v>31</v>
      </c>
      <c r="L13" s="317">
        <v>2608</v>
      </c>
      <c r="M13" s="306"/>
    </row>
    <row r="14" spans="1:13" s="305" customFormat="1" ht="18" customHeight="1">
      <c r="A14" s="318" t="s">
        <v>101</v>
      </c>
      <c r="B14" s="319" t="s">
        <v>624</v>
      </c>
      <c r="C14" s="320">
        <v>7</v>
      </c>
      <c r="D14" s="320">
        <v>473</v>
      </c>
      <c r="E14" s="320">
        <v>86</v>
      </c>
      <c r="F14" s="320">
        <v>54</v>
      </c>
      <c r="G14" s="320">
        <v>4</v>
      </c>
      <c r="H14" s="320">
        <v>9</v>
      </c>
      <c r="I14" s="320">
        <v>4</v>
      </c>
      <c r="J14" s="320">
        <v>124</v>
      </c>
      <c r="K14" s="320">
        <v>5</v>
      </c>
      <c r="L14" s="320">
        <v>538</v>
      </c>
      <c r="M14" s="306"/>
    </row>
    <row r="15" spans="1:13" s="305" customFormat="1" ht="18" customHeight="1">
      <c r="A15" s="318" t="s">
        <v>99</v>
      </c>
      <c r="B15" s="319" t="s">
        <v>623</v>
      </c>
      <c r="C15" s="320">
        <v>40</v>
      </c>
      <c r="D15" s="320">
        <v>3714</v>
      </c>
      <c r="E15" s="320">
        <v>199</v>
      </c>
      <c r="F15" s="320">
        <v>254</v>
      </c>
      <c r="G15" s="320">
        <v>23</v>
      </c>
      <c r="H15" s="320">
        <v>17</v>
      </c>
      <c r="I15" s="320">
        <v>28</v>
      </c>
      <c r="J15" s="320">
        <v>189</v>
      </c>
      <c r="K15" s="320">
        <v>37</v>
      </c>
      <c r="L15" s="320">
        <v>1116</v>
      </c>
      <c r="M15" s="306"/>
    </row>
    <row r="16" spans="1:13" s="305" customFormat="1" ht="18" customHeight="1">
      <c r="A16" s="318" t="s">
        <v>97</v>
      </c>
      <c r="B16" s="319" t="s">
        <v>226</v>
      </c>
      <c r="C16" s="320">
        <v>4</v>
      </c>
      <c r="D16" s="320">
        <v>489</v>
      </c>
      <c r="E16" s="320">
        <v>54</v>
      </c>
      <c r="F16" s="320">
        <v>55</v>
      </c>
      <c r="G16" s="320">
        <v>0</v>
      </c>
      <c r="H16" s="320">
        <v>3</v>
      </c>
      <c r="I16" s="320">
        <v>2</v>
      </c>
      <c r="J16" s="320">
        <v>84</v>
      </c>
      <c r="K16" s="320">
        <v>3</v>
      </c>
      <c r="L16" s="320">
        <v>306</v>
      </c>
      <c r="M16" s="306"/>
    </row>
    <row r="17" spans="1:13" s="305" customFormat="1" ht="18" customHeight="1">
      <c r="A17" s="318" t="s">
        <v>95</v>
      </c>
      <c r="B17" s="319" t="s">
        <v>622</v>
      </c>
      <c r="C17" s="320">
        <v>12</v>
      </c>
      <c r="D17" s="320">
        <v>1135</v>
      </c>
      <c r="E17" s="320">
        <v>90</v>
      </c>
      <c r="F17" s="320">
        <v>57</v>
      </c>
      <c r="G17" s="320">
        <v>4</v>
      </c>
      <c r="H17" s="320">
        <v>10</v>
      </c>
      <c r="I17" s="320">
        <v>10</v>
      </c>
      <c r="J17" s="320">
        <v>157</v>
      </c>
      <c r="K17" s="320">
        <v>3</v>
      </c>
      <c r="L17" s="320">
        <v>498</v>
      </c>
      <c r="M17" s="306"/>
    </row>
    <row r="18" spans="1:13" s="305" customFormat="1" ht="18" customHeight="1">
      <c r="A18" s="318" t="s">
        <v>93</v>
      </c>
      <c r="B18" s="319" t="s">
        <v>621</v>
      </c>
      <c r="C18" s="320">
        <v>4</v>
      </c>
      <c r="D18" s="320">
        <v>343</v>
      </c>
      <c r="E18" s="320">
        <v>38</v>
      </c>
      <c r="F18" s="320">
        <v>58</v>
      </c>
      <c r="G18" s="320">
        <v>0</v>
      </c>
      <c r="H18" s="320">
        <v>12</v>
      </c>
      <c r="I18" s="320">
        <v>12</v>
      </c>
      <c r="J18" s="320">
        <v>121</v>
      </c>
      <c r="K18" s="320">
        <v>1</v>
      </c>
      <c r="L18" s="320">
        <v>466</v>
      </c>
      <c r="M18" s="306"/>
    </row>
    <row r="19" spans="1:13" s="305" customFormat="1" ht="18" customHeight="1">
      <c r="A19" s="318" t="s">
        <v>91</v>
      </c>
      <c r="B19" s="319" t="s">
        <v>90</v>
      </c>
      <c r="C19" s="320">
        <v>24</v>
      </c>
      <c r="D19" s="320">
        <v>4344</v>
      </c>
      <c r="E19" s="320">
        <v>128</v>
      </c>
      <c r="F19" s="320">
        <v>135</v>
      </c>
      <c r="G19" s="320">
        <v>3</v>
      </c>
      <c r="H19" s="320">
        <v>12</v>
      </c>
      <c r="I19" s="320">
        <v>19</v>
      </c>
      <c r="J19" s="320">
        <v>169</v>
      </c>
      <c r="K19" s="320">
        <v>9</v>
      </c>
      <c r="L19" s="320">
        <v>651</v>
      </c>
      <c r="M19" s="306"/>
    </row>
    <row r="20" spans="1:13" s="305" customFormat="1" ht="18" customHeight="1">
      <c r="A20" s="318" t="s">
        <v>89</v>
      </c>
      <c r="B20" s="319" t="s">
        <v>620</v>
      </c>
      <c r="C20" s="320">
        <v>6</v>
      </c>
      <c r="D20" s="320">
        <v>728</v>
      </c>
      <c r="E20" s="320">
        <v>23</v>
      </c>
      <c r="F20" s="320">
        <v>53</v>
      </c>
      <c r="G20" s="320">
        <v>0</v>
      </c>
      <c r="H20" s="320">
        <v>4</v>
      </c>
      <c r="I20" s="320">
        <v>5</v>
      </c>
      <c r="J20" s="320">
        <v>94</v>
      </c>
      <c r="K20" s="320">
        <v>1</v>
      </c>
      <c r="L20" s="320">
        <v>192</v>
      </c>
      <c r="M20" s="306"/>
    </row>
    <row r="21" spans="1:13" s="305" customFormat="1" ht="18" customHeight="1">
      <c r="A21" s="318" t="s">
        <v>87</v>
      </c>
      <c r="B21" s="319" t="s">
        <v>619</v>
      </c>
      <c r="C21" s="320">
        <v>2</v>
      </c>
      <c r="D21" s="320">
        <v>150</v>
      </c>
      <c r="E21" s="320">
        <v>19</v>
      </c>
      <c r="F21" s="320">
        <v>22</v>
      </c>
      <c r="G21" s="320">
        <v>1</v>
      </c>
      <c r="H21" s="320">
        <v>4</v>
      </c>
      <c r="I21" s="320">
        <v>2</v>
      </c>
      <c r="J21" s="320">
        <v>19</v>
      </c>
      <c r="K21" s="320">
        <v>0</v>
      </c>
      <c r="L21" s="320">
        <v>100</v>
      </c>
      <c r="M21" s="306"/>
    </row>
    <row r="22" spans="1:13" s="305" customFormat="1" ht="18" customHeight="1">
      <c r="A22" s="318" t="s">
        <v>85</v>
      </c>
      <c r="B22" s="319" t="s">
        <v>84</v>
      </c>
      <c r="C22" s="320">
        <v>12</v>
      </c>
      <c r="D22" s="320">
        <v>1137</v>
      </c>
      <c r="E22" s="320">
        <v>92</v>
      </c>
      <c r="F22" s="320">
        <v>79</v>
      </c>
      <c r="G22" s="320">
        <v>0</v>
      </c>
      <c r="H22" s="320">
        <v>13</v>
      </c>
      <c r="I22" s="320">
        <v>12</v>
      </c>
      <c r="J22" s="320">
        <v>99</v>
      </c>
      <c r="K22" s="320">
        <v>7</v>
      </c>
      <c r="L22" s="320">
        <v>530</v>
      </c>
      <c r="M22" s="306"/>
    </row>
    <row r="23" spans="1:13" s="305" customFormat="1" ht="18" customHeight="1">
      <c r="A23" s="318" t="s">
        <v>618</v>
      </c>
      <c r="B23" s="319" t="s">
        <v>82</v>
      </c>
      <c r="C23" s="320">
        <v>0</v>
      </c>
      <c r="D23" s="320">
        <v>0</v>
      </c>
      <c r="E23" s="320">
        <v>14</v>
      </c>
      <c r="F23" s="320">
        <v>13</v>
      </c>
      <c r="G23" s="320">
        <v>0</v>
      </c>
      <c r="H23" s="320">
        <v>3</v>
      </c>
      <c r="I23" s="320">
        <v>0</v>
      </c>
      <c r="J23" s="320">
        <v>19</v>
      </c>
      <c r="K23" s="320">
        <v>0</v>
      </c>
      <c r="L23" s="320">
        <v>108</v>
      </c>
      <c r="M23" s="306"/>
    </row>
    <row r="24" spans="1:13" s="305" customFormat="1" ht="18" customHeight="1">
      <c r="A24" s="318" t="s">
        <v>81</v>
      </c>
      <c r="B24" s="319" t="s">
        <v>80</v>
      </c>
      <c r="C24" s="320">
        <v>1</v>
      </c>
      <c r="D24" s="320">
        <v>86</v>
      </c>
      <c r="E24" s="320">
        <v>31</v>
      </c>
      <c r="F24" s="320">
        <v>28</v>
      </c>
      <c r="G24" s="320">
        <v>1</v>
      </c>
      <c r="H24" s="320">
        <v>6</v>
      </c>
      <c r="I24" s="320">
        <v>1</v>
      </c>
      <c r="J24" s="320">
        <v>55</v>
      </c>
      <c r="K24" s="320">
        <v>1</v>
      </c>
      <c r="L24" s="320">
        <v>208</v>
      </c>
      <c r="M24" s="306"/>
    </row>
    <row r="25" spans="1:13" s="305" customFormat="1" ht="18" customHeight="1">
      <c r="A25" s="318" t="s">
        <v>79</v>
      </c>
      <c r="B25" s="319" t="s">
        <v>223</v>
      </c>
      <c r="C25" s="320">
        <v>3</v>
      </c>
      <c r="D25" s="320">
        <v>170</v>
      </c>
      <c r="E25" s="320">
        <v>27</v>
      </c>
      <c r="F25" s="320">
        <v>24</v>
      </c>
      <c r="G25" s="320">
        <v>0</v>
      </c>
      <c r="H25" s="320">
        <v>8</v>
      </c>
      <c r="I25" s="320">
        <v>15</v>
      </c>
      <c r="J25" s="320">
        <v>41</v>
      </c>
      <c r="K25" s="320">
        <v>1</v>
      </c>
      <c r="L25" s="320">
        <v>257</v>
      </c>
      <c r="M25" s="306"/>
    </row>
    <row r="26" spans="1:13" s="305" customFormat="1" ht="18" customHeight="1">
      <c r="A26" s="318" t="s">
        <v>77</v>
      </c>
      <c r="B26" s="319" t="s">
        <v>76</v>
      </c>
      <c r="C26" s="320">
        <v>0</v>
      </c>
      <c r="D26" s="320">
        <v>0</v>
      </c>
      <c r="E26" s="320">
        <v>17</v>
      </c>
      <c r="F26" s="320">
        <v>12</v>
      </c>
      <c r="G26" s="320">
        <v>0</v>
      </c>
      <c r="H26" s="320">
        <v>1</v>
      </c>
      <c r="I26" s="320">
        <v>0</v>
      </c>
      <c r="J26" s="320">
        <v>11</v>
      </c>
      <c r="K26" s="320">
        <v>0</v>
      </c>
      <c r="L26" s="320">
        <v>86</v>
      </c>
      <c r="M26" s="306"/>
    </row>
    <row r="27" spans="1:13" s="305" customFormat="1" ht="18" customHeight="1">
      <c r="A27" s="318" t="s">
        <v>75</v>
      </c>
      <c r="B27" s="319" t="s">
        <v>617</v>
      </c>
      <c r="C27" s="320">
        <v>3</v>
      </c>
      <c r="D27" s="320">
        <v>250</v>
      </c>
      <c r="E27" s="320">
        <v>46</v>
      </c>
      <c r="F27" s="320">
        <v>36</v>
      </c>
      <c r="G27" s="320">
        <v>1</v>
      </c>
      <c r="H27" s="320">
        <v>4</v>
      </c>
      <c r="I27" s="320">
        <v>6</v>
      </c>
      <c r="J27" s="320">
        <v>73</v>
      </c>
      <c r="K27" s="320">
        <v>6</v>
      </c>
      <c r="L27" s="320">
        <v>488</v>
      </c>
      <c r="M27" s="306"/>
    </row>
    <row r="28" spans="1:13" ht="21" customHeight="1">
      <c r="A28" s="318" t="s">
        <v>73</v>
      </c>
      <c r="B28" s="319" t="s">
        <v>616</v>
      </c>
      <c r="C28" s="320">
        <v>3</v>
      </c>
      <c r="D28" s="320">
        <v>250</v>
      </c>
      <c r="E28" s="320">
        <v>19</v>
      </c>
      <c r="F28" s="320">
        <v>27</v>
      </c>
      <c r="G28" s="320">
        <v>0</v>
      </c>
      <c r="H28" s="320">
        <v>2</v>
      </c>
      <c r="I28" s="320">
        <v>3</v>
      </c>
      <c r="J28" s="320">
        <v>25</v>
      </c>
      <c r="K28" s="320">
        <v>0</v>
      </c>
      <c r="L28" s="320">
        <v>138</v>
      </c>
      <c r="M28" s="306"/>
    </row>
    <row r="29" spans="1:13">
      <c r="A29" s="318" t="s">
        <v>71</v>
      </c>
      <c r="B29" s="319" t="s">
        <v>615</v>
      </c>
      <c r="C29" s="320">
        <v>2</v>
      </c>
      <c r="D29" s="320">
        <v>130</v>
      </c>
      <c r="E29" s="320">
        <v>20</v>
      </c>
      <c r="F29" s="320">
        <v>18</v>
      </c>
      <c r="G29" s="320">
        <v>0</v>
      </c>
      <c r="H29" s="320">
        <v>2</v>
      </c>
      <c r="I29" s="320">
        <v>0</v>
      </c>
      <c r="J29" s="320">
        <v>32</v>
      </c>
      <c r="K29" s="320">
        <v>2</v>
      </c>
      <c r="L29" s="320">
        <v>96</v>
      </c>
      <c r="M29" s="306"/>
    </row>
    <row r="30" spans="1:13" ht="15" customHeight="1">
      <c r="A30" s="318" t="s">
        <v>69</v>
      </c>
      <c r="B30" s="319" t="s">
        <v>614</v>
      </c>
      <c r="C30" s="320">
        <v>0</v>
      </c>
      <c r="D30" s="320">
        <v>0</v>
      </c>
      <c r="E30" s="320">
        <v>14</v>
      </c>
      <c r="F30" s="320">
        <v>10</v>
      </c>
      <c r="G30" s="320">
        <v>0</v>
      </c>
      <c r="H30" s="320">
        <v>4</v>
      </c>
      <c r="I30" s="320">
        <v>3</v>
      </c>
      <c r="J30" s="320">
        <v>9</v>
      </c>
      <c r="K30" s="320">
        <v>1</v>
      </c>
      <c r="L30" s="320">
        <v>87</v>
      </c>
      <c r="M30" s="302"/>
    </row>
    <row r="31" spans="1:13">
      <c r="A31" s="318" t="s">
        <v>67</v>
      </c>
      <c r="B31" s="319" t="s">
        <v>613</v>
      </c>
      <c r="C31" s="320">
        <v>0</v>
      </c>
      <c r="D31" s="320">
        <v>0</v>
      </c>
      <c r="E31" s="320">
        <v>10</v>
      </c>
      <c r="F31" s="320">
        <v>5</v>
      </c>
      <c r="G31" s="320">
        <v>0</v>
      </c>
      <c r="H31" s="320">
        <v>0</v>
      </c>
      <c r="I31" s="320">
        <v>1</v>
      </c>
      <c r="J31" s="320">
        <v>4</v>
      </c>
      <c r="K31" s="320">
        <v>2</v>
      </c>
      <c r="L31" s="320">
        <v>52</v>
      </c>
      <c r="M31" s="302"/>
    </row>
    <row r="32" spans="1:13">
      <c r="A32" s="318" t="s">
        <v>65</v>
      </c>
      <c r="B32" s="319" t="s">
        <v>64</v>
      </c>
      <c r="C32" s="320">
        <v>0</v>
      </c>
      <c r="D32" s="320">
        <v>0</v>
      </c>
      <c r="E32" s="320">
        <v>15</v>
      </c>
      <c r="F32" s="320">
        <v>7</v>
      </c>
      <c r="G32" s="320">
        <v>0</v>
      </c>
      <c r="H32" s="320">
        <v>1</v>
      </c>
      <c r="I32" s="320">
        <v>1</v>
      </c>
      <c r="J32" s="320">
        <v>25</v>
      </c>
      <c r="K32" s="320">
        <v>0</v>
      </c>
      <c r="L32" s="320">
        <v>61</v>
      </c>
      <c r="M32" s="302"/>
    </row>
    <row r="33" spans="1:13">
      <c r="A33" s="321" t="s">
        <v>63</v>
      </c>
      <c r="B33" s="321" t="s">
        <v>612</v>
      </c>
      <c r="C33" s="321">
        <f t="shared" ref="C33:K33" si="0">SUM(C13:C32)</f>
        <v>164</v>
      </c>
      <c r="D33" s="321">
        <f t="shared" si="0"/>
        <v>19146</v>
      </c>
      <c r="E33" s="321">
        <f>SUM(E13:E32)</f>
        <v>1420</v>
      </c>
      <c r="F33" s="321">
        <f>SUM(F13:F32)</f>
        <v>1560</v>
      </c>
      <c r="G33" s="321">
        <f t="shared" si="0"/>
        <v>47</v>
      </c>
      <c r="H33" s="321">
        <f t="shared" si="0"/>
        <v>155</v>
      </c>
      <c r="I33" s="321">
        <f t="shared" si="0"/>
        <v>175</v>
      </c>
      <c r="J33" s="321">
        <f t="shared" si="0"/>
        <v>2056</v>
      </c>
      <c r="K33" s="321">
        <f t="shared" si="0"/>
        <v>110</v>
      </c>
      <c r="L33" s="321">
        <f>SUM(L13:L32)</f>
        <v>8586</v>
      </c>
      <c r="M33" s="302"/>
    </row>
    <row r="34" spans="1:13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</row>
    <row r="35" spans="1:13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</row>
    <row r="36" spans="1:13">
      <c r="A36" s="302"/>
      <c r="B36" s="302"/>
      <c r="C36" s="302"/>
      <c r="D36" s="302"/>
      <c r="E36" s="302"/>
      <c r="F36" s="302"/>
      <c r="G36" s="302"/>
      <c r="H36" s="302"/>
      <c r="I36" s="302"/>
      <c r="J36" s="322" t="s">
        <v>2032</v>
      </c>
      <c r="K36" s="302"/>
      <c r="L36" s="302"/>
      <c r="M36" s="302"/>
    </row>
  </sheetData>
  <mergeCells count="12">
    <mergeCell ref="L10:L12"/>
    <mergeCell ref="A9:B9"/>
    <mergeCell ref="A10:B10"/>
    <mergeCell ref="C10:C12"/>
    <mergeCell ref="D10:D12"/>
    <mergeCell ref="E10:F11"/>
    <mergeCell ref="A11:B12"/>
    <mergeCell ref="G10:G12"/>
    <mergeCell ref="H10:H12"/>
    <mergeCell ref="I10:I12"/>
    <mergeCell ref="J10:J12"/>
    <mergeCell ref="K10:K12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86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4"/>
  <sheetViews>
    <sheetView showGridLines="0" rightToLeft="1" zoomScaleNormal="100" zoomScaleSheetLayoutView="75" workbookViewId="0">
      <selection activeCell="Q1" sqref="Q1:W1048576"/>
    </sheetView>
  </sheetViews>
  <sheetFormatPr defaultColWidth="7.69921875" defaultRowHeight="13.2"/>
  <cols>
    <col min="1" max="2" width="19.69921875" style="1137" customWidth="1"/>
    <col min="3" max="17" width="9.69921875" style="1138" customWidth="1"/>
    <col min="18" max="250" width="7.69921875" style="1138"/>
    <col min="251" max="251" width="15" style="1138" customWidth="1"/>
    <col min="252" max="252" width="8.3984375" style="1138" customWidth="1"/>
    <col min="253" max="253" width="3.09765625" style="1138" customWidth="1"/>
    <col min="254" max="254" width="4.69921875" style="1138" customWidth="1"/>
    <col min="255" max="256" width="3.8984375" style="1138" customWidth="1"/>
    <col min="257" max="257" width="5" style="1138" bestFit="1" customWidth="1"/>
    <col min="258" max="259" width="3.8984375" style="1138" customWidth="1"/>
    <col min="260" max="260" width="5" style="1138" bestFit="1" customWidth="1"/>
    <col min="261" max="261" width="4.69921875" style="1138" customWidth="1"/>
    <col min="262" max="262" width="3.8984375" style="1138" customWidth="1"/>
    <col min="263" max="263" width="5.19921875" style="1138" customWidth="1"/>
    <col min="264" max="265" width="3.8984375" style="1138" customWidth="1"/>
    <col min="266" max="266" width="5" style="1138" bestFit="1" customWidth="1"/>
    <col min="267" max="267" width="3.8984375" style="1138" customWidth="1"/>
    <col min="268" max="268" width="8" style="1138" customWidth="1"/>
    <col min="269" max="269" width="7.3984375" style="1138" customWidth="1"/>
    <col min="270" max="506" width="7.69921875" style="1138"/>
    <col min="507" max="507" width="15" style="1138" customWidth="1"/>
    <col min="508" max="508" width="8.3984375" style="1138" customWidth="1"/>
    <col min="509" max="509" width="3.09765625" style="1138" customWidth="1"/>
    <col min="510" max="510" width="4.69921875" style="1138" customWidth="1"/>
    <col min="511" max="512" width="3.8984375" style="1138" customWidth="1"/>
    <col min="513" max="513" width="5" style="1138" bestFit="1" customWidth="1"/>
    <col min="514" max="515" width="3.8984375" style="1138" customWidth="1"/>
    <col min="516" max="516" width="5" style="1138" bestFit="1" customWidth="1"/>
    <col min="517" max="517" width="4.69921875" style="1138" customWidth="1"/>
    <col min="518" max="518" width="3.8984375" style="1138" customWidth="1"/>
    <col min="519" max="519" width="5.19921875" style="1138" customWidth="1"/>
    <col min="520" max="521" width="3.8984375" style="1138" customWidth="1"/>
    <col min="522" max="522" width="5" style="1138" bestFit="1" customWidth="1"/>
    <col min="523" max="523" width="3.8984375" style="1138" customWidth="1"/>
    <col min="524" max="524" width="8" style="1138" customWidth="1"/>
    <col min="525" max="525" width="7.3984375" style="1138" customWidth="1"/>
    <col min="526" max="762" width="7.69921875" style="1138"/>
    <col min="763" max="763" width="15" style="1138" customWidth="1"/>
    <col min="764" max="764" width="8.3984375" style="1138" customWidth="1"/>
    <col min="765" max="765" width="3.09765625" style="1138" customWidth="1"/>
    <col min="766" max="766" width="4.69921875" style="1138" customWidth="1"/>
    <col min="767" max="768" width="3.8984375" style="1138" customWidth="1"/>
    <col min="769" max="769" width="5" style="1138" bestFit="1" customWidth="1"/>
    <col min="770" max="771" width="3.8984375" style="1138" customWidth="1"/>
    <col min="772" max="772" width="5" style="1138" bestFit="1" customWidth="1"/>
    <col min="773" max="773" width="4.69921875" style="1138" customWidth="1"/>
    <col min="774" max="774" width="3.8984375" style="1138" customWidth="1"/>
    <col min="775" max="775" width="5.19921875" style="1138" customWidth="1"/>
    <col min="776" max="777" width="3.8984375" style="1138" customWidth="1"/>
    <col min="778" max="778" width="5" style="1138" bestFit="1" customWidth="1"/>
    <col min="779" max="779" width="3.8984375" style="1138" customWidth="1"/>
    <col min="780" max="780" width="8" style="1138" customWidth="1"/>
    <col min="781" max="781" width="7.3984375" style="1138" customWidth="1"/>
    <col min="782" max="1018" width="7.69921875" style="1138"/>
    <col min="1019" max="1019" width="15" style="1138" customWidth="1"/>
    <col min="1020" max="1020" width="8.3984375" style="1138" customWidth="1"/>
    <col min="1021" max="1021" width="3.09765625" style="1138" customWidth="1"/>
    <col min="1022" max="1022" width="4.69921875" style="1138" customWidth="1"/>
    <col min="1023" max="1024" width="3.8984375" style="1138" customWidth="1"/>
    <col min="1025" max="1025" width="5" style="1138" bestFit="1" customWidth="1"/>
    <col min="1026" max="1027" width="3.8984375" style="1138" customWidth="1"/>
    <col min="1028" max="1028" width="5" style="1138" bestFit="1" customWidth="1"/>
    <col min="1029" max="1029" width="4.69921875" style="1138" customWidth="1"/>
    <col min="1030" max="1030" width="3.8984375" style="1138" customWidth="1"/>
    <col min="1031" max="1031" width="5.19921875" style="1138" customWidth="1"/>
    <col min="1032" max="1033" width="3.8984375" style="1138" customWidth="1"/>
    <col min="1034" max="1034" width="5" style="1138" bestFit="1" customWidth="1"/>
    <col min="1035" max="1035" width="3.8984375" style="1138" customWidth="1"/>
    <col min="1036" max="1036" width="8" style="1138" customWidth="1"/>
    <col min="1037" max="1037" width="7.3984375" style="1138" customWidth="1"/>
    <col min="1038" max="1274" width="7.69921875" style="1138"/>
    <col min="1275" max="1275" width="15" style="1138" customWidth="1"/>
    <col min="1276" max="1276" width="8.3984375" style="1138" customWidth="1"/>
    <col min="1277" max="1277" width="3.09765625" style="1138" customWidth="1"/>
    <col min="1278" max="1278" width="4.69921875" style="1138" customWidth="1"/>
    <col min="1279" max="1280" width="3.8984375" style="1138" customWidth="1"/>
    <col min="1281" max="1281" width="5" style="1138" bestFit="1" customWidth="1"/>
    <col min="1282" max="1283" width="3.8984375" style="1138" customWidth="1"/>
    <col min="1284" max="1284" width="5" style="1138" bestFit="1" customWidth="1"/>
    <col min="1285" max="1285" width="4.69921875" style="1138" customWidth="1"/>
    <col min="1286" max="1286" width="3.8984375" style="1138" customWidth="1"/>
    <col min="1287" max="1287" width="5.19921875" style="1138" customWidth="1"/>
    <col min="1288" max="1289" width="3.8984375" style="1138" customWidth="1"/>
    <col min="1290" max="1290" width="5" style="1138" bestFit="1" customWidth="1"/>
    <col min="1291" max="1291" width="3.8984375" style="1138" customWidth="1"/>
    <col min="1292" max="1292" width="8" style="1138" customWidth="1"/>
    <col min="1293" max="1293" width="7.3984375" style="1138" customWidth="1"/>
    <col min="1294" max="1530" width="7.69921875" style="1138"/>
    <col min="1531" max="1531" width="15" style="1138" customWidth="1"/>
    <col min="1532" max="1532" width="8.3984375" style="1138" customWidth="1"/>
    <col min="1533" max="1533" width="3.09765625" style="1138" customWidth="1"/>
    <col min="1534" max="1534" width="4.69921875" style="1138" customWidth="1"/>
    <col min="1535" max="1536" width="3.8984375" style="1138" customWidth="1"/>
    <col min="1537" max="1537" width="5" style="1138" bestFit="1" customWidth="1"/>
    <col min="1538" max="1539" width="3.8984375" style="1138" customWidth="1"/>
    <col min="1540" max="1540" width="5" style="1138" bestFit="1" customWidth="1"/>
    <col min="1541" max="1541" width="4.69921875" style="1138" customWidth="1"/>
    <col min="1542" max="1542" width="3.8984375" style="1138" customWidth="1"/>
    <col min="1543" max="1543" width="5.19921875" style="1138" customWidth="1"/>
    <col min="1544" max="1545" width="3.8984375" style="1138" customWidth="1"/>
    <col min="1546" max="1546" width="5" style="1138" bestFit="1" customWidth="1"/>
    <col min="1547" max="1547" width="3.8984375" style="1138" customWidth="1"/>
    <col min="1548" max="1548" width="8" style="1138" customWidth="1"/>
    <col min="1549" max="1549" width="7.3984375" style="1138" customWidth="1"/>
    <col min="1550" max="1786" width="7.69921875" style="1138"/>
    <col min="1787" max="1787" width="15" style="1138" customWidth="1"/>
    <col min="1788" max="1788" width="8.3984375" style="1138" customWidth="1"/>
    <col min="1789" max="1789" width="3.09765625" style="1138" customWidth="1"/>
    <col min="1790" max="1790" width="4.69921875" style="1138" customWidth="1"/>
    <col min="1791" max="1792" width="3.8984375" style="1138" customWidth="1"/>
    <col min="1793" max="1793" width="5" style="1138" bestFit="1" customWidth="1"/>
    <col min="1794" max="1795" width="3.8984375" style="1138" customWidth="1"/>
    <col min="1796" max="1796" width="5" style="1138" bestFit="1" customWidth="1"/>
    <col min="1797" max="1797" width="4.69921875" style="1138" customWidth="1"/>
    <col min="1798" max="1798" width="3.8984375" style="1138" customWidth="1"/>
    <col min="1799" max="1799" width="5.19921875" style="1138" customWidth="1"/>
    <col min="1800" max="1801" width="3.8984375" style="1138" customWidth="1"/>
    <col min="1802" max="1802" width="5" style="1138" bestFit="1" customWidth="1"/>
    <col min="1803" max="1803" width="3.8984375" style="1138" customWidth="1"/>
    <col min="1804" max="1804" width="8" style="1138" customWidth="1"/>
    <col min="1805" max="1805" width="7.3984375" style="1138" customWidth="1"/>
    <col min="1806" max="2042" width="7.69921875" style="1138"/>
    <col min="2043" max="2043" width="15" style="1138" customWidth="1"/>
    <col min="2044" max="2044" width="8.3984375" style="1138" customWidth="1"/>
    <col min="2045" max="2045" width="3.09765625" style="1138" customWidth="1"/>
    <col min="2046" max="2046" width="4.69921875" style="1138" customWidth="1"/>
    <col min="2047" max="2048" width="3.8984375" style="1138" customWidth="1"/>
    <col min="2049" max="2049" width="5" style="1138" bestFit="1" customWidth="1"/>
    <col min="2050" max="2051" width="3.8984375" style="1138" customWidth="1"/>
    <col min="2052" max="2052" width="5" style="1138" bestFit="1" customWidth="1"/>
    <col min="2053" max="2053" width="4.69921875" style="1138" customWidth="1"/>
    <col min="2054" max="2054" width="3.8984375" style="1138" customWidth="1"/>
    <col min="2055" max="2055" width="5.19921875" style="1138" customWidth="1"/>
    <col min="2056" max="2057" width="3.8984375" style="1138" customWidth="1"/>
    <col min="2058" max="2058" width="5" style="1138" bestFit="1" customWidth="1"/>
    <col min="2059" max="2059" width="3.8984375" style="1138" customWidth="1"/>
    <col min="2060" max="2060" width="8" style="1138" customWidth="1"/>
    <col min="2061" max="2061" width="7.3984375" style="1138" customWidth="1"/>
    <col min="2062" max="2298" width="7.69921875" style="1138"/>
    <col min="2299" max="2299" width="15" style="1138" customWidth="1"/>
    <col min="2300" max="2300" width="8.3984375" style="1138" customWidth="1"/>
    <col min="2301" max="2301" width="3.09765625" style="1138" customWidth="1"/>
    <col min="2302" max="2302" width="4.69921875" style="1138" customWidth="1"/>
    <col min="2303" max="2304" width="3.8984375" style="1138" customWidth="1"/>
    <col min="2305" max="2305" width="5" style="1138" bestFit="1" customWidth="1"/>
    <col min="2306" max="2307" width="3.8984375" style="1138" customWidth="1"/>
    <col min="2308" max="2308" width="5" style="1138" bestFit="1" customWidth="1"/>
    <col min="2309" max="2309" width="4.69921875" style="1138" customWidth="1"/>
    <col min="2310" max="2310" width="3.8984375" style="1138" customWidth="1"/>
    <col min="2311" max="2311" width="5.19921875" style="1138" customWidth="1"/>
    <col min="2312" max="2313" width="3.8984375" style="1138" customWidth="1"/>
    <col min="2314" max="2314" width="5" style="1138" bestFit="1" customWidth="1"/>
    <col min="2315" max="2315" width="3.8984375" style="1138" customWidth="1"/>
    <col min="2316" max="2316" width="8" style="1138" customWidth="1"/>
    <col min="2317" max="2317" width="7.3984375" style="1138" customWidth="1"/>
    <col min="2318" max="2554" width="7.69921875" style="1138"/>
    <col min="2555" max="2555" width="15" style="1138" customWidth="1"/>
    <col min="2556" max="2556" width="8.3984375" style="1138" customWidth="1"/>
    <col min="2557" max="2557" width="3.09765625" style="1138" customWidth="1"/>
    <col min="2558" max="2558" width="4.69921875" style="1138" customWidth="1"/>
    <col min="2559" max="2560" width="3.8984375" style="1138" customWidth="1"/>
    <col min="2561" max="2561" width="5" style="1138" bestFit="1" customWidth="1"/>
    <col min="2562" max="2563" width="3.8984375" style="1138" customWidth="1"/>
    <col min="2564" max="2564" width="5" style="1138" bestFit="1" customWidth="1"/>
    <col min="2565" max="2565" width="4.69921875" style="1138" customWidth="1"/>
    <col min="2566" max="2566" width="3.8984375" style="1138" customWidth="1"/>
    <col min="2567" max="2567" width="5.19921875" style="1138" customWidth="1"/>
    <col min="2568" max="2569" width="3.8984375" style="1138" customWidth="1"/>
    <col min="2570" max="2570" width="5" style="1138" bestFit="1" customWidth="1"/>
    <col min="2571" max="2571" width="3.8984375" style="1138" customWidth="1"/>
    <col min="2572" max="2572" width="8" style="1138" customWidth="1"/>
    <col min="2573" max="2573" width="7.3984375" style="1138" customWidth="1"/>
    <col min="2574" max="2810" width="7.69921875" style="1138"/>
    <col min="2811" max="2811" width="15" style="1138" customWidth="1"/>
    <col min="2812" max="2812" width="8.3984375" style="1138" customWidth="1"/>
    <col min="2813" max="2813" width="3.09765625" style="1138" customWidth="1"/>
    <col min="2814" max="2814" width="4.69921875" style="1138" customWidth="1"/>
    <col min="2815" max="2816" width="3.8984375" style="1138" customWidth="1"/>
    <col min="2817" max="2817" width="5" style="1138" bestFit="1" customWidth="1"/>
    <col min="2818" max="2819" width="3.8984375" style="1138" customWidth="1"/>
    <col min="2820" max="2820" width="5" style="1138" bestFit="1" customWidth="1"/>
    <col min="2821" max="2821" width="4.69921875" style="1138" customWidth="1"/>
    <col min="2822" max="2822" width="3.8984375" style="1138" customWidth="1"/>
    <col min="2823" max="2823" width="5.19921875" style="1138" customWidth="1"/>
    <col min="2824" max="2825" width="3.8984375" style="1138" customWidth="1"/>
    <col min="2826" max="2826" width="5" style="1138" bestFit="1" customWidth="1"/>
    <col min="2827" max="2827" width="3.8984375" style="1138" customWidth="1"/>
    <col min="2828" max="2828" width="8" style="1138" customWidth="1"/>
    <col min="2829" max="2829" width="7.3984375" style="1138" customWidth="1"/>
    <col min="2830" max="3066" width="7.69921875" style="1138"/>
    <col min="3067" max="3067" width="15" style="1138" customWidth="1"/>
    <col min="3068" max="3068" width="8.3984375" style="1138" customWidth="1"/>
    <col min="3069" max="3069" width="3.09765625" style="1138" customWidth="1"/>
    <col min="3070" max="3070" width="4.69921875" style="1138" customWidth="1"/>
    <col min="3071" max="3072" width="3.8984375" style="1138" customWidth="1"/>
    <col min="3073" max="3073" width="5" style="1138" bestFit="1" customWidth="1"/>
    <col min="3074" max="3075" width="3.8984375" style="1138" customWidth="1"/>
    <col min="3076" max="3076" width="5" style="1138" bestFit="1" customWidth="1"/>
    <col min="3077" max="3077" width="4.69921875" style="1138" customWidth="1"/>
    <col min="3078" max="3078" width="3.8984375" style="1138" customWidth="1"/>
    <col min="3079" max="3079" width="5.19921875" style="1138" customWidth="1"/>
    <col min="3080" max="3081" width="3.8984375" style="1138" customWidth="1"/>
    <col min="3082" max="3082" width="5" style="1138" bestFit="1" customWidth="1"/>
    <col min="3083" max="3083" width="3.8984375" style="1138" customWidth="1"/>
    <col min="3084" max="3084" width="8" style="1138" customWidth="1"/>
    <col min="3085" max="3085" width="7.3984375" style="1138" customWidth="1"/>
    <col min="3086" max="3322" width="7.69921875" style="1138"/>
    <col min="3323" max="3323" width="15" style="1138" customWidth="1"/>
    <col min="3324" max="3324" width="8.3984375" style="1138" customWidth="1"/>
    <col min="3325" max="3325" width="3.09765625" style="1138" customWidth="1"/>
    <col min="3326" max="3326" width="4.69921875" style="1138" customWidth="1"/>
    <col min="3327" max="3328" width="3.8984375" style="1138" customWidth="1"/>
    <col min="3329" max="3329" width="5" style="1138" bestFit="1" customWidth="1"/>
    <col min="3330" max="3331" width="3.8984375" style="1138" customWidth="1"/>
    <col min="3332" max="3332" width="5" style="1138" bestFit="1" customWidth="1"/>
    <col min="3333" max="3333" width="4.69921875" style="1138" customWidth="1"/>
    <col min="3334" max="3334" width="3.8984375" style="1138" customWidth="1"/>
    <col min="3335" max="3335" width="5.19921875" style="1138" customWidth="1"/>
    <col min="3336" max="3337" width="3.8984375" style="1138" customWidth="1"/>
    <col min="3338" max="3338" width="5" style="1138" bestFit="1" customWidth="1"/>
    <col min="3339" max="3339" width="3.8984375" style="1138" customWidth="1"/>
    <col min="3340" max="3340" width="8" style="1138" customWidth="1"/>
    <col min="3341" max="3341" width="7.3984375" style="1138" customWidth="1"/>
    <col min="3342" max="3578" width="7.69921875" style="1138"/>
    <col min="3579" max="3579" width="15" style="1138" customWidth="1"/>
    <col min="3580" max="3580" width="8.3984375" style="1138" customWidth="1"/>
    <col min="3581" max="3581" width="3.09765625" style="1138" customWidth="1"/>
    <col min="3582" max="3582" width="4.69921875" style="1138" customWidth="1"/>
    <col min="3583" max="3584" width="3.8984375" style="1138" customWidth="1"/>
    <col min="3585" max="3585" width="5" style="1138" bestFit="1" customWidth="1"/>
    <col min="3586" max="3587" width="3.8984375" style="1138" customWidth="1"/>
    <col min="3588" max="3588" width="5" style="1138" bestFit="1" customWidth="1"/>
    <col min="3589" max="3589" width="4.69921875" style="1138" customWidth="1"/>
    <col min="3590" max="3590" width="3.8984375" style="1138" customWidth="1"/>
    <col min="3591" max="3591" width="5.19921875" style="1138" customWidth="1"/>
    <col min="3592" max="3593" width="3.8984375" style="1138" customWidth="1"/>
    <col min="3594" max="3594" width="5" style="1138" bestFit="1" customWidth="1"/>
    <col min="3595" max="3595" width="3.8984375" style="1138" customWidth="1"/>
    <col min="3596" max="3596" width="8" style="1138" customWidth="1"/>
    <col min="3597" max="3597" width="7.3984375" style="1138" customWidth="1"/>
    <col min="3598" max="3834" width="7.69921875" style="1138"/>
    <col min="3835" max="3835" width="15" style="1138" customWidth="1"/>
    <col min="3836" max="3836" width="8.3984375" style="1138" customWidth="1"/>
    <col min="3837" max="3837" width="3.09765625" style="1138" customWidth="1"/>
    <col min="3838" max="3838" width="4.69921875" style="1138" customWidth="1"/>
    <col min="3839" max="3840" width="3.8984375" style="1138" customWidth="1"/>
    <col min="3841" max="3841" width="5" style="1138" bestFit="1" customWidth="1"/>
    <col min="3842" max="3843" width="3.8984375" style="1138" customWidth="1"/>
    <col min="3844" max="3844" width="5" style="1138" bestFit="1" customWidth="1"/>
    <col min="3845" max="3845" width="4.69921875" style="1138" customWidth="1"/>
    <col min="3846" max="3846" width="3.8984375" style="1138" customWidth="1"/>
    <col min="3847" max="3847" width="5.19921875" style="1138" customWidth="1"/>
    <col min="3848" max="3849" width="3.8984375" style="1138" customWidth="1"/>
    <col min="3850" max="3850" width="5" style="1138" bestFit="1" customWidth="1"/>
    <col min="3851" max="3851" width="3.8984375" style="1138" customWidth="1"/>
    <col min="3852" max="3852" width="8" style="1138" customWidth="1"/>
    <col min="3853" max="3853" width="7.3984375" style="1138" customWidth="1"/>
    <col min="3854" max="4090" width="7.69921875" style="1138"/>
    <col min="4091" max="4091" width="15" style="1138" customWidth="1"/>
    <col min="4092" max="4092" width="8.3984375" style="1138" customWidth="1"/>
    <col min="4093" max="4093" width="3.09765625" style="1138" customWidth="1"/>
    <col min="4094" max="4094" width="4.69921875" style="1138" customWidth="1"/>
    <col min="4095" max="4096" width="3.8984375" style="1138" customWidth="1"/>
    <col min="4097" max="4097" width="5" style="1138" bestFit="1" customWidth="1"/>
    <col min="4098" max="4099" width="3.8984375" style="1138" customWidth="1"/>
    <col min="4100" max="4100" width="5" style="1138" bestFit="1" customWidth="1"/>
    <col min="4101" max="4101" width="4.69921875" style="1138" customWidth="1"/>
    <col min="4102" max="4102" width="3.8984375" style="1138" customWidth="1"/>
    <col min="4103" max="4103" width="5.19921875" style="1138" customWidth="1"/>
    <col min="4104" max="4105" width="3.8984375" style="1138" customWidth="1"/>
    <col min="4106" max="4106" width="5" style="1138" bestFit="1" customWidth="1"/>
    <col min="4107" max="4107" width="3.8984375" style="1138" customWidth="1"/>
    <col min="4108" max="4108" width="8" style="1138" customWidth="1"/>
    <col min="4109" max="4109" width="7.3984375" style="1138" customWidth="1"/>
    <col min="4110" max="4346" width="7.69921875" style="1138"/>
    <col min="4347" max="4347" width="15" style="1138" customWidth="1"/>
    <col min="4348" max="4348" width="8.3984375" style="1138" customWidth="1"/>
    <col min="4349" max="4349" width="3.09765625" style="1138" customWidth="1"/>
    <col min="4350" max="4350" width="4.69921875" style="1138" customWidth="1"/>
    <col min="4351" max="4352" width="3.8984375" style="1138" customWidth="1"/>
    <col min="4353" max="4353" width="5" style="1138" bestFit="1" customWidth="1"/>
    <col min="4354" max="4355" width="3.8984375" style="1138" customWidth="1"/>
    <col min="4356" max="4356" width="5" style="1138" bestFit="1" customWidth="1"/>
    <col min="4357" max="4357" width="4.69921875" style="1138" customWidth="1"/>
    <col min="4358" max="4358" width="3.8984375" style="1138" customWidth="1"/>
    <col min="4359" max="4359" width="5.19921875" style="1138" customWidth="1"/>
    <col min="4360" max="4361" width="3.8984375" style="1138" customWidth="1"/>
    <col min="4362" max="4362" width="5" style="1138" bestFit="1" customWidth="1"/>
    <col min="4363" max="4363" width="3.8984375" style="1138" customWidth="1"/>
    <col min="4364" max="4364" width="8" style="1138" customWidth="1"/>
    <col min="4365" max="4365" width="7.3984375" style="1138" customWidth="1"/>
    <col min="4366" max="4602" width="7.69921875" style="1138"/>
    <col min="4603" max="4603" width="15" style="1138" customWidth="1"/>
    <col min="4604" max="4604" width="8.3984375" style="1138" customWidth="1"/>
    <col min="4605" max="4605" width="3.09765625" style="1138" customWidth="1"/>
    <col min="4606" max="4606" width="4.69921875" style="1138" customWidth="1"/>
    <col min="4607" max="4608" width="3.8984375" style="1138" customWidth="1"/>
    <col min="4609" max="4609" width="5" style="1138" bestFit="1" customWidth="1"/>
    <col min="4610" max="4611" width="3.8984375" style="1138" customWidth="1"/>
    <col min="4612" max="4612" width="5" style="1138" bestFit="1" customWidth="1"/>
    <col min="4613" max="4613" width="4.69921875" style="1138" customWidth="1"/>
    <col min="4614" max="4614" width="3.8984375" style="1138" customWidth="1"/>
    <col min="4615" max="4615" width="5.19921875" style="1138" customWidth="1"/>
    <col min="4616" max="4617" width="3.8984375" style="1138" customWidth="1"/>
    <col min="4618" max="4618" width="5" style="1138" bestFit="1" customWidth="1"/>
    <col min="4619" max="4619" width="3.8984375" style="1138" customWidth="1"/>
    <col min="4620" max="4620" width="8" style="1138" customWidth="1"/>
    <col min="4621" max="4621" width="7.3984375" style="1138" customWidth="1"/>
    <col min="4622" max="4858" width="7.69921875" style="1138"/>
    <col min="4859" max="4859" width="15" style="1138" customWidth="1"/>
    <col min="4860" max="4860" width="8.3984375" style="1138" customWidth="1"/>
    <col min="4861" max="4861" width="3.09765625" style="1138" customWidth="1"/>
    <col min="4862" max="4862" width="4.69921875" style="1138" customWidth="1"/>
    <col min="4863" max="4864" width="3.8984375" style="1138" customWidth="1"/>
    <col min="4865" max="4865" width="5" style="1138" bestFit="1" customWidth="1"/>
    <col min="4866" max="4867" width="3.8984375" style="1138" customWidth="1"/>
    <col min="4868" max="4868" width="5" style="1138" bestFit="1" customWidth="1"/>
    <col min="4869" max="4869" width="4.69921875" style="1138" customWidth="1"/>
    <col min="4870" max="4870" width="3.8984375" style="1138" customWidth="1"/>
    <col min="4871" max="4871" width="5.19921875" style="1138" customWidth="1"/>
    <col min="4872" max="4873" width="3.8984375" style="1138" customWidth="1"/>
    <col min="4874" max="4874" width="5" style="1138" bestFit="1" customWidth="1"/>
    <col min="4875" max="4875" width="3.8984375" style="1138" customWidth="1"/>
    <col min="4876" max="4876" width="8" style="1138" customWidth="1"/>
    <col min="4877" max="4877" width="7.3984375" style="1138" customWidth="1"/>
    <col min="4878" max="5114" width="7.69921875" style="1138"/>
    <col min="5115" max="5115" width="15" style="1138" customWidth="1"/>
    <col min="5116" max="5116" width="8.3984375" style="1138" customWidth="1"/>
    <col min="5117" max="5117" width="3.09765625" style="1138" customWidth="1"/>
    <col min="5118" max="5118" width="4.69921875" style="1138" customWidth="1"/>
    <col min="5119" max="5120" width="3.8984375" style="1138" customWidth="1"/>
    <col min="5121" max="5121" width="5" style="1138" bestFit="1" customWidth="1"/>
    <col min="5122" max="5123" width="3.8984375" style="1138" customWidth="1"/>
    <col min="5124" max="5124" width="5" style="1138" bestFit="1" customWidth="1"/>
    <col min="5125" max="5125" width="4.69921875" style="1138" customWidth="1"/>
    <col min="5126" max="5126" width="3.8984375" style="1138" customWidth="1"/>
    <col min="5127" max="5127" width="5.19921875" style="1138" customWidth="1"/>
    <col min="5128" max="5129" width="3.8984375" style="1138" customWidth="1"/>
    <col min="5130" max="5130" width="5" style="1138" bestFit="1" customWidth="1"/>
    <col min="5131" max="5131" width="3.8984375" style="1138" customWidth="1"/>
    <col min="5132" max="5132" width="8" style="1138" customWidth="1"/>
    <col min="5133" max="5133" width="7.3984375" style="1138" customWidth="1"/>
    <col min="5134" max="5370" width="7.69921875" style="1138"/>
    <col min="5371" max="5371" width="15" style="1138" customWidth="1"/>
    <col min="5372" max="5372" width="8.3984375" style="1138" customWidth="1"/>
    <col min="5373" max="5373" width="3.09765625" style="1138" customWidth="1"/>
    <col min="5374" max="5374" width="4.69921875" style="1138" customWidth="1"/>
    <col min="5375" max="5376" width="3.8984375" style="1138" customWidth="1"/>
    <col min="5377" max="5377" width="5" style="1138" bestFit="1" customWidth="1"/>
    <col min="5378" max="5379" width="3.8984375" style="1138" customWidth="1"/>
    <col min="5380" max="5380" width="5" style="1138" bestFit="1" customWidth="1"/>
    <col min="5381" max="5381" width="4.69921875" style="1138" customWidth="1"/>
    <col min="5382" max="5382" width="3.8984375" style="1138" customWidth="1"/>
    <col min="5383" max="5383" width="5.19921875" style="1138" customWidth="1"/>
    <col min="5384" max="5385" width="3.8984375" style="1138" customWidth="1"/>
    <col min="5386" max="5386" width="5" style="1138" bestFit="1" customWidth="1"/>
    <col min="5387" max="5387" width="3.8984375" style="1138" customWidth="1"/>
    <col min="5388" max="5388" width="8" style="1138" customWidth="1"/>
    <col min="5389" max="5389" width="7.3984375" style="1138" customWidth="1"/>
    <col min="5390" max="5626" width="7.69921875" style="1138"/>
    <col min="5627" max="5627" width="15" style="1138" customWidth="1"/>
    <col min="5628" max="5628" width="8.3984375" style="1138" customWidth="1"/>
    <col min="5629" max="5629" width="3.09765625" style="1138" customWidth="1"/>
    <col min="5630" max="5630" width="4.69921875" style="1138" customWidth="1"/>
    <col min="5631" max="5632" width="3.8984375" style="1138" customWidth="1"/>
    <col min="5633" max="5633" width="5" style="1138" bestFit="1" customWidth="1"/>
    <col min="5634" max="5635" width="3.8984375" style="1138" customWidth="1"/>
    <col min="5636" max="5636" width="5" style="1138" bestFit="1" customWidth="1"/>
    <col min="5637" max="5637" width="4.69921875" style="1138" customWidth="1"/>
    <col min="5638" max="5638" width="3.8984375" style="1138" customWidth="1"/>
    <col min="5639" max="5639" width="5.19921875" style="1138" customWidth="1"/>
    <col min="5640" max="5641" width="3.8984375" style="1138" customWidth="1"/>
    <col min="5642" max="5642" width="5" style="1138" bestFit="1" customWidth="1"/>
    <col min="5643" max="5643" width="3.8984375" style="1138" customWidth="1"/>
    <col min="5644" max="5644" width="8" style="1138" customWidth="1"/>
    <col min="5645" max="5645" width="7.3984375" style="1138" customWidth="1"/>
    <col min="5646" max="5882" width="7.69921875" style="1138"/>
    <col min="5883" max="5883" width="15" style="1138" customWidth="1"/>
    <col min="5884" max="5884" width="8.3984375" style="1138" customWidth="1"/>
    <col min="5885" max="5885" width="3.09765625" style="1138" customWidth="1"/>
    <col min="5886" max="5886" width="4.69921875" style="1138" customWidth="1"/>
    <col min="5887" max="5888" width="3.8984375" style="1138" customWidth="1"/>
    <col min="5889" max="5889" width="5" style="1138" bestFit="1" customWidth="1"/>
    <col min="5890" max="5891" width="3.8984375" style="1138" customWidth="1"/>
    <col min="5892" max="5892" width="5" style="1138" bestFit="1" customWidth="1"/>
    <col min="5893" max="5893" width="4.69921875" style="1138" customWidth="1"/>
    <col min="5894" max="5894" width="3.8984375" style="1138" customWidth="1"/>
    <col min="5895" max="5895" width="5.19921875" style="1138" customWidth="1"/>
    <col min="5896" max="5897" width="3.8984375" style="1138" customWidth="1"/>
    <col min="5898" max="5898" width="5" style="1138" bestFit="1" customWidth="1"/>
    <col min="5899" max="5899" width="3.8984375" style="1138" customWidth="1"/>
    <col min="5900" max="5900" width="8" style="1138" customWidth="1"/>
    <col min="5901" max="5901" width="7.3984375" style="1138" customWidth="1"/>
    <col min="5902" max="6138" width="7.69921875" style="1138"/>
    <col min="6139" max="6139" width="15" style="1138" customWidth="1"/>
    <col min="6140" max="6140" width="8.3984375" style="1138" customWidth="1"/>
    <col min="6141" max="6141" width="3.09765625" style="1138" customWidth="1"/>
    <col min="6142" max="6142" width="4.69921875" style="1138" customWidth="1"/>
    <col min="6143" max="6144" width="3.8984375" style="1138" customWidth="1"/>
    <col min="6145" max="6145" width="5" style="1138" bestFit="1" customWidth="1"/>
    <col min="6146" max="6147" width="3.8984375" style="1138" customWidth="1"/>
    <col min="6148" max="6148" width="5" style="1138" bestFit="1" customWidth="1"/>
    <col min="6149" max="6149" width="4.69921875" style="1138" customWidth="1"/>
    <col min="6150" max="6150" width="3.8984375" style="1138" customWidth="1"/>
    <col min="6151" max="6151" width="5.19921875" style="1138" customWidth="1"/>
    <col min="6152" max="6153" width="3.8984375" style="1138" customWidth="1"/>
    <col min="6154" max="6154" width="5" style="1138" bestFit="1" customWidth="1"/>
    <col min="6155" max="6155" width="3.8984375" style="1138" customWidth="1"/>
    <col min="6156" max="6156" width="8" style="1138" customWidth="1"/>
    <col min="6157" max="6157" width="7.3984375" style="1138" customWidth="1"/>
    <col min="6158" max="6394" width="7.69921875" style="1138"/>
    <col min="6395" max="6395" width="15" style="1138" customWidth="1"/>
    <col min="6396" max="6396" width="8.3984375" style="1138" customWidth="1"/>
    <col min="6397" max="6397" width="3.09765625" style="1138" customWidth="1"/>
    <col min="6398" max="6398" width="4.69921875" style="1138" customWidth="1"/>
    <col min="6399" max="6400" width="3.8984375" style="1138" customWidth="1"/>
    <col min="6401" max="6401" width="5" style="1138" bestFit="1" customWidth="1"/>
    <col min="6402" max="6403" width="3.8984375" style="1138" customWidth="1"/>
    <col min="6404" max="6404" width="5" style="1138" bestFit="1" customWidth="1"/>
    <col min="6405" max="6405" width="4.69921875" style="1138" customWidth="1"/>
    <col min="6406" max="6406" width="3.8984375" style="1138" customWidth="1"/>
    <col min="6407" max="6407" width="5.19921875" style="1138" customWidth="1"/>
    <col min="6408" max="6409" width="3.8984375" style="1138" customWidth="1"/>
    <col min="6410" max="6410" width="5" style="1138" bestFit="1" customWidth="1"/>
    <col min="6411" max="6411" width="3.8984375" style="1138" customWidth="1"/>
    <col min="6412" max="6412" width="8" style="1138" customWidth="1"/>
    <col min="6413" max="6413" width="7.3984375" style="1138" customWidth="1"/>
    <col min="6414" max="6650" width="7.69921875" style="1138"/>
    <col min="6651" max="6651" width="15" style="1138" customWidth="1"/>
    <col min="6652" max="6652" width="8.3984375" style="1138" customWidth="1"/>
    <col min="6653" max="6653" width="3.09765625" style="1138" customWidth="1"/>
    <col min="6654" max="6654" width="4.69921875" style="1138" customWidth="1"/>
    <col min="6655" max="6656" width="3.8984375" style="1138" customWidth="1"/>
    <col min="6657" max="6657" width="5" style="1138" bestFit="1" customWidth="1"/>
    <col min="6658" max="6659" width="3.8984375" style="1138" customWidth="1"/>
    <col min="6660" max="6660" width="5" style="1138" bestFit="1" customWidth="1"/>
    <col min="6661" max="6661" width="4.69921875" style="1138" customWidth="1"/>
    <col min="6662" max="6662" width="3.8984375" style="1138" customWidth="1"/>
    <col min="6663" max="6663" width="5.19921875" style="1138" customWidth="1"/>
    <col min="6664" max="6665" width="3.8984375" style="1138" customWidth="1"/>
    <col min="6666" max="6666" width="5" style="1138" bestFit="1" customWidth="1"/>
    <col min="6667" max="6667" width="3.8984375" style="1138" customWidth="1"/>
    <col min="6668" max="6668" width="8" style="1138" customWidth="1"/>
    <col min="6669" max="6669" width="7.3984375" style="1138" customWidth="1"/>
    <col min="6670" max="6906" width="7.69921875" style="1138"/>
    <col min="6907" max="6907" width="15" style="1138" customWidth="1"/>
    <col min="6908" max="6908" width="8.3984375" style="1138" customWidth="1"/>
    <col min="6909" max="6909" width="3.09765625" style="1138" customWidth="1"/>
    <col min="6910" max="6910" width="4.69921875" style="1138" customWidth="1"/>
    <col min="6911" max="6912" width="3.8984375" style="1138" customWidth="1"/>
    <col min="6913" max="6913" width="5" style="1138" bestFit="1" customWidth="1"/>
    <col min="6914" max="6915" width="3.8984375" style="1138" customWidth="1"/>
    <col min="6916" max="6916" width="5" style="1138" bestFit="1" customWidth="1"/>
    <col min="6917" max="6917" width="4.69921875" style="1138" customWidth="1"/>
    <col min="6918" max="6918" width="3.8984375" style="1138" customWidth="1"/>
    <col min="6919" max="6919" width="5.19921875" style="1138" customWidth="1"/>
    <col min="6920" max="6921" width="3.8984375" style="1138" customWidth="1"/>
    <col min="6922" max="6922" width="5" style="1138" bestFit="1" customWidth="1"/>
    <col min="6923" max="6923" width="3.8984375" style="1138" customWidth="1"/>
    <col min="6924" max="6924" width="8" style="1138" customWidth="1"/>
    <col min="6925" max="6925" width="7.3984375" style="1138" customWidth="1"/>
    <col min="6926" max="7162" width="7.69921875" style="1138"/>
    <col min="7163" max="7163" width="15" style="1138" customWidth="1"/>
    <col min="7164" max="7164" width="8.3984375" style="1138" customWidth="1"/>
    <col min="7165" max="7165" width="3.09765625" style="1138" customWidth="1"/>
    <col min="7166" max="7166" width="4.69921875" style="1138" customWidth="1"/>
    <col min="7167" max="7168" width="3.8984375" style="1138" customWidth="1"/>
    <col min="7169" max="7169" width="5" style="1138" bestFit="1" customWidth="1"/>
    <col min="7170" max="7171" width="3.8984375" style="1138" customWidth="1"/>
    <col min="7172" max="7172" width="5" style="1138" bestFit="1" customWidth="1"/>
    <col min="7173" max="7173" width="4.69921875" style="1138" customWidth="1"/>
    <col min="7174" max="7174" width="3.8984375" style="1138" customWidth="1"/>
    <col min="7175" max="7175" width="5.19921875" style="1138" customWidth="1"/>
    <col min="7176" max="7177" width="3.8984375" style="1138" customWidth="1"/>
    <col min="7178" max="7178" width="5" style="1138" bestFit="1" customWidth="1"/>
    <col min="7179" max="7179" width="3.8984375" style="1138" customWidth="1"/>
    <col min="7180" max="7180" width="8" style="1138" customWidth="1"/>
    <col min="7181" max="7181" width="7.3984375" style="1138" customWidth="1"/>
    <col min="7182" max="7418" width="7.69921875" style="1138"/>
    <col min="7419" max="7419" width="15" style="1138" customWidth="1"/>
    <col min="7420" max="7420" width="8.3984375" style="1138" customWidth="1"/>
    <col min="7421" max="7421" width="3.09765625" style="1138" customWidth="1"/>
    <col min="7422" max="7422" width="4.69921875" style="1138" customWidth="1"/>
    <col min="7423" max="7424" width="3.8984375" style="1138" customWidth="1"/>
    <col min="7425" max="7425" width="5" style="1138" bestFit="1" customWidth="1"/>
    <col min="7426" max="7427" width="3.8984375" style="1138" customWidth="1"/>
    <col min="7428" max="7428" width="5" style="1138" bestFit="1" customWidth="1"/>
    <col min="7429" max="7429" width="4.69921875" style="1138" customWidth="1"/>
    <col min="7430" max="7430" width="3.8984375" style="1138" customWidth="1"/>
    <col min="7431" max="7431" width="5.19921875" style="1138" customWidth="1"/>
    <col min="7432" max="7433" width="3.8984375" style="1138" customWidth="1"/>
    <col min="7434" max="7434" width="5" style="1138" bestFit="1" customWidth="1"/>
    <col min="7435" max="7435" width="3.8984375" style="1138" customWidth="1"/>
    <col min="7436" max="7436" width="8" style="1138" customWidth="1"/>
    <col min="7437" max="7437" width="7.3984375" style="1138" customWidth="1"/>
    <col min="7438" max="7674" width="7.69921875" style="1138"/>
    <col min="7675" max="7675" width="15" style="1138" customWidth="1"/>
    <col min="7676" max="7676" width="8.3984375" style="1138" customWidth="1"/>
    <col min="7677" max="7677" width="3.09765625" style="1138" customWidth="1"/>
    <col min="7678" max="7678" width="4.69921875" style="1138" customWidth="1"/>
    <col min="7679" max="7680" width="3.8984375" style="1138" customWidth="1"/>
    <col min="7681" max="7681" width="5" style="1138" bestFit="1" customWidth="1"/>
    <col min="7682" max="7683" width="3.8984375" style="1138" customWidth="1"/>
    <col min="7684" max="7684" width="5" style="1138" bestFit="1" customWidth="1"/>
    <col min="7685" max="7685" width="4.69921875" style="1138" customWidth="1"/>
    <col min="7686" max="7686" width="3.8984375" style="1138" customWidth="1"/>
    <col min="7687" max="7687" width="5.19921875" style="1138" customWidth="1"/>
    <col min="7688" max="7689" width="3.8984375" style="1138" customWidth="1"/>
    <col min="7690" max="7690" width="5" style="1138" bestFit="1" customWidth="1"/>
    <col min="7691" max="7691" width="3.8984375" style="1138" customWidth="1"/>
    <col min="7692" max="7692" width="8" style="1138" customWidth="1"/>
    <col min="7693" max="7693" width="7.3984375" style="1138" customWidth="1"/>
    <col min="7694" max="7930" width="7.69921875" style="1138"/>
    <col min="7931" max="7931" width="15" style="1138" customWidth="1"/>
    <col min="7932" max="7932" width="8.3984375" style="1138" customWidth="1"/>
    <col min="7933" max="7933" width="3.09765625" style="1138" customWidth="1"/>
    <col min="7934" max="7934" width="4.69921875" style="1138" customWidth="1"/>
    <col min="7935" max="7936" width="3.8984375" style="1138" customWidth="1"/>
    <col min="7937" max="7937" width="5" style="1138" bestFit="1" customWidth="1"/>
    <col min="7938" max="7939" width="3.8984375" style="1138" customWidth="1"/>
    <col min="7940" max="7940" width="5" style="1138" bestFit="1" customWidth="1"/>
    <col min="7941" max="7941" width="4.69921875" style="1138" customWidth="1"/>
    <col min="7942" max="7942" width="3.8984375" style="1138" customWidth="1"/>
    <col min="7943" max="7943" width="5.19921875" style="1138" customWidth="1"/>
    <col min="7944" max="7945" width="3.8984375" style="1138" customWidth="1"/>
    <col min="7946" max="7946" width="5" style="1138" bestFit="1" customWidth="1"/>
    <col min="7947" max="7947" width="3.8984375" style="1138" customWidth="1"/>
    <col min="7948" max="7948" width="8" style="1138" customWidth="1"/>
    <col min="7949" max="7949" width="7.3984375" style="1138" customWidth="1"/>
    <col min="7950" max="8186" width="7.69921875" style="1138"/>
    <col min="8187" max="8187" width="15" style="1138" customWidth="1"/>
    <col min="8188" max="8188" width="8.3984375" style="1138" customWidth="1"/>
    <col min="8189" max="8189" width="3.09765625" style="1138" customWidth="1"/>
    <col min="8190" max="8190" width="4.69921875" style="1138" customWidth="1"/>
    <col min="8191" max="8192" width="3.8984375" style="1138" customWidth="1"/>
    <col min="8193" max="8193" width="5" style="1138" bestFit="1" customWidth="1"/>
    <col min="8194" max="8195" width="3.8984375" style="1138" customWidth="1"/>
    <col min="8196" max="8196" width="5" style="1138" bestFit="1" customWidth="1"/>
    <col min="8197" max="8197" width="4.69921875" style="1138" customWidth="1"/>
    <col min="8198" max="8198" width="3.8984375" style="1138" customWidth="1"/>
    <col min="8199" max="8199" width="5.19921875" style="1138" customWidth="1"/>
    <col min="8200" max="8201" width="3.8984375" style="1138" customWidth="1"/>
    <col min="8202" max="8202" width="5" style="1138" bestFit="1" customWidth="1"/>
    <col min="8203" max="8203" width="3.8984375" style="1138" customWidth="1"/>
    <col min="8204" max="8204" width="8" style="1138" customWidth="1"/>
    <col min="8205" max="8205" width="7.3984375" style="1138" customWidth="1"/>
    <col min="8206" max="8442" width="7.69921875" style="1138"/>
    <col min="8443" max="8443" width="15" style="1138" customWidth="1"/>
    <col min="8444" max="8444" width="8.3984375" style="1138" customWidth="1"/>
    <col min="8445" max="8445" width="3.09765625" style="1138" customWidth="1"/>
    <col min="8446" max="8446" width="4.69921875" style="1138" customWidth="1"/>
    <col min="8447" max="8448" width="3.8984375" style="1138" customWidth="1"/>
    <col min="8449" max="8449" width="5" style="1138" bestFit="1" customWidth="1"/>
    <col min="8450" max="8451" width="3.8984375" style="1138" customWidth="1"/>
    <col min="8452" max="8452" width="5" style="1138" bestFit="1" customWidth="1"/>
    <col min="8453" max="8453" width="4.69921875" style="1138" customWidth="1"/>
    <col min="8454" max="8454" width="3.8984375" style="1138" customWidth="1"/>
    <col min="8455" max="8455" width="5.19921875" style="1138" customWidth="1"/>
    <col min="8456" max="8457" width="3.8984375" style="1138" customWidth="1"/>
    <col min="8458" max="8458" width="5" style="1138" bestFit="1" customWidth="1"/>
    <col min="8459" max="8459" width="3.8984375" style="1138" customWidth="1"/>
    <col min="8460" max="8460" width="8" style="1138" customWidth="1"/>
    <col min="8461" max="8461" width="7.3984375" style="1138" customWidth="1"/>
    <col min="8462" max="8698" width="7.69921875" style="1138"/>
    <col min="8699" max="8699" width="15" style="1138" customWidth="1"/>
    <col min="8700" max="8700" width="8.3984375" style="1138" customWidth="1"/>
    <col min="8701" max="8701" width="3.09765625" style="1138" customWidth="1"/>
    <col min="8702" max="8702" width="4.69921875" style="1138" customWidth="1"/>
    <col min="8703" max="8704" width="3.8984375" style="1138" customWidth="1"/>
    <col min="8705" max="8705" width="5" style="1138" bestFit="1" customWidth="1"/>
    <col min="8706" max="8707" width="3.8984375" style="1138" customWidth="1"/>
    <col min="8708" max="8708" width="5" style="1138" bestFit="1" customWidth="1"/>
    <col min="8709" max="8709" width="4.69921875" style="1138" customWidth="1"/>
    <col min="8710" max="8710" width="3.8984375" style="1138" customWidth="1"/>
    <col min="8711" max="8711" width="5.19921875" style="1138" customWidth="1"/>
    <col min="8712" max="8713" width="3.8984375" style="1138" customWidth="1"/>
    <col min="8714" max="8714" width="5" style="1138" bestFit="1" customWidth="1"/>
    <col min="8715" max="8715" width="3.8984375" style="1138" customWidth="1"/>
    <col min="8716" max="8716" width="8" style="1138" customWidth="1"/>
    <col min="8717" max="8717" width="7.3984375" style="1138" customWidth="1"/>
    <col min="8718" max="8954" width="7.69921875" style="1138"/>
    <col min="8955" max="8955" width="15" style="1138" customWidth="1"/>
    <col min="8956" max="8956" width="8.3984375" style="1138" customWidth="1"/>
    <col min="8957" max="8957" width="3.09765625" style="1138" customWidth="1"/>
    <col min="8958" max="8958" width="4.69921875" style="1138" customWidth="1"/>
    <col min="8959" max="8960" width="3.8984375" style="1138" customWidth="1"/>
    <col min="8961" max="8961" width="5" style="1138" bestFit="1" customWidth="1"/>
    <col min="8962" max="8963" width="3.8984375" style="1138" customWidth="1"/>
    <col min="8964" max="8964" width="5" style="1138" bestFit="1" customWidth="1"/>
    <col min="8965" max="8965" width="4.69921875" style="1138" customWidth="1"/>
    <col min="8966" max="8966" width="3.8984375" style="1138" customWidth="1"/>
    <col min="8967" max="8967" width="5.19921875" style="1138" customWidth="1"/>
    <col min="8968" max="8969" width="3.8984375" style="1138" customWidth="1"/>
    <col min="8970" max="8970" width="5" style="1138" bestFit="1" customWidth="1"/>
    <col min="8971" max="8971" width="3.8984375" style="1138" customWidth="1"/>
    <col min="8972" max="8972" width="8" style="1138" customWidth="1"/>
    <col min="8973" max="8973" width="7.3984375" style="1138" customWidth="1"/>
    <col min="8974" max="9210" width="7.69921875" style="1138"/>
    <col min="9211" max="9211" width="15" style="1138" customWidth="1"/>
    <col min="9212" max="9212" width="8.3984375" style="1138" customWidth="1"/>
    <col min="9213" max="9213" width="3.09765625" style="1138" customWidth="1"/>
    <col min="9214" max="9214" width="4.69921875" style="1138" customWidth="1"/>
    <col min="9215" max="9216" width="3.8984375" style="1138" customWidth="1"/>
    <col min="9217" max="9217" width="5" style="1138" bestFit="1" customWidth="1"/>
    <col min="9218" max="9219" width="3.8984375" style="1138" customWidth="1"/>
    <col min="9220" max="9220" width="5" style="1138" bestFit="1" customWidth="1"/>
    <col min="9221" max="9221" width="4.69921875" style="1138" customWidth="1"/>
    <col min="9222" max="9222" width="3.8984375" style="1138" customWidth="1"/>
    <col min="9223" max="9223" width="5.19921875" style="1138" customWidth="1"/>
    <col min="9224" max="9225" width="3.8984375" style="1138" customWidth="1"/>
    <col min="9226" max="9226" width="5" style="1138" bestFit="1" customWidth="1"/>
    <col min="9227" max="9227" width="3.8984375" style="1138" customWidth="1"/>
    <col min="9228" max="9228" width="8" style="1138" customWidth="1"/>
    <col min="9229" max="9229" width="7.3984375" style="1138" customWidth="1"/>
    <col min="9230" max="9466" width="7.69921875" style="1138"/>
    <col min="9467" max="9467" width="15" style="1138" customWidth="1"/>
    <col min="9468" max="9468" width="8.3984375" style="1138" customWidth="1"/>
    <col min="9469" max="9469" width="3.09765625" style="1138" customWidth="1"/>
    <col min="9470" max="9470" width="4.69921875" style="1138" customWidth="1"/>
    <col min="9471" max="9472" width="3.8984375" style="1138" customWidth="1"/>
    <col min="9473" max="9473" width="5" style="1138" bestFit="1" customWidth="1"/>
    <col min="9474" max="9475" width="3.8984375" style="1138" customWidth="1"/>
    <col min="9476" max="9476" width="5" style="1138" bestFit="1" customWidth="1"/>
    <col min="9477" max="9477" width="4.69921875" style="1138" customWidth="1"/>
    <col min="9478" max="9478" width="3.8984375" style="1138" customWidth="1"/>
    <col min="9479" max="9479" width="5.19921875" style="1138" customWidth="1"/>
    <col min="9480" max="9481" width="3.8984375" style="1138" customWidth="1"/>
    <col min="9482" max="9482" width="5" style="1138" bestFit="1" customWidth="1"/>
    <col min="9483" max="9483" width="3.8984375" style="1138" customWidth="1"/>
    <col min="9484" max="9484" width="8" style="1138" customWidth="1"/>
    <col min="9485" max="9485" width="7.3984375" style="1138" customWidth="1"/>
    <col min="9486" max="9722" width="7.69921875" style="1138"/>
    <col min="9723" max="9723" width="15" style="1138" customWidth="1"/>
    <col min="9724" max="9724" width="8.3984375" style="1138" customWidth="1"/>
    <col min="9725" max="9725" width="3.09765625" style="1138" customWidth="1"/>
    <col min="9726" max="9726" width="4.69921875" style="1138" customWidth="1"/>
    <col min="9727" max="9728" width="3.8984375" style="1138" customWidth="1"/>
    <col min="9729" max="9729" width="5" style="1138" bestFit="1" customWidth="1"/>
    <col min="9730" max="9731" width="3.8984375" style="1138" customWidth="1"/>
    <col min="9732" max="9732" width="5" style="1138" bestFit="1" customWidth="1"/>
    <col min="9733" max="9733" width="4.69921875" style="1138" customWidth="1"/>
    <col min="9734" max="9734" width="3.8984375" style="1138" customWidth="1"/>
    <col min="9735" max="9735" width="5.19921875" style="1138" customWidth="1"/>
    <col min="9736" max="9737" width="3.8984375" style="1138" customWidth="1"/>
    <col min="9738" max="9738" width="5" style="1138" bestFit="1" customWidth="1"/>
    <col min="9739" max="9739" width="3.8984375" style="1138" customWidth="1"/>
    <col min="9740" max="9740" width="8" style="1138" customWidth="1"/>
    <col min="9741" max="9741" width="7.3984375" style="1138" customWidth="1"/>
    <col min="9742" max="9978" width="7.69921875" style="1138"/>
    <col min="9979" max="9979" width="15" style="1138" customWidth="1"/>
    <col min="9980" max="9980" width="8.3984375" style="1138" customWidth="1"/>
    <col min="9981" max="9981" width="3.09765625" style="1138" customWidth="1"/>
    <col min="9982" max="9982" width="4.69921875" style="1138" customWidth="1"/>
    <col min="9983" max="9984" width="3.8984375" style="1138" customWidth="1"/>
    <col min="9985" max="9985" width="5" style="1138" bestFit="1" customWidth="1"/>
    <col min="9986" max="9987" width="3.8984375" style="1138" customWidth="1"/>
    <col min="9988" max="9988" width="5" style="1138" bestFit="1" customWidth="1"/>
    <col min="9989" max="9989" width="4.69921875" style="1138" customWidth="1"/>
    <col min="9990" max="9990" width="3.8984375" style="1138" customWidth="1"/>
    <col min="9991" max="9991" width="5.19921875" style="1138" customWidth="1"/>
    <col min="9992" max="9993" width="3.8984375" style="1138" customWidth="1"/>
    <col min="9994" max="9994" width="5" style="1138" bestFit="1" customWidth="1"/>
    <col min="9995" max="9995" width="3.8984375" style="1138" customWidth="1"/>
    <col min="9996" max="9996" width="8" style="1138" customWidth="1"/>
    <col min="9997" max="9997" width="7.3984375" style="1138" customWidth="1"/>
    <col min="9998" max="10234" width="7.69921875" style="1138"/>
    <col min="10235" max="10235" width="15" style="1138" customWidth="1"/>
    <col min="10236" max="10236" width="8.3984375" style="1138" customWidth="1"/>
    <col min="10237" max="10237" width="3.09765625" style="1138" customWidth="1"/>
    <col min="10238" max="10238" width="4.69921875" style="1138" customWidth="1"/>
    <col min="10239" max="10240" width="3.8984375" style="1138" customWidth="1"/>
    <col min="10241" max="10241" width="5" style="1138" bestFit="1" customWidth="1"/>
    <col min="10242" max="10243" width="3.8984375" style="1138" customWidth="1"/>
    <col min="10244" max="10244" width="5" style="1138" bestFit="1" customWidth="1"/>
    <col min="10245" max="10245" width="4.69921875" style="1138" customWidth="1"/>
    <col min="10246" max="10246" width="3.8984375" style="1138" customWidth="1"/>
    <col min="10247" max="10247" width="5.19921875" style="1138" customWidth="1"/>
    <col min="10248" max="10249" width="3.8984375" style="1138" customWidth="1"/>
    <col min="10250" max="10250" width="5" style="1138" bestFit="1" customWidth="1"/>
    <col min="10251" max="10251" width="3.8984375" style="1138" customWidth="1"/>
    <col min="10252" max="10252" width="8" style="1138" customWidth="1"/>
    <col min="10253" max="10253" width="7.3984375" style="1138" customWidth="1"/>
    <col min="10254" max="10490" width="7.69921875" style="1138"/>
    <col min="10491" max="10491" width="15" style="1138" customWidth="1"/>
    <col min="10492" max="10492" width="8.3984375" style="1138" customWidth="1"/>
    <col min="10493" max="10493" width="3.09765625" style="1138" customWidth="1"/>
    <col min="10494" max="10494" width="4.69921875" style="1138" customWidth="1"/>
    <col min="10495" max="10496" width="3.8984375" style="1138" customWidth="1"/>
    <col min="10497" max="10497" width="5" style="1138" bestFit="1" customWidth="1"/>
    <col min="10498" max="10499" width="3.8984375" style="1138" customWidth="1"/>
    <col min="10500" max="10500" width="5" style="1138" bestFit="1" customWidth="1"/>
    <col min="10501" max="10501" width="4.69921875" style="1138" customWidth="1"/>
    <col min="10502" max="10502" width="3.8984375" style="1138" customWidth="1"/>
    <col min="10503" max="10503" width="5.19921875" style="1138" customWidth="1"/>
    <col min="10504" max="10505" width="3.8984375" style="1138" customWidth="1"/>
    <col min="10506" max="10506" width="5" style="1138" bestFit="1" customWidth="1"/>
    <col min="10507" max="10507" width="3.8984375" style="1138" customWidth="1"/>
    <col min="10508" max="10508" width="8" style="1138" customWidth="1"/>
    <col min="10509" max="10509" width="7.3984375" style="1138" customWidth="1"/>
    <col min="10510" max="10746" width="7.69921875" style="1138"/>
    <col min="10747" max="10747" width="15" style="1138" customWidth="1"/>
    <col min="10748" max="10748" width="8.3984375" style="1138" customWidth="1"/>
    <col min="10749" max="10749" width="3.09765625" style="1138" customWidth="1"/>
    <col min="10750" max="10750" width="4.69921875" style="1138" customWidth="1"/>
    <col min="10751" max="10752" width="3.8984375" style="1138" customWidth="1"/>
    <col min="10753" max="10753" width="5" style="1138" bestFit="1" customWidth="1"/>
    <col min="10754" max="10755" width="3.8984375" style="1138" customWidth="1"/>
    <col min="10756" max="10756" width="5" style="1138" bestFit="1" customWidth="1"/>
    <col min="10757" max="10757" width="4.69921875" style="1138" customWidth="1"/>
    <col min="10758" max="10758" width="3.8984375" style="1138" customWidth="1"/>
    <col min="10759" max="10759" width="5.19921875" style="1138" customWidth="1"/>
    <col min="10760" max="10761" width="3.8984375" style="1138" customWidth="1"/>
    <col min="10762" max="10762" width="5" style="1138" bestFit="1" customWidth="1"/>
    <col min="10763" max="10763" width="3.8984375" style="1138" customWidth="1"/>
    <col min="10764" max="10764" width="8" style="1138" customWidth="1"/>
    <col min="10765" max="10765" width="7.3984375" style="1138" customWidth="1"/>
    <col min="10766" max="11002" width="7.69921875" style="1138"/>
    <col min="11003" max="11003" width="15" style="1138" customWidth="1"/>
    <col min="11004" max="11004" width="8.3984375" style="1138" customWidth="1"/>
    <col min="11005" max="11005" width="3.09765625" style="1138" customWidth="1"/>
    <col min="11006" max="11006" width="4.69921875" style="1138" customWidth="1"/>
    <col min="11007" max="11008" width="3.8984375" style="1138" customWidth="1"/>
    <col min="11009" max="11009" width="5" style="1138" bestFit="1" customWidth="1"/>
    <col min="11010" max="11011" width="3.8984375" style="1138" customWidth="1"/>
    <col min="11012" max="11012" width="5" style="1138" bestFit="1" customWidth="1"/>
    <col min="11013" max="11013" width="4.69921875" style="1138" customWidth="1"/>
    <col min="11014" max="11014" width="3.8984375" style="1138" customWidth="1"/>
    <col min="11015" max="11015" width="5.19921875" style="1138" customWidth="1"/>
    <col min="11016" max="11017" width="3.8984375" style="1138" customWidth="1"/>
    <col min="11018" max="11018" width="5" style="1138" bestFit="1" customWidth="1"/>
    <col min="11019" max="11019" width="3.8984375" style="1138" customWidth="1"/>
    <col min="11020" max="11020" width="8" style="1138" customWidth="1"/>
    <col min="11021" max="11021" width="7.3984375" style="1138" customWidth="1"/>
    <col min="11022" max="11258" width="7.69921875" style="1138"/>
    <col min="11259" max="11259" width="15" style="1138" customWidth="1"/>
    <col min="11260" max="11260" width="8.3984375" style="1138" customWidth="1"/>
    <col min="11261" max="11261" width="3.09765625" style="1138" customWidth="1"/>
    <col min="11262" max="11262" width="4.69921875" style="1138" customWidth="1"/>
    <col min="11263" max="11264" width="3.8984375" style="1138" customWidth="1"/>
    <col min="11265" max="11265" width="5" style="1138" bestFit="1" customWidth="1"/>
    <col min="11266" max="11267" width="3.8984375" style="1138" customWidth="1"/>
    <col min="11268" max="11268" width="5" style="1138" bestFit="1" customWidth="1"/>
    <col min="11269" max="11269" width="4.69921875" style="1138" customWidth="1"/>
    <col min="11270" max="11270" width="3.8984375" style="1138" customWidth="1"/>
    <col min="11271" max="11271" width="5.19921875" style="1138" customWidth="1"/>
    <col min="11272" max="11273" width="3.8984375" style="1138" customWidth="1"/>
    <col min="11274" max="11274" width="5" style="1138" bestFit="1" customWidth="1"/>
    <col min="11275" max="11275" width="3.8984375" style="1138" customWidth="1"/>
    <col min="11276" max="11276" width="8" style="1138" customWidth="1"/>
    <col min="11277" max="11277" width="7.3984375" style="1138" customWidth="1"/>
    <col min="11278" max="11514" width="7.69921875" style="1138"/>
    <col min="11515" max="11515" width="15" style="1138" customWidth="1"/>
    <col min="11516" max="11516" width="8.3984375" style="1138" customWidth="1"/>
    <col min="11517" max="11517" width="3.09765625" style="1138" customWidth="1"/>
    <col min="11518" max="11518" width="4.69921875" style="1138" customWidth="1"/>
    <col min="11519" max="11520" width="3.8984375" style="1138" customWidth="1"/>
    <col min="11521" max="11521" width="5" style="1138" bestFit="1" customWidth="1"/>
    <col min="11522" max="11523" width="3.8984375" style="1138" customWidth="1"/>
    <col min="11524" max="11524" width="5" style="1138" bestFit="1" customWidth="1"/>
    <col min="11525" max="11525" width="4.69921875" style="1138" customWidth="1"/>
    <col min="11526" max="11526" width="3.8984375" style="1138" customWidth="1"/>
    <col min="11527" max="11527" width="5.19921875" style="1138" customWidth="1"/>
    <col min="11528" max="11529" width="3.8984375" style="1138" customWidth="1"/>
    <col min="11530" max="11530" width="5" style="1138" bestFit="1" customWidth="1"/>
    <col min="11531" max="11531" width="3.8984375" style="1138" customWidth="1"/>
    <col min="11532" max="11532" width="8" style="1138" customWidth="1"/>
    <col min="11533" max="11533" width="7.3984375" style="1138" customWidth="1"/>
    <col min="11534" max="11770" width="7.69921875" style="1138"/>
    <col min="11771" max="11771" width="15" style="1138" customWidth="1"/>
    <col min="11772" max="11772" width="8.3984375" style="1138" customWidth="1"/>
    <col min="11773" max="11773" width="3.09765625" style="1138" customWidth="1"/>
    <col min="11774" max="11774" width="4.69921875" style="1138" customWidth="1"/>
    <col min="11775" max="11776" width="3.8984375" style="1138" customWidth="1"/>
    <col min="11777" max="11777" width="5" style="1138" bestFit="1" customWidth="1"/>
    <col min="11778" max="11779" width="3.8984375" style="1138" customWidth="1"/>
    <col min="11780" max="11780" width="5" style="1138" bestFit="1" customWidth="1"/>
    <col min="11781" max="11781" width="4.69921875" style="1138" customWidth="1"/>
    <col min="11782" max="11782" width="3.8984375" style="1138" customWidth="1"/>
    <col min="11783" max="11783" width="5.19921875" style="1138" customWidth="1"/>
    <col min="11784" max="11785" width="3.8984375" style="1138" customWidth="1"/>
    <col min="11786" max="11786" width="5" style="1138" bestFit="1" customWidth="1"/>
    <col min="11787" max="11787" width="3.8984375" style="1138" customWidth="1"/>
    <col min="11788" max="11788" width="8" style="1138" customWidth="1"/>
    <col min="11789" max="11789" width="7.3984375" style="1138" customWidth="1"/>
    <col min="11790" max="12026" width="7.69921875" style="1138"/>
    <col min="12027" max="12027" width="15" style="1138" customWidth="1"/>
    <col min="12028" max="12028" width="8.3984375" style="1138" customWidth="1"/>
    <col min="12029" max="12029" width="3.09765625" style="1138" customWidth="1"/>
    <col min="12030" max="12030" width="4.69921875" style="1138" customWidth="1"/>
    <col min="12031" max="12032" width="3.8984375" style="1138" customWidth="1"/>
    <col min="12033" max="12033" width="5" style="1138" bestFit="1" customWidth="1"/>
    <col min="12034" max="12035" width="3.8984375" style="1138" customWidth="1"/>
    <col min="12036" max="12036" width="5" style="1138" bestFit="1" customWidth="1"/>
    <col min="12037" max="12037" width="4.69921875" style="1138" customWidth="1"/>
    <col min="12038" max="12038" width="3.8984375" style="1138" customWidth="1"/>
    <col min="12039" max="12039" width="5.19921875" style="1138" customWidth="1"/>
    <col min="12040" max="12041" width="3.8984375" style="1138" customWidth="1"/>
    <col min="12042" max="12042" width="5" style="1138" bestFit="1" customWidth="1"/>
    <col min="12043" max="12043" width="3.8984375" style="1138" customWidth="1"/>
    <col min="12044" max="12044" width="8" style="1138" customWidth="1"/>
    <col min="12045" max="12045" width="7.3984375" style="1138" customWidth="1"/>
    <col min="12046" max="12282" width="7.69921875" style="1138"/>
    <col min="12283" max="12283" width="15" style="1138" customWidth="1"/>
    <col min="12284" max="12284" width="8.3984375" style="1138" customWidth="1"/>
    <col min="12285" max="12285" width="3.09765625" style="1138" customWidth="1"/>
    <col min="12286" max="12286" width="4.69921875" style="1138" customWidth="1"/>
    <col min="12287" max="12288" width="3.8984375" style="1138" customWidth="1"/>
    <col min="12289" max="12289" width="5" style="1138" bestFit="1" customWidth="1"/>
    <col min="12290" max="12291" width="3.8984375" style="1138" customWidth="1"/>
    <col min="12292" max="12292" width="5" style="1138" bestFit="1" customWidth="1"/>
    <col min="12293" max="12293" width="4.69921875" style="1138" customWidth="1"/>
    <col min="12294" max="12294" width="3.8984375" style="1138" customWidth="1"/>
    <col min="12295" max="12295" width="5.19921875" style="1138" customWidth="1"/>
    <col min="12296" max="12297" width="3.8984375" style="1138" customWidth="1"/>
    <col min="12298" max="12298" width="5" style="1138" bestFit="1" customWidth="1"/>
    <col min="12299" max="12299" width="3.8984375" style="1138" customWidth="1"/>
    <col min="12300" max="12300" width="8" style="1138" customWidth="1"/>
    <col min="12301" max="12301" width="7.3984375" style="1138" customWidth="1"/>
    <col min="12302" max="12538" width="7.69921875" style="1138"/>
    <col min="12539" max="12539" width="15" style="1138" customWidth="1"/>
    <col min="12540" max="12540" width="8.3984375" style="1138" customWidth="1"/>
    <col min="12541" max="12541" width="3.09765625" style="1138" customWidth="1"/>
    <col min="12542" max="12542" width="4.69921875" style="1138" customWidth="1"/>
    <col min="12543" max="12544" width="3.8984375" style="1138" customWidth="1"/>
    <col min="12545" max="12545" width="5" style="1138" bestFit="1" customWidth="1"/>
    <col min="12546" max="12547" width="3.8984375" style="1138" customWidth="1"/>
    <col min="12548" max="12548" width="5" style="1138" bestFit="1" customWidth="1"/>
    <col min="12549" max="12549" width="4.69921875" style="1138" customWidth="1"/>
    <col min="12550" max="12550" width="3.8984375" style="1138" customWidth="1"/>
    <col min="12551" max="12551" width="5.19921875" style="1138" customWidth="1"/>
    <col min="12552" max="12553" width="3.8984375" style="1138" customWidth="1"/>
    <col min="12554" max="12554" width="5" style="1138" bestFit="1" customWidth="1"/>
    <col min="12555" max="12555" width="3.8984375" style="1138" customWidth="1"/>
    <col min="12556" max="12556" width="8" style="1138" customWidth="1"/>
    <col min="12557" max="12557" width="7.3984375" style="1138" customWidth="1"/>
    <col min="12558" max="12794" width="7.69921875" style="1138"/>
    <col min="12795" max="12795" width="15" style="1138" customWidth="1"/>
    <col min="12796" max="12796" width="8.3984375" style="1138" customWidth="1"/>
    <col min="12797" max="12797" width="3.09765625" style="1138" customWidth="1"/>
    <col min="12798" max="12798" width="4.69921875" style="1138" customWidth="1"/>
    <col min="12799" max="12800" width="3.8984375" style="1138" customWidth="1"/>
    <col min="12801" max="12801" width="5" style="1138" bestFit="1" customWidth="1"/>
    <col min="12802" max="12803" width="3.8984375" style="1138" customWidth="1"/>
    <col min="12804" max="12804" width="5" style="1138" bestFit="1" customWidth="1"/>
    <col min="12805" max="12805" width="4.69921875" style="1138" customWidth="1"/>
    <col min="12806" max="12806" width="3.8984375" style="1138" customWidth="1"/>
    <col min="12807" max="12807" width="5.19921875" style="1138" customWidth="1"/>
    <col min="12808" max="12809" width="3.8984375" style="1138" customWidth="1"/>
    <col min="12810" max="12810" width="5" style="1138" bestFit="1" customWidth="1"/>
    <col min="12811" max="12811" width="3.8984375" style="1138" customWidth="1"/>
    <col min="12812" max="12812" width="8" style="1138" customWidth="1"/>
    <col min="12813" max="12813" width="7.3984375" style="1138" customWidth="1"/>
    <col min="12814" max="13050" width="7.69921875" style="1138"/>
    <col min="13051" max="13051" width="15" style="1138" customWidth="1"/>
    <col min="13052" max="13052" width="8.3984375" style="1138" customWidth="1"/>
    <col min="13053" max="13053" width="3.09765625" style="1138" customWidth="1"/>
    <col min="13054" max="13054" width="4.69921875" style="1138" customWidth="1"/>
    <col min="13055" max="13056" width="3.8984375" style="1138" customWidth="1"/>
    <col min="13057" max="13057" width="5" style="1138" bestFit="1" customWidth="1"/>
    <col min="13058" max="13059" width="3.8984375" style="1138" customWidth="1"/>
    <col min="13060" max="13060" width="5" style="1138" bestFit="1" customWidth="1"/>
    <col min="13061" max="13061" width="4.69921875" style="1138" customWidth="1"/>
    <col min="13062" max="13062" width="3.8984375" style="1138" customWidth="1"/>
    <col min="13063" max="13063" width="5.19921875" style="1138" customWidth="1"/>
    <col min="13064" max="13065" width="3.8984375" style="1138" customWidth="1"/>
    <col min="13066" max="13066" width="5" style="1138" bestFit="1" customWidth="1"/>
    <col min="13067" max="13067" width="3.8984375" style="1138" customWidth="1"/>
    <col min="13068" max="13068" width="8" style="1138" customWidth="1"/>
    <col min="13069" max="13069" width="7.3984375" style="1138" customWidth="1"/>
    <col min="13070" max="13306" width="7.69921875" style="1138"/>
    <col min="13307" max="13307" width="15" style="1138" customWidth="1"/>
    <col min="13308" max="13308" width="8.3984375" style="1138" customWidth="1"/>
    <col min="13309" max="13309" width="3.09765625" style="1138" customWidth="1"/>
    <col min="13310" max="13310" width="4.69921875" style="1138" customWidth="1"/>
    <col min="13311" max="13312" width="3.8984375" style="1138" customWidth="1"/>
    <col min="13313" max="13313" width="5" style="1138" bestFit="1" customWidth="1"/>
    <col min="13314" max="13315" width="3.8984375" style="1138" customWidth="1"/>
    <col min="13316" max="13316" width="5" style="1138" bestFit="1" customWidth="1"/>
    <col min="13317" max="13317" width="4.69921875" style="1138" customWidth="1"/>
    <col min="13318" max="13318" width="3.8984375" style="1138" customWidth="1"/>
    <col min="13319" max="13319" width="5.19921875" style="1138" customWidth="1"/>
    <col min="13320" max="13321" width="3.8984375" style="1138" customWidth="1"/>
    <col min="13322" max="13322" width="5" style="1138" bestFit="1" customWidth="1"/>
    <col min="13323" max="13323" width="3.8984375" style="1138" customWidth="1"/>
    <col min="13324" max="13324" width="8" style="1138" customWidth="1"/>
    <col min="13325" max="13325" width="7.3984375" style="1138" customWidth="1"/>
    <col min="13326" max="13562" width="7.69921875" style="1138"/>
    <col min="13563" max="13563" width="15" style="1138" customWidth="1"/>
    <col min="13564" max="13564" width="8.3984375" style="1138" customWidth="1"/>
    <col min="13565" max="13565" width="3.09765625" style="1138" customWidth="1"/>
    <col min="13566" max="13566" width="4.69921875" style="1138" customWidth="1"/>
    <col min="13567" max="13568" width="3.8984375" style="1138" customWidth="1"/>
    <col min="13569" max="13569" width="5" style="1138" bestFit="1" customWidth="1"/>
    <col min="13570" max="13571" width="3.8984375" style="1138" customWidth="1"/>
    <col min="13572" max="13572" width="5" style="1138" bestFit="1" customWidth="1"/>
    <col min="13573" max="13573" width="4.69921875" style="1138" customWidth="1"/>
    <col min="13574" max="13574" width="3.8984375" style="1138" customWidth="1"/>
    <col min="13575" max="13575" width="5.19921875" style="1138" customWidth="1"/>
    <col min="13576" max="13577" width="3.8984375" style="1138" customWidth="1"/>
    <col min="13578" max="13578" width="5" style="1138" bestFit="1" customWidth="1"/>
    <col min="13579" max="13579" width="3.8984375" style="1138" customWidth="1"/>
    <col min="13580" max="13580" width="8" style="1138" customWidth="1"/>
    <col min="13581" max="13581" width="7.3984375" style="1138" customWidth="1"/>
    <col min="13582" max="13818" width="7.69921875" style="1138"/>
    <col min="13819" max="13819" width="15" style="1138" customWidth="1"/>
    <col min="13820" max="13820" width="8.3984375" style="1138" customWidth="1"/>
    <col min="13821" max="13821" width="3.09765625" style="1138" customWidth="1"/>
    <col min="13822" max="13822" width="4.69921875" style="1138" customWidth="1"/>
    <col min="13823" max="13824" width="3.8984375" style="1138" customWidth="1"/>
    <col min="13825" max="13825" width="5" style="1138" bestFit="1" customWidth="1"/>
    <col min="13826" max="13827" width="3.8984375" style="1138" customWidth="1"/>
    <col min="13828" max="13828" width="5" style="1138" bestFit="1" customWidth="1"/>
    <col min="13829" max="13829" width="4.69921875" style="1138" customWidth="1"/>
    <col min="13830" max="13830" width="3.8984375" style="1138" customWidth="1"/>
    <col min="13831" max="13831" width="5.19921875" style="1138" customWidth="1"/>
    <col min="13832" max="13833" width="3.8984375" style="1138" customWidth="1"/>
    <col min="13834" max="13834" width="5" style="1138" bestFit="1" customWidth="1"/>
    <col min="13835" max="13835" width="3.8984375" style="1138" customWidth="1"/>
    <col min="13836" max="13836" width="8" style="1138" customWidth="1"/>
    <col min="13837" max="13837" width="7.3984375" style="1138" customWidth="1"/>
    <col min="13838" max="14074" width="7.69921875" style="1138"/>
    <col min="14075" max="14075" width="15" style="1138" customWidth="1"/>
    <col min="14076" max="14076" width="8.3984375" style="1138" customWidth="1"/>
    <col min="14077" max="14077" width="3.09765625" style="1138" customWidth="1"/>
    <col min="14078" max="14078" width="4.69921875" style="1138" customWidth="1"/>
    <col min="14079" max="14080" width="3.8984375" style="1138" customWidth="1"/>
    <col min="14081" max="14081" width="5" style="1138" bestFit="1" customWidth="1"/>
    <col min="14082" max="14083" width="3.8984375" style="1138" customWidth="1"/>
    <col min="14084" max="14084" width="5" style="1138" bestFit="1" customWidth="1"/>
    <col min="14085" max="14085" width="4.69921875" style="1138" customWidth="1"/>
    <col min="14086" max="14086" width="3.8984375" style="1138" customWidth="1"/>
    <col min="14087" max="14087" width="5.19921875" style="1138" customWidth="1"/>
    <col min="14088" max="14089" width="3.8984375" style="1138" customWidth="1"/>
    <col min="14090" max="14090" width="5" style="1138" bestFit="1" customWidth="1"/>
    <col min="14091" max="14091" width="3.8984375" style="1138" customWidth="1"/>
    <col min="14092" max="14092" width="8" style="1138" customWidth="1"/>
    <col min="14093" max="14093" width="7.3984375" style="1138" customWidth="1"/>
    <col min="14094" max="14330" width="7.69921875" style="1138"/>
    <col min="14331" max="14331" width="15" style="1138" customWidth="1"/>
    <col min="14332" max="14332" width="8.3984375" style="1138" customWidth="1"/>
    <col min="14333" max="14333" width="3.09765625" style="1138" customWidth="1"/>
    <col min="14334" max="14334" width="4.69921875" style="1138" customWidth="1"/>
    <col min="14335" max="14336" width="3.8984375" style="1138" customWidth="1"/>
    <col min="14337" max="14337" width="5" style="1138" bestFit="1" customWidth="1"/>
    <col min="14338" max="14339" width="3.8984375" style="1138" customWidth="1"/>
    <col min="14340" max="14340" width="5" style="1138" bestFit="1" customWidth="1"/>
    <col min="14341" max="14341" width="4.69921875" style="1138" customWidth="1"/>
    <col min="14342" max="14342" width="3.8984375" style="1138" customWidth="1"/>
    <col min="14343" max="14343" width="5.19921875" style="1138" customWidth="1"/>
    <col min="14344" max="14345" width="3.8984375" style="1138" customWidth="1"/>
    <col min="14346" max="14346" width="5" style="1138" bestFit="1" customWidth="1"/>
    <col min="14347" max="14347" width="3.8984375" style="1138" customWidth="1"/>
    <col min="14348" max="14348" width="8" style="1138" customWidth="1"/>
    <col min="14349" max="14349" width="7.3984375" style="1138" customWidth="1"/>
    <col min="14350" max="14586" width="7.69921875" style="1138"/>
    <col min="14587" max="14587" width="15" style="1138" customWidth="1"/>
    <col min="14588" max="14588" width="8.3984375" style="1138" customWidth="1"/>
    <col min="14589" max="14589" width="3.09765625" style="1138" customWidth="1"/>
    <col min="14590" max="14590" width="4.69921875" style="1138" customWidth="1"/>
    <col min="14591" max="14592" width="3.8984375" style="1138" customWidth="1"/>
    <col min="14593" max="14593" width="5" style="1138" bestFit="1" customWidth="1"/>
    <col min="14594" max="14595" width="3.8984375" style="1138" customWidth="1"/>
    <col min="14596" max="14596" width="5" style="1138" bestFit="1" customWidth="1"/>
    <col min="14597" max="14597" width="4.69921875" style="1138" customWidth="1"/>
    <col min="14598" max="14598" width="3.8984375" style="1138" customWidth="1"/>
    <col min="14599" max="14599" width="5.19921875" style="1138" customWidth="1"/>
    <col min="14600" max="14601" width="3.8984375" style="1138" customWidth="1"/>
    <col min="14602" max="14602" width="5" style="1138" bestFit="1" customWidth="1"/>
    <col min="14603" max="14603" width="3.8984375" style="1138" customWidth="1"/>
    <col min="14604" max="14604" width="8" style="1138" customWidth="1"/>
    <col min="14605" max="14605" width="7.3984375" style="1138" customWidth="1"/>
    <col min="14606" max="14842" width="7.69921875" style="1138"/>
    <col min="14843" max="14843" width="15" style="1138" customWidth="1"/>
    <col min="14844" max="14844" width="8.3984375" style="1138" customWidth="1"/>
    <col min="14845" max="14845" width="3.09765625" style="1138" customWidth="1"/>
    <col min="14846" max="14846" width="4.69921875" style="1138" customWidth="1"/>
    <col min="14847" max="14848" width="3.8984375" style="1138" customWidth="1"/>
    <col min="14849" max="14849" width="5" style="1138" bestFit="1" customWidth="1"/>
    <col min="14850" max="14851" width="3.8984375" style="1138" customWidth="1"/>
    <col min="14852" max="14852" width="5" style="1138" bestFit="1" customWidth="1"/>
    <col min="14853" max="14853" width="4.69921875" style="1138" customWidth="1"/>
    <col min="14854" max="14854" width="3.8984375" style="1138" customWidth="1"/>
    <col min="14855" max="14855" width="5.19921875" style="1138" customWidth="1"/>
    <col min="14856" max="14857" width="3.8984375" style="1138" customWidth="1"/>
    <col min="14858" max="14858" width="5" style="1138" bestFit="1" customWidth="1"/>
    <col min="14859" max="14859" width="3.8984375" style="1138" customWidth="1"/>
    <col min="14860" max="14860" width="8" style="1138" customWidth="1"/>
    <col min="14861" max="14861" width="7.3984375" style="1138" customWidth="1"/>
    <col min="14862" max="15098" width="7.69921875" style="1138"/>
    <col min="15099" max="15099" width="15" style="1138" customWidth="1"/>
    <col min="15100" max="15100" width="8.3984375" style="1138" customWidth="1"/>
    <col min="15101" max="15101" width="3.09765625" style="1138" customWidth="1"/>
    <col min="15102" max="15102" width="4.69921875" style="1138" customWidth="1"/>
    <col min="15103" max="15104" width="3.8984375" style="1138" customWidth="1"/>
    <col min="15105" max="15105" width="5" style="1138" bestFit="1" customWidth="1"/>
    <col min="15106" max="15107" width="3.8984375" style="1138" customWidth="1"/>
    <col min="15108" max="15108" width="5" style="1138" bestFit="1" customWidth="1"/>
    <col min="15109" max="15109" width="4.69921875" style="1138" customWidth="1"/>
    <col min="15110" max="15110" width="3.8984375" style="1138" customWidth="1"/>
    <col min="15111" max="15111" width="5.19921875" style="1138" customWidth="1"/>
    <col min="15112" max="15113" width="3.8984375" style="1138" customWidth="1"/>
    <col min="15114" max="15114" width="5" style="1138" bestFit="1" customWidth="1"/>
    <col min="15115" max="15115" width="3.8984375" style="1138" customWidth="1"/>
    <col min="15116" max="15116" width="8" style="1138" customWidth="1"/>
    <col min="15117" max="15117" width="7.3984375" style="1138" customWidth="1"/>
    <col min="15118" max="15354" width="7.69921875" style="1138"/>
    <col min="15355" max="15355" width="15" style="1138" customWidth="1"/>
    <col min="15356" max="15356" width="8.3984375" style="1138" customWidth="1"/>
    <col min="15357" max="15357" width="3.09765625" style="1138" customWidth="1"/>
    <col min="15358" max="15358" width="4.69921875" style="1138" customWidth="1"/>
    <col min="15359" max="15360" width="3.8984375" style="1138" customWidth="1"/>
    <col min="15361" max="15361" width="5" style="1138" bestFit="1" customWidth="1"/>
    <col min="15362" max="15363" width="3.8984375" style="1138" customWidth="1"/>
    <col min="15364" max="15364" width="5" style="1138" bestFit="1" customWidth="1"/>
    <col min="15365" max="15365" width="4.69921875" style="1138" customWidth="1"/>
    <col min="15366" max="15366" width="3.8984375" style="1138" customWidth="1"/>
    <col min="15367" max="15367" width="5.19921875" style="1138" customWidth="1"/>
    <col min="15368" max="15369" width="3.8984375" style="1138" customWidth="1"/>
    <col min="15370" max="15370" width="5" style="1138" bestFit="1" customWidth="1"/>
    <col min="15371" max="15371" width="3.8984375" style="1138" customWidth="1"/>
    <col min="15372" max="15372" width="8" style="1138" customWidth="1"/>
    <col min="15373" max="15373" width="7.3984375" style="1138" customWidth="1"/>
    <col min="15374" max="15610" width="7.69921875" style="1138"/>
    <col min="15611" max="15611" width="15" style="1138" customWidth="1"/>
    <col min="15612" max="15612" width="8.3984375" style="1138" customWidth="1"/>
    <col min="15613" max="15613" width="3.09765625" style="1138" customWidth="1"/>
    <col min="15614" max="15614" width="4.69921875" style="1138" customWidth="1"/>
    <col min="15615" max="15616" width="3.8984375" style="1138" customWidth="1"/>
    <col min="15617" max="15617" width="5" style="1138" bestFit="1" customWidth="1"/>
    <col min="15618" max="15619" width="3.8984375" style="1138" customWidth="1"/>
    <col min="15620" max="15620" width="5" style="1138" bestFit="1" customWidth="1"/>
    <col min="15621" max="15621" width="4.69921875" style="1138" customWidth="1"/>
    <col min="15622" max="15622" width="3.8984375" style="1138" customWidth="1"/>
    <col min="15623" max="15623" width="5.19921875" style="1138" customWidth="1"/>
    <col min="15624" max="15625" width="3.8984375" style="1138" customWidth="1"/>
    <col min="15626" max="15626" width="5" style="1138" bestFit="1" customWidth="1"/>
    <col min="15627" max="15627" width="3.8984375" style="1138" customWidth="1"/>
    <col min="15628" max="15628" width="8" style="1138" customWidth="1"/>
    <col min="15629" max="15629" width="7.3984375" style="1138" customWidth="1"/>
    <col min="15630" max="15866" width="7.69921875" style="1138"/>
    <col min="15867" max="15867" width="15" style="1138" customWidth="1"/>
    <col min="15868" max="15868" width="8.3984375" style="1138" customWidth="1"/>
    <col min="15869" max="15869" width="3.09765625" style="1138" customWidth="1"/>
    <col min="15870" max="15870" width="4.69921875" style="1138" customWidth="1"/>
    <col min="15871" max="15872" width="3.8984375" style="1138" customWidth="1"/>
    <col min="15873" max="15873" width="5" style="1138" bestFit="1" customWidth="1"/>
    <col min="15874" max="15875" width="3.8984375" style="1138" customWidth="1"/>
    <col min="15876" max="15876" width="5" style="1138" bestFit="1" customWidth="1"/>
    <col min="15877" max="15877" width="4.69921875" style="1138" customWidth="1"/>
    <col min="15878" max="15878" width="3.8984375" style="1138" customWidth="1"/>
    <col min="15879" max="15879" width="5.19921875" style="1138" customWidth="1"/>
    <col min="15880" max="15881" width="3.8984375" style="1138" customWidth="1"/>
    <col min="15882" max="15882" width="5" style="1138" bestFit="1" customWidth="1"/>
    <col min="15883" max="15883" width="3.8984375" style="1138" customWidth="1"/>
    <col min="15884" max="15884" width="8" style="1138" customWidth="1"/>
    <col min="15885" max="15885" width="7.3984375" style="1138" customWidth="1"/>
    <col min="15886" max="16122" width="7.69921875" style="1138"/>
    <col min="16123" max="16123" width="15" style="1138" customWidth="1"/>
    <col min="16124" max="16124" width="8.3984375" style="1138" customWidth="1"/>
    <col min="16125" max="16125" width="3.09765625" style="1138" customWidth="1"/>
    <col min="16126" max="16126" width="4.69921875" style="1138" customWidth="1"/>
    <col min="16127" max="16128" width="3.8984375" style="1138" customWidth="1"/>
    <col min="16129" max="16129" width="5" style="1138" bestFit="1" customWidth="1"/>
    <col min="16130" max="16131" width="3.8984375" style="1138" customWidth="1"/>
    <col min="16132" max="16132" width="5" style="1138" bestFit="1" customWidth="1"/>
    <col min="16133" max="16133" width="4.69921875" style="1138" customWidth="1"/>
    <col min="16134" max="16134" width="3.8984375" style="1138" customWidth="1"/>
    <col min="16135" max="16135" width="5.19921875" style="1138" customWidth="1"/>
    <col min="16136" max="16137" width="3.8984375" style="1138" customWidth="1"/>
    <col min="16138" max="16138" width="5" style="1138" bestFit="1" customWidth="1"/>
    <col min="16139" max="16139" width="3.8984375" style="1138" customWidth="1"/>
    <col min="16140" max="16140" width="8" style="1138" customWidth="1"/>
    <col min="16141" max="16141" width="7.3984375" style="1138" customWidth="1"/>
    <col min="16142" max="16384" width="7.69921875" style="1138"/>
  </cols>
  <sheetData>
    <row r="1" spans="1:17" s="1135" customFormat="1" ht="33" customHeight="1"/>
    <row r="2" spans="1:17" s="1135" customFormat="1" ht="33" customHeight="1"/>
    <row r="3" spans="1:17" s="1136" customFormat="1" ht="12.9" customHeight="1"/>
    <row r="4" spans="1:17" ht="32.25" customHeight="1"/>
    <row r="5" spans="1:17" ht="106.5" customHeight="1">
      <c r="A5" s="1140" t="s">
        <v>655</v>
      </c>
      <c r="B5" s="30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s="1139" customFormat="1" ht="26.25" customHeight="1">
      <c r="A6" s="1141" t="s">
        <v>654</v>
      </c>
      <c r="B6" s="307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1.9" customHeight="1">
      <c r="A7" s="1836" t="s">
        <v>653</v>
      </c>
      <c r="B7" s="1836"/>
      <c r="C7" s="21"/>
      <c r="D7" s="21"/>
      <c r="E7" s="1142"/>
      <c r="F7" s="1143"/>
      <c r="G7" s="1143"/>
      <c r="H7" s="1143"/>
      <c r="I7" s="21"/>
      <c r="J7" s="21"/>
      <c r="K7" s="21"/>
      <c r="L7" s="21"/>
      <c r="M7" s="21"/>
      <c r="N7" s="21"/>
      <c r="O7" s="21"/>
      <c r="P7" s="1837" t="s">
        <v>652</v>
      </c>
      <c r="Q7" s="1837"/>
    </row>
    <row r="8" spans="1:17" ht="32.25" customHeight="1">
      <c r="A8" s="1838" t="s">
        <v>651</v>
      </c>
      <c r="B8" s="1839"/>
      <c r="C8" s="1842" t="s">
        <v>493</v>
      </c>
      <c r="D8" s="1843"/>
      <c r="E8" s="1844"/>
      <c r="F8" s="1842" t="s">
        <v>494</v>
      </c>
      <c r="G8" s="1843"/>
      <c r="H8" s="1844"/>
      <c r="I8" s="1842" t="s">
        <v>495</v>
      </c>
      <c r="J8" s="1843"/>
      <c r="K8" s="1844"/>
      <c r="L8" s="1842" t="s">
        <v>496</v>
      </c>
      <c r="M8" s="1845"/>
      <c r="N8" s="1846"/>
      <c r="O8" s="1842" t="s">
        <v>1649</v>
      </c>
      <c r="P8" s="1845"/>
      <c r="Q8" s="1846"/>
    </row>
    <row r="9" spans="1:17" ht="21.9" customHeight="1">
      <c r="A9" s="1840"/>
      <c r="B9" s="1841"/>
      <c r="C9" s="1847" t="s">
        <v>650</v>
      </c>
      <c r="D9" s="1849" t="s">
        <v>649</v>
      </c>
      <c r="E9" s="1849" t="s">
        <v>648</v>
      </c>
      <c r="F9" s="1847" t="s">
        <v>650</v>
      </c>
      <c r="G9" s="1849" t="s">
        <v>649</v>
      </c>
      <c r="H9" s="1849" t="s">
        <v>648</v>
      </c>
      <c r="I9" s="1847" t="s">
        <v>650</v>
      </c>
      <c r="J9" s="1849" t="s">
        <v>649</v>
      </c>
      <c r="K9" s="1849" t="s">
        <v>648</v>
      </c>
      <c r="L9" s="1847" t="s">
        <v>650</v>
      </c>
      <c r="M9" s="1849" t="s">
        <v>649</v>
      </c>
      <c r="N9" s="1849" t="s">
        <v>648</v>
      </c>
      <c r="O9" s="1847" t="s">
        <v>650</v>
      </c>
      <c r="P9" s="1849" t="s">
        <v>649</v>
      </c>
      <c r="Q9" s="1849" t="s">
        <v>648</v>
      </c>
    </row>
    <row r="10" spans="1:17" ht="45" customHeight="1">
      <c r="A10" s="1851"/>
      <c r="B10" s="1852"/>
      <c r="C10" s="1848"/>
      <c r="D10" s="1850"/>
      <c r="E10" s="1850"/>
      <c r="F10" s="1848"/>
      <c r="G10" s="1850"/>
      <c r="H10" s="1850"/>
      <c r="I10" s="1848"/>
      <c r="J10" s="1850"/>
      <c r="K10" s="1850"/>
      <c r="L10" s="1848"/>
      <c r="M10" s="1850"/>
      <c r="N10" s="1850"/>
      <c r="O10" s="1848"/>
      <c r="P10" s="1850"/>
      <c r="Q10" s="1850"/>
    </row>
    <row r="11" spans="1:17" ht="21.9" customHeight="1">
      <c r="A11" s="1144" t="s">
        <v>103</v>
      </c>
      <c r="B11" s="1145" t="s">
        <v>647</v>
      </c>
      <c r="C11" s="1156">
        <v>36</v>
      </c>
      <c r="D11" s="1157">
        <v>4904</v>
      </c>
      <c r="E11" s="1158">
        <v>1017</v>
      </c>
      <c r="F11" s="1156">
        <v>37</v>
      </c>
      <c r="G11" s="1157">
        <v>5004</v>
      </c>
      <c r="H11" s="1158">
        <v>1043</v>
      </c>
      <c r="I11" s="1156">
        <v>40</v>
      </c>
      <c r="J11" s="1157">
        <v>5426</v>
      </c>
      <c r="K11" s="1158">
        <v>1028</v>
      </c>
      <c r="L11" s="1156">
        <v>41</v>
      </c>
      <c r="M11" s="1157">
        <v>5747</v>
      </c>
      <c r="N11" s="1158">
        <v>1077</v>
      </c>
      <c r="O11" s="1156">
        <v>41</v>
      </c>
      <c r="P11" s="1157">
        <v>5747</v>
      </c>
      <c r="Q11" s="1158">
        <v>1091</v>
      </c>
    </row>
    <row r="12" spans="1:17" ht="21.9" customHeight="1">
      <c r="A12" s="1146" t="s">
        <v>101</v>
      </c>
      <c r="B12" s="1147" t="s">
        <v>646</v>
      </c>
      <c r="C12" s="1159">
        <v>7</v>
      </c>
      <c r="D12" s="1160">
        <v>473</v>
      </c>
      <c r="E12" s="1161">
        <v>129</v>
      </c>
      <c r="F12" s="1159">
        <v>7</v>
      </c>
      <c r="G12" s="1160">
        <v>473</v>
      </c>
      <c r="H12" s="1161">
        <v>136</v>
      </c>
      <c r="I12" s="1159">
        <v>7</v>
      </c>
      <c r="J12" s="1160">
        <v>473</v>
      </c>
      <c r="K12" s="1161">
        <v>106</v>
      </c>
      <c r="L12" s="1159">
        <v>7</v>
      </c>
      <c r="M12" s="1160">
        <v>473</v>
      </c>
      <c r="N12" s="1161">
        <v>137</v>
      </c>
      <c r="O12" s="1159">
        <v>7</v>
      </c>
      <c r="P12" s="1160">
        <v>473</v>
      </c>
      <c r="Q12" s="1161">
        <v>140</v>
      </c>
    </row>
    <row r="13" spans="1:17" ht="21.9" customHeight="1">
      <c r="A13" s="1146" t="s">
        <v>99</v>
      </c>
      <c r="B13" s="1147" t="s">
        <v>645</v>
      </c>
      <c r="C13" s="1159">
        <v>33</v>
      </c>
      <c r="D13" s="1160">
        <v>3109</v>
      </c>
      <c r="E13" s="1161">
        <v>398</v>
      </c>
      <c r="F13" s="1159">
        <v>38</v>
      </c>
      <c r="G13" s="1160">
        <v>3527</v>
      </c>
      <c r="H13" s="1161">
        <v>405</v>
      </c>
      <c r="I13" s="1159">
        <v>40</v>
      </c>
      <c r="J13" s="1160">
        <v>3231</v>
      </c>
      <c r="K13" s="1161">
        <v>413</v>
      </c>
      <c r="L13" s="1159">
        <v>40</v>
      </c>
      <c r="M13" s="1160">
        <v>3714</v>
      </c>
      <c r="N13" s="1161">
        <v>423</v>
      </c>
      <c r="O13" s="1159">
        <v>40</v>
      </c>
      <c r="P13" s="1160">
        <v>3714</v>
      </c>
      <c r="Q13" s="1161">
        <v>453</v>
      </c>
    </row>
    <row r="14" spans="1:17" ht="21.9" customHeight="1">
      <c r="A14" s="1146" t="s">
        <v>97</v>
      </c>
      <c r="B14" s="1147" t="s">
        <v>644</v>
      </c>
      <c r="C14" s="1159">
        <v>4</v>
      </c>
      <c r="D14" s="1160">
        <v>489</v>
      </c>
      <c r="E14" s="1161">
        <v>89</v>
      </c>
      <c r="F14" s="1159">
        <v>4</v>
      </c>
      <c r="G14" s="1160">
        <v>489</v>
      </c>
      <c r="H14" s="1161">
        <v>100</v>
      </c>
      <c r="I14" s="1159">
        <v>4</v>
      </c>
      <c r="J14" s="1160">
        <v>489</v>
      </c>
      <c r="K14" s="1161">
        <v>102</v>
      </c>
      <c r="L14" s="1159">
        <v>4</v>
      </c>
      <c r="M14" s="1160">
        <v>489</v>
      </c>
      <c r="N14" s="1161">
        <v>109</v>
      </c>
      <c r="O14" s="1159">
        <v>4</v>
      </c>
      <c r="P14" s="1160">
        <v>489</v>
      </c>
      <c r="Q14" s="1161">
        <v>109</v>
      </c>
    </row>
    <row r="15" spans="1:17" ht="21.9" customHeight="1">
      <c r="A15" s="1146" t="s">
        <v>95</v>
      </c>
      <c r="B15" s="1147" t="s">
        <v>94</v>
      </c>
      <c r="C15" s="1159">
        <v>12</v>
      </c>
      <c r="D15" s="1160">
        <v>1035</v>
      </c>
      <c r="E15" s="1161">
        <v>117</v>
      </c>
      <c r="F15" s="1159">
        <v>12</v>
      </c>
      <c r="G15" s="1160">
        <v>1035</v>
      </c>
      <c r="H15" s="1161">
        <v>123</v>
      </c>
      <c r="I15" s="1159">
        <v>11</v>
      </c>
      <c r="J15" s="1160">
        <v>1035</v>
      </c>
      <c r="K15" s="1161">
        <v>128</v>
      </c>
      <c r="L15" s="1159">
        <v>12</v>
      </c>
      <c r="M15" s="1160">
        <v>1135</v>
      </c>
      <c r="N15" s="1161">
        <v>141</v>
      </c>
      <c r="O15" s="1159">
        <v>12</v>
      </c>
      <c r="P15" s="1160">
        <v>1135</v>
      </c>
      <c r="Q15" s="1161">
        <v>147</v>
      </c>
    </row>
    <row r="16" spans="1:17" ht="21.9" customHeight="1">
      <c r="A16" s="1146" t="s">
        <v>93</v>
      </c>
      <c r="B16" s="1147" t="s">
        <v>621</v>
      </c>
      <c r="C16" s="1159">
        <v>5</v>
      </c>
      <c r="D16" s="1160">
        <v>393</v>
      </c>
      <c r="E16" s="1161">
        <v>90</v>
      </c>
      <c r="F16" s="1159">
        <v>5</v>
      </c>
      <c r="G16" s="1160">
        <v>393</v>
      </c>
      <c r="H16" s="1161">
        <v>87</v>
      </c>
      <c r="I16" s="1159">
        <v>5</v>
      </c>
      <c r="J16" s="1160">
        <v>343</v>
      </c>
      <c r="K16" s="1161">
        <v>96</v>
      </c>
      <c r="L16" s="1159">
        <v>4</v>
      </c>
      <c r="M16" s="1160">
        <v>343</v>
      </c>
      <c r="N16" s="1161">
        <v>97</v>
      </c>
      <c r="O16" s="1159">
        <v>4</v>
      </c>
      <c r="P16" s="1160">
        <v>343</v>
      </c>
      <c r="Q16" s="1161">
        <v>96</v>
      </c>
    </row>
    <row r="17" spans="1:17" ht="21.9" customHeight="1">
      <c r="A17" s="1146" t="s">
        <v>91</v>
      </c>
      <c r="B17" s="1147" t="s">
        <v>90</v>
      </c>
      <c r="C17" s="1159">
        <v>20</v>
      </c>
      <c r="D17" s="1160">
        <v>3654</v>
      </c>
      <c r="E17" s="1161">
        <v>277</v>
      </c>
      <c r="F17" s="1159">
        <v>20</v>
      </c>
      <c r="G17" s="1160">
        <v>3816</v>
      </c>
      <c r="H17" s="1161">
        <v>285</v>
      </c>
      <c r="I17" s="1159">
        <v>21</v>
      </c>
      <c r="J17" s="1160">
        <v>3951</v>
      </c>
      <c r="K17" s="1161">
        <v>258</v>
      </c>
      <c r="L17" s="1159">
        <v>23</v>
      </c>
      <c r="M17" s="1160">
        <v>4081</v>
      </c>
      <c r="N17" s="1161">
        <v>261</v>
      </c>
      <c r="O17" s="1159">
        <v>24</v>
      </c>
      <c r="P17" s="1160">
        <v>4344</v>
      </c>
      <c r="Q17" s="1161">
        <v>263</v>
      </c>
    </row>
    <row r="18" spans="1:17" ht="21.9" customHeight="1">
      <c r="A18" s="1146" t="s">
        <v>89</v>
      </c>
      <c r="B18" s="1147" t="s">
        <v>620</v>
      </c>
      <c r="C18" s="1159">
        <v>5</v>
      </c>
      <c r="D18" s="1160">
        <v>658</v>
      </c>
      <c r="E18" s="1161">
        <v>68</v>
      </c>
      <c r="F18" s="1159">
        <v>5</v>
      </c>
      <c r="G18" s="1160">
        <v>658</v>
      </c>
      <c r="H18" s="1161">
        <v>71</v>
      </c>
      <c r="I18" s="1159">
        <v>5</v>
      </c>
      <c r="J18" s="1160">
        <v>673</v>
      </c>
      <c r="K18" s="1161">
        <v>72</v>
      </c>
      <c r="L18" s="1159">
        <v>6</v>
      </c>
      <c r="M18" s="1160">
        <v>728</v>
      </c>
      <c r="N18" s="1161">
        <v>79</v>
      </c>
      <c r="O18" s="1159">
        <v>6</v>
      </c>
      <c r="P18" s="1160">
        <v>728</v>
      </c>
      <c r="Q18" s="1161">
        <v>76</v>
      </c>
    </row>
    <row r="19" spans="1:17" ht="21.9" customHeight="1">
      <c r="A19" s="1146" t="s">
        <v>87</v>
      </c>
      <c r="B19" s="1148" t="s">
        <v>619</v>
      </c>
      <c r="C19" s="1159">
        <v>1</v>
      </c>
      <c r="D19" s="1160">
        <v>50</v>
      </c>
      <c r="E19" s="1161">
        <v>34</v>
      </c>
      <c r="F19" s="1159">
        <v>2</v>
      </c>
      <c r="G19" s="1160">
        <v>150</v>
      </c>
      <c r="H19" s="1161">
        <v>33</v>
      </c>
      <c r="I19" s="1159">
        <v>2</v>
      </c>
      <c r="J19" s="1160">
        <v>150</v>
      </c>
      <c r="K19" s="1161">
        <v>37</v>
      </c>
      <c r="L19" s="1159">
        <v>2</v>
      </c>
      <c r="M19" s="1160">
        <v>150</v>
      </c>
      <c r="N19" s="1161">
        <v>40</v>
      </c>
      <c r="O19" s="1159">
        <v>2</v>
      </c>
      <c r="P19" s="1160">
        <v>150</v>
      </c>
      <c r="Q19" s="1161">
        <v>41</v>
      </c>
    </row>
    <row r="20" spans="1:17" ht="21.9" customHeight="1">
      <c r="A20" s="1146" t="s">
        <v>85</v>
      </c>
      <c r="B20" s="1147" t="s">
        <v>84</v>
      </c>
      <c r="C20" s="1159">
        <v>12</v>
      </c>
      <c r="D20" s="1160">
        <v>1137</v>
      </c>
      <c r="E20" s="1161">
        <v>136</v>
      </c>
      <c r="F20" s="1159">
        <v>12</v>
      </c>
      <c r="G20" s="1160">
        <v>1137</v>
      </c>
      <c r="H20" s="1161">
        <v>143</v>
      </c>
      <c r="I20" s="1159">
        <v>12</v>
      </c>
      <c r="J20" s="1160">
        <v>1095</v>
      </c>
      <c r="K20" s="1161">
        <v>161</v>
      </c>
      <c r="L20" s="1159">
        <v>12</v>
      </c>
      <c r="M20" s="1160">
        <v>1137</v>
      </c>
      <c r="N20" s="1161">
        <v>167</v>
      </c>
      <c r="O20" s="1159">
        <v>12</v>
      </c>
      <c r="P20" s="1160">
        <v>1137</v>
      </c>
      <c r="Q20" s="1161">
        <v>171</v>
      </c>
    </row>
    <row r="21" spans="1:17" ht="21.9" customHeight="1">
      <c r="A21" s="1146" t="s">
        <v>618</v>
      </c>
      <c r="B21" s="1147" t="s">
        <v>643</v>
      </c>
      <c r="C21" s="1159">
        <v>0</v>
      </c>
      <c r="D21" s="1160">
        <v>0</v>
      </c>
      <c r="E21" s="1161">
        <v>21</v>
      </c>
      <c r="F21" s="1159">
        <v>0</v>
      </c>
      <c r="G21" s="1160">
        <v>0</v>
      </c>
      <c r="H21" s="1161">
        <v>23</v>
      </c>
      <c r="I21" s="1159">
        <v>0</v>
      </c>
      <c r="J21" s="1160">
        <v>0</v>
      </c>
      <c r="K21" s="1161">
        <v>25</v>
      </c>
      <c r="L21" s="1159">
        <v>0</v>
      </c>
      <c r="M21" s="1160">
        <v>0</v>
      </c>
      <c r="N21" s="1161">
        <v>27</v>
      </c>
      <c r="O21" s="1159">
        <v>0</v>
      </c>
      <c r="P21" s="1160">
        <v>0</v>
      </c>
      <c r="Q21" s="1161">
        <v>27</v>
      </c>
    </row>
    <row r="22" spans="1:17" ht="21.9" customHeight="1">
      <c r="A22" s="1146" t="s">
        <v>81</v>
      </c>
      <c r="B22" s="1147" t="s">
        <v>642</v>
      </c>
      <c r="C22" s="1159">
        <v>1</v>
      </c>
      <c r="D22" s="1160">
        <v>86</v>
      </c>
      <c r="E22" s="1161">
        <v>44</v>
      </c>
      <c r="F22" s="1159">
        <v>1</v>
      </c>
      <c r="G22" s="1160">
        <v>86</v>
      </c>
      <c r="H22" s="1161">
        <v>49</v>
      </c>
      <c r="I22" s="1159">
        <v>1</v>
      </c>
      <c r="J22" s="1160">
        <v>86</v>
      </c>
      <c r="K22" s="1161">
        <v>55</v>
      </c>
      <c r="L22" s="1159">
        <v>1</v>
      </c>
      <c r="M22" s="1160">
        <v>86</v>
      </c>
      <c r="N22" s="1161">
        <v>59</v>
      </c>
      <c r="O22" s="1159">
        <v>1</v>
      </c>
      <c r="P22" s="1160">
        <v>86</v>
      </c>
      <c r="Q22" s="1161">
        <v>59</v>
      </c>
    </row>
    <row r="23" spans="1:17" ht="21.9" customHeight="1">
      <c r="A23" s="1146" t="s">
        <v>79</v>
      </c>
      <c r="B23" s="1147" t="s">
        <v>641</v>
      </c>
      <c r="C23" s="1159">
        <v>2</v>
      </c>
      <c r="D23" s="1160">
        <v>110</v>
      </c>
      <c r="E23" s="1161">
        <v>37</v>
      </c>
      <c r="F23" s="1159">
        <v>2</v>
      </c>
      <c r="G23" s="1160">
        <v>110</v>
      </c>
      <c r="H23" s="1161">
        <v>43</v>
      </c>
      <c r="I23" s="1159">
        <v>3</v>
      </c>
      <c r="J23" s="1160">
        <v>140</v>
      </c>
      <c r="K23" s="1161">
        <v>37</v>
      </c>
      <c r="L23" s="1159">
        <v>3</v>
      </c>
      <c r="M23" s="1160">
        <v>170</v>
      </c>
      <c r="N23" s="1161">
        <v>44</v>
      </c>
      <c r="O23" s="1159">
        <v>3</v>
      </c>
      <c r="P23" s="1160">
        <v>170</v>
      </c>
      <c r="Q23" s="1161">
        <v>51</v>
      </c>
    </row>
    <row r="24" spans="1:17" ht="21.9" customHeight="1">
      <c r="A24" s="1146" t="s">
        <v>77</v>
      </c>
      <c r="B24" s="1147" t="s">
        <v>76</v>
      </c>
      <c r="C24" s="1159">
        <v>0</v>
      </c>
      <c r="D24" s="1160">
        <v>0</v>
      </c>
      <c r="E24" s="1161">
        <v>22</v>
      </c>
      <c r="F24" s="1159">
        <v>0</v>
      </c>
      <c r="G24" s="1160">
        <v>0</v>
      </c>
      <c r="H24" s="1161">
        <v>21</v>
      </c>
      <c r="I24" s="1159">
        <v>0</v>
      </c>
      <c r="J24" s="1160">
        <v>0</v>
      </c>
      <c r="K24" s="1161">
        <v>28</v>
      </c>
      <c r="L24" s="1159">
        <v>0</v>
      </c>
      <c r="M24" s="1160">
        <v>0</v>
      </c>
      <c r="N24" s="1161">
        <v>29</v>
      </c>
      <c r="O24" s="1159">
        <v>0</v>
      </c>
      <c r="P24" s="1160">
        <v>0</v>
      </c>
      <c r="Q24" s="1161">
        <v>29</v>
      </c>
    </row>
    <row r="25" spans="1:17" ht="21.9" customHeight="1">
      <c r="A25" s="1146" t="s">
        <v>75</v>
      </c>
      <c r="B25" s="1147" t="s">
        <v>617</v>
      </c>
      <c r="C25" s="1159">
        <v>3</v>
      </c>
      <c r="D25" s="1160">
        <v>250</v>
      </c>
      <c r="E25" s="1161">
        <v>58</v>
      </c>
      <c r="F25" s="1159">
        <v>3</v>
      </c>
      <c r="G25" s="1160">
        <v>250</v>
      </c>
      <c r="H25" s="1161">
        <v>62</v>
      </c>
      <c r="I25" s="1159">
        <v>3</v>
      </c>
      <c r="J25" s="1160">
        <v>250</v>
      </c>
      <c r="K25" s="1161">
        <v>74</v>
      </c>
      <c r="L25" s="1159">
        <v>3</v>
      </c>
      <c r="M25" s="1160">
        <v>250</v>
      </c>
      <c r="N25" s="1161">
        <v>82</v>
      </c>
      <c r="O25" s="1159">
        <v>3</v>
      </c>
      <c r="P25" s="1160">
        <v>250</v>
      </c>
      <c r="Q25" s="1161">
        <v>82</v>
      </c>
    </row>
    <row r="26" spans="1:17" ht="21.9" customHeight="1">
      <c r="A26" s="1146" t="s">
        <v>73</v>
      </c>
      <c r="B26" s="1147" t="s">
        <v>616</v>
      </c>
      <c r="C26" s="1159">
        <v>2</v>
      </c>
      <c r="D26" s="1160">
        <v>150</v>
      </c>
      <c r="E26" s="1161">
        <v>38</v>
      </c>
      <c r="F26" s="1159">
        <v>2</v>
      </c>
      <c r="G26" s="1160">
        <v>150</v>
      </c>
      <c r="H26" s="1161">
        <v>39</v>
      </c>
      <c r="I26" s="1159">
        <v>3</v>
      </c>
      <c r="J26" s="1160">
        <v>180</v>
      </c>
      <c r="K26" s="1161">
        <v>52</v>
      </c>
      <c r="L26" s="1159">
        <v>3</v>
      </c>
      <c r="M26" s="1160">
        <v>250</v>
      </c>
      <c r="N26" s="1161">
        <v>52</v>
      </c>
      <c r="O26" s="1159">
        <v>3</v>
      </c>
      <c r="P26" s="1160">
        <v>250</v>
      </c>
      <c r="Q26" s="1161">
        <v>46</v>
      </c>
    </row>
    <row r="27" spans="1:17" ht="30" customHeight="1">
      <c r="A27" s="1146" t="s">
        <v>71</v>
      </c>
      <c r="B27" s="1147" t="s">
        <v>640</v>
      </c>
      <c r="C27" s="1159">
        <v>1</v>
      </c>
      <c r="D27" s="1160">
        <v>100</v>
      </c>
      <c r="E27" s="1161">
        <v>28</v>
      </c>
      <c r="F27" s="1159">
        <v>1</v>
      </c>
      <c r="G27" s="1160">
        <v>100</v>
      </c>
      <c r="H27" s="1161">
        <v>31</v>
      </c>
      <c r="I27" s="1159">
        <v>1</v>
      </c>
      <c r="J27" s="1160">
        <v>100</v>
      </c>
      <c r="K27" s="1161">
        <v>37</v>
      </c>
      <c r="L27" s="1159">
        <v>2</v>
      </c>
      <c r="M27" s="1160">
        <v>130</v>
      </c>
      <c r="N27" s="1161">
        <v>38</v>
      </c>
      <c r="O27" s="1159">
        <v>2</v>
      </c>
      <c r="P27" s="1160">
        <v>130</v>
      </c>
      <c r="Q27" s="1161">
        <v>38</v>
      </c>
    </row>
    <row r="28" spans="1:17">
      <c r="A28" s="1146" t="s">
        <v>69</v>
      </c>
      <c r="B28" s="1147" t="s">
        <v>614</v>
      </c>
      <c r="C28" s="1159">
        <v>0</v>
      </c>
      <c r="D28" s="1160">
        <v>0</v>
      </c>
      <c r="E28" s="1161">
        <v>37</v>
      </c>
      <c r="F28" s="1159">
        <v>0</v>
      </c>
      <c r="G28" s="1160">
        <v>0</v>
      </c>
      <c r="H28" s="1161">
        <v>27</v>
      </c>
      <c r="I28" s="1159">
        <v>0</v>
      </c>
      <c r="J28" s="1160">
        <v>0</v>
      </c>
      <c r="K28" s="1161">
        <v>23</v>
      </c>
      <c r="L28" s="1159">
        <v>0</v>
      </c>
      <c r="M28" s="1160">
        <v>0</v>
      </c>
      <c r="N28" s="1161">
        <v>24</v>
      </c>
      <c r="O28" s="1159">
        <v>0</v>
      </c>
      <c r="P28" s="1160">
        <v>0</v>
      </c>
      <c r="Q28" s="1161">
        <v>24</v>
      </c>
    </row>
    <row r="29" spans="1:17">
      <c r="A29" s="1146" t="s">
        <v>67</v>
      </c>
      <c r="B29" s="1147" t="s">
        <v>613</v>
      </c>
      <c r="C29" s="1159">
        <v>0</v>
      </c>
      <c r="D29" s="1160">
        <v>0</v>
      </c>
      <c r="E29" s="1161">
        <v>11</v>
      </c>
      <c r="F29" s="1159">
        <v>0</v>
      </c>
      <c r="G29" s="1160">
        <v>0</v>
      </c>
      <c r="H29" s="1161">
        <v>13</v>
      </c>
      <c r="I29" s="1159">
        <v>0</v>
      </c>
      <c r="J29" s="1160">
        <v>0</v>
      </c>
      <c r="K29" s="1161">
        <v>14</v>
      </c>
      <c r="L29" s="1159">
        <v>0</v>
      </c>
      <c r="M29" s="1160">
        <v>0</v>
      </c>
      <c r="N29" s="1161">
        <v>15</v>
      </c>
      <c r="O29" s="1159">
        <v>0</v>
      </c>
      <c r="P29" s="1160">
        <v>0</v>
      </c>
      <c r="Q29" s="1161">
        <v>15</v>
      </c>
    </row>
    <row r="30" spans="1:17">
      <c r="A30" s="1149" t="s">
        <v>65</v>
      </c>
      <c r="B30" s="1150" t="s">
        <v>639</v>
      </c>
      <c r="C30" s="1162">
        <v>1</v>
      </c>
      <c r="D30" s="1163">
        <v>50</v>
      </c>
      <c r="E30" s="1164">
        <v>19</v>
      </c>
      <c r="F30" s="1162">
        <v>1</v>
      </c>
      <c r="G30" s="1163">
        <v>50</v>
      </c>
      <c r="H30" s="1164">
        <v>20</v>
      </c>
      <c r="I30" s="1162">
        <v>0</v>
      </c>
      <c r="J30" s="1163">
        <v>0</v>
      </c>
      <c r="K30" s="1164">
        <v>21</v>
      </c>
      <c r="L30" s="1162">
        <v>0</v>
      </c>
      <c r="M30" s="1163">
        <v>0</v>
      </c>
      <c r="N30" s="1164">
        <v>21</v>
      </c>
      <c r="O30" s="1162">
        <v>0</v>
      </c>
      <c r="P30" s="1163">
        <v>0</v>
      </c>
      <c r="Q30" s="1164">
        <v>22</v>
      </c>
    </row>
    <row r="31" spans="1:17">
      <c r="A31" s="1151" t="s">
        <v>63</v>
      </c>
      <c r="B31" s="1152" t="s">
        <v>638</v>
      </c>
      <c r="C31" s="1165">
        <f t="shared" ref="C31:P31" si="0">SUM(C11:C30)</f>
        <v>145</v>
      </c>
      <c r="D31" s="1166">
        <f t="shared" si="0"/>
        <v>16648</v>
      </c>
      <c r="E31" s="1166">
        <f t="shared" si="0"/>
        <v>2670</v>
      </c>
      <c r="F31" s="1165">
        <f t="shared" si="0"/>
        <v>152</v>
      </c>
      <c r="G31" s="1166">
        <f t="shared" si="0"/>
        <v>17428</v>
      </c>
      <c r="H31" s="1166">
        <f t="shared" si="0"/>
        <v>2754</v>
      </c>
      <c r="I31" s="1165">
        <f t="shared" si="0"/>
        <v>158</v>
      </c>
      <c r="J31" s="1166">
        <f t="shared" si="0"/>
        <v>17622</v>
      </c>
      <c r="K31" s="1166">
        <f t="shared" si="0"/>
        <v>2767</v>
      </c>
      <c r="L31" s="1165">
        <f t="shared" si="0"/>
        <v>163</v>
      </c>
      <c r="M31" s="1166">
        <f t="shared" si="0"/>
        <v>18883</v>
      </c>
      <c r="N31" s="1166">
        <f t="shared" si="0"/>
        <v>2922</v>
      </c>
      <c r="O31" s="1165">
        <f t="shared" si="0"/>
        <v>164</v>
      </c>
      <c r="P31" s="1166">
        <f t="shared" si="0"/>
        <v>19146</v>
      </c>
      <c r="Q31" s="1167">
        <f>SUM(Q11:Q30)</f>
        <v>2980</v>
      </c>
    </row>
    <row r="32" spans="1:17">
      <c r="A32" s="1153"/>
      <c r="B32" s="1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>
      <c r="A33" s="1155"/>
      <c r="B33" s="1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21.6">
      <c r="A34" s="1154"/>
      <c r="B34" s="1154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80" t="s">
        <v>2033</v>
      </c>
      <c r="O34" s="20"/>
      <c r="P34" s="20"/>
      <c r="Q34" s="20"/>
    </row>
  </sheetData>
  <mergeCells count="24">
    <mergeCell ref="Q9:Q10"/>
    <mergeCell ref="A10:B10"/>
    <mergeCell ref="K9:K10"/>
    <mergeCell ref="L9:L10"/>
    <mergeCell ref="M9:M10"/>
    <mergeCell ref="N9:N10"/>
    <mergeCell ref="I9:I10"/>
    <mergeCell ref="J9:J10"/>
    <mergeCell ref="A7:B7"/>
    <mergeCell ref="P7:Q7"/>
    <mergeCell ref="A8:B9"/>
    <mergeCell ref="C8:E8"/>
    <mergeCell ref="F8:H8"/>
    <mergeCell ref="I8:K8"/>
    <mergeCell ref="L8:N8"/>
    <mergeCell ref="O8:Q8"/>
    <mergeCell ref="C9:C10"/>
    <mergeCell ref="D9:D10"/>
    <mergeCell ref="O9:O10"/>
    <mergeCell ref="P9:P10"/>
    <mergeCell ref="E9:E10"/>
    <mergeCell ref="F9:F10"/>
    <mergeCell ref="G9:G10"/>
    <mergeCell ref="H9:H10"/>
  </mergeCells>
  <printOptions horizontalCentered="1"/>
  <pageMargins left="0.59055118110236227" right="0.59055118110236227" top="1.1811023622047245" bottom="0.78740157480314965" header="0" footer="0.59055118110236227"/>
  <pageSetup paperSize="9" scale="6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57"/>
  <sheetViews>
    <sheetView showGridLines="0" rightToLeft="1" zoomScale="80" zoomScaleNormal="80" zoomScaleSheetLayoutView="75" workbookViewId="0">
      <selection activeCell="AP18" sqref="AP18"/>
    </sheetView>
  </sheetViews>
  <sheetFormatPr defaultColWidth="7.69921875" defaultRowHeight="24.6"/>
  <cols>
    <col min="1" max="2" width="13.69921875" style="1169" customWidth="1"/>
    <col min="3" max="38" width="4.09765625" style="1171" customWidth="1"/>
    <col min="39" max="256" width="7.69921875" style="1171"/>
    <col min="257" max="258" width="13.69921875" style="1171" customWidth="1"/>
    <col min="259" max="294" width="4.09765625" style="1171" customWidth="1"/>
    <col min="295" max="512" width="7.69921875" style="1171"/>
    <col min="513" max="514" width="13.69921875" style="1171" customWidth="1"/>
    <col min="515" max="550" width="4.09765625" style="1171" customWidth="1"/>
    <col min="551" max="768" width="7.69921875" style="1171"/>
    <col min="769" max="770" width="13.69921875" style="1171" customWidth="1"/>
    <col min="771" max="806" width="4.09765625" style="1171" customWidth="1"/>
    <col min="807" max="1024" width="7.69921875" style="1171"/>
    <col min="1025" max="1026" width="13.69921875" style="1171" customWidth="1"/>
    <col min="1027" max="1062" width="4.09765625" style="1171" customWidth="1"/>
    <col min="1063" max="1280" width="7.69921875" style="1171"/>
    <col min="1281" max="1282" width="13.69921875" style="1171" customWidth="1"/>
    <col min="1283" max="1318" width="4.09765625" style="1171" customWidth="1"/>
    <col min="1319" max="1536" width="7.69921875" style="1171"/>
    <col min="1537" max="1538" width="13.69921875" style="1171" customWidth="1"/>
    <col min="1539" max="1574" width="4.09765625" style="1171" customWidth="1"/>
    <col min="1575" max="1792" width="7.69921875" style="1171"/>
    <col min="1793" max="1794" width="13.69921875" style="1171" customWidth="1"/>
    <col min="1795" max="1830" width="4.09765625" style="1171" customWidth="1"/>
    <col min="1831" max="2048" width="7.69921875" style="1171"/>
    <col min="2049" max="2050" width="13.69921875" style="1171" customWidth="1"/>
    <col min="2051" max="2086" width="4.09765625" style="1171" customWidth="1"/>
    <col min="2087" max="2304" width="7.69921875" style="1171"/>
    <col min="2305" max="2306" width="13.69921875" style="1171" customWidth="1"/>
    <col min="2307" max="2342" width="4.09765625" style="1171" customWidth="1"/>
    <col min="2343" max="2560" width="7.69921875" style="1171"/>
    <col min="2561" max="2562" width="13.69921875" style="1171" customWidth="1"/>
    <col min="2563" max="2598" width="4.09765625" style="1171" customWidth="1"/>
    <col min="2599" max="2816" width="7.69921875" style="1171"/>
    <col min="2817" max="2818" width="13.69921875" style="1171" customWidth="1"/>
    <col min="2819" max="2854" width="4.09765625" style="1171" customWidth="1"/>
    <col min="2855" max="3072" width="7.69921875" style="1171"/>
    <col min="3073" max="3074" width="13.69921875" style="1171" customWidth="1"/>
    <col min="3075" max="3110" width="4.09765625" style="1171" customWidth="1"/>
    <col min="3111" max="3328" width="7.69921875" style="1171"/>
    <col min="3329" max="3330" width="13.69921875" style="1171" customWidth="1"/>
    <col min="3331" max="3366" width="4.09765625" style="1171" customWidth="1"/>
    <col min="3367" max="3584" width="7.69921875" style="1171"/>
    <col min="3585" max="3586" width="13.69921875" style="1171" customWidth="1"/>
    <col min="3587" max="3622" width="4.09765625" style="1171" customWidth="1"/>
    <col min="3623" max="3840" width="7.69921875" style="1171"/>
    <col min="3841" max="3842" width="13.69921875" style="1171" customWidth="1"/>
    <col min="3843" max="3878" width="4.09765625" style="1171" customWidth="1"/>
    <col min="3879" max="4096" width="7.69921875" style="1171"/>
    <col min="4097" max="4098" width="13.69921875" style="1171" customWidth="1"/>
    <col min="4099" max="4134" width="4.09765625" style="1171" customWidth="1"/>
    <col min="4135" max="4352" width="7.69921875" style="1171"/>
    <col min="4353" max="4354" width="13.69921875" style="1171" customWidth="1"/>
    <col min="4355" max="4390" width="4.09765625" style="1171" customWidth="1"/>
    <col min="4391" max="4608" width="7.69921875" style="1171"/>
    <col min="4609" max="4610" width="13.69921875" style="1171" customWidth="1"/>
    <col min="4611" max="4646" width="4.09765625" style="1171" customWidth="1"/>
    <col min="4647" max="4864" width="7.69921875" style="1171"/>
    <col min="4865" max="4866" width="13.69921875" style="1171" customWidth="1"/>
    <col min="4867" max="4902" width="4.09765625" style="1171" customWidth="1"/>
    <col min="4903" max="5120" width="7.69921875" style="1171"/>
    <col min="5121" max="5122" width="13.69921875" style="1171" customWidth="1"/>
    <col min="5123" max="5158" width="4.09765625" style="1171" customWidth="1"/>
    <col min="5159" max="5376" width="7.69921875" style="1171"/>
    <col min="5377" max="5378" width="13.69921875" style="1171" customWidth="1"/>
    <col min="5379" max="5414" width="4.09765625" style="1171" customWidth="1"/>
    <col min="5415" max="5632" width="7.69921875" style="1171"/>
    <col min="5633" max="5634" width="13.69921875" style="1171" customWidth="1"/>
    <col min="5635" max="5670" width="4.09765625" style="1171" customWidth="1"/>
    <col min="5671" max="5888" width="7.69921875" style="1171"/>
    <col min="5889" max="5890" width="13.69921875" style="1171" customWidth="1"/>
    <col min="5891" max="5926" width="4.09765625" style="1171" customWidth="1"/>
    <col min="5927" max="6144" width="7.69921875" style="1171"/>
    <col min="6145" max="6146" width="13.69921875" style="1171" customWidth="1"/>
    <col min="6147" max="6182" width="4.09765625" style="1171" customWidth="1"/>
    <col min="6183" max="6400" width="7.69921875" style="1171"/>
    <col min="6401" max="6402" width="13.69921875" style="1171" customWidth="1"/>
    <col min="6403" max="6438" width="4.09765625" style="1171" customWidth="1"/>
    <col min="6439" max="6656" width="7.69921875" style="1171"/>
    <col min="6657" max="6658" width="13.69921875" style="1171" customWidth="1"/>
    <col min="6659" max="6694" width="4.09765625" style="1171" customWidth="1"/>
    <col min="6695" max="6912" width="7.69921875" style="1171"/>
    <col min="6913" max="6914" width="13.69921875" style="1171" customWidth="1"/>
    <col min="6915" max="6950" width="4.09765625" style="1171" customWidth="1"/>
    <col min="6951" max="7168" width="7.69921875" style="1171"/>
    <col min="7169" max="7170" width="13.69921875" style="1171" customWidth="1"/>
    <col min="7171" max="7206" width="4.09765625" style="1171" customWidth="1"/>
    <col min="7207" max="7424" width="7.69921875" style="1171"/>
    <col min="7425" max="7426" width="13.69921875" style="1171" customWidth="1"/>
    <col min="7427" max="7462" width="4.09765625" style="1171" customWidth="1"/>
    <col min="7463" max="7680" width="7.69921875" style="1171"/>
    <col min="7681" max="7682" width="13.69921875" style="1171" customWidth="1"/>
    <col min="7683" max="7718" width="4.09765625" style="1171" customWidth="1"/>
    <col min="7719" max="7936" width="7.69921875" style="1171"/>
    <col min="7937" max="7938" width="13.69921875" style="1171" customWidth="1"/>
    <col min="7939" max="7974" width="4.09765625" style="1171" customWidth="1"/>
    <col min="7975" max="8192" width="7.69921875" style="1171"/>
    <col min="8193" max="8194" width="13.69921875" style="1171" customWidth="1"/>
    <col min="8195" max="8230" width="4.09765625" style="1171" customWidth="1"/>
    <col min="8231" max="8448" width="7.69921875" style="1171"/>
    <col min="8449" max="8450" width="13.69921875" style="1171" customWidth="1"/>
    <col min="8451" max="8486" width="4.09765625" style="1171" customWidth="1"/>
    <col min="8487" max="8704" width="7.69921875" style="1171"/>
    <col min="8705" max="8706" width="13.69921875" style="1171" customWidth="1"/>
    <col min="8707" max="8742" width="4.09765625" style="1171" customWidth="1"/>
    <col min="8743" max="8960" width="7.69921875" style="1171"/>
    <col min="8961" max="8962" width="13.69921875" style="1171" customWidth="1"/>
    <col min="8963" max="8998" width="4.09765625" style="1171" customWidth="1"/>
    <col min="8999" max="9216" width="7.69921875" style="1171"/>
    <col min="9217" max="9218" width="13.69921875" style="1171" customWidth="1"/>
    <col min="9219" max="9254" width="4.09765625" style="1171" customWidth="1"/>
    <col min="9255" max="9472" width="7.69921875" style="1171"/>
    <col min="9473" max="9474" width="13.69921875" style="1171" customWidth="1"/>
    <col min="9475" max="9510" width="4.09765625" style="1171" customWidth="1"/>
    <col min="9511" max="9728" width="7.69921875" style="1171"/>
    <col min="9729" max="9730" width="13.69921875" style="1171" customWidth="1"/>
    <col min="9731" max="9766" width="4.09765625" style="1171" customWidth="1"/>
    <col min="9767" max="9984" width="7.69921875" style="1171"/>
    <col min="9985" max="9986" width="13.69921875" style="1171" customWidth="1"/>
    <col min="9987" max="10022" width="4.09765625" style="1171" customWidth="1"/>
    <col min="10023" max="10240" width="7.69921875" style="1171"/>
    <col min="10241" max="10242" width="13.69921875" style="1171" customWidth="1"/>
    <col min="10243" max="10278" width="4.09765625" style="1171" customWidth="1"/>
    <col min="10279" max="10496" width="7.69921875" style="1171"/>
    <col min="10497" max="10498" width="13.69921875" style="1171" customWidth="1"/>
    <col min="10499" max="10534" width="4.09765625" style="1171" customWidth="1"/>
    <col min="10535" max="10752" width="7.69921875" style="1171"/>
    <col min="10753" max="10754" width="13.69921875" style="1171" customWidth="1"/>
    <col min="10755" max="10790" width="4.09765625" style="1171" customWidth="1"/>
    <col min="10791" max="11008" width="7.69921875" style="1171"/>
    <col min="11009" max="11010" width="13.69921875" style="1171" customWidth="1"/>
    <col min="11011" max="11046" width="4.09765625" style="1171" customWidth="1"/>
    <col min="11047" max="11264" width="7.69921875" style="1171"/>
    <col min="11265" max="11266" width="13.69921875" style="1171" customWidth="1"/>
    <col min="11267" max="11302" width="4.09765625" style="1171" customWidth="1"/>
    <col min="11303" max="11520" width="7.69921875" style="1171"/>
    <col min="11521" max="11522" width="13.69921875" style="1171" customWidth="1"/>
    <col min="11523" max="11558" width="4.09765625" style="1171" customWidth="1"/>
    <col min="11559" max="11776" width="7.69921875" style="1171"/>
    <col min="11777" max="11778" width="13.69921875" style="1171" customWidth="1"/>
    <col min="11779" max="11814" width="4.09765625" style="1171" customWidth="1"/>
    <col min="11815" max="12032" width="7.69921875" style="1171"/>
    <col min="12033" max="12034" width="13.69921875" style="1171" customWidth="1"/>
    <col min="12035" max="12070" width="4.09765625" style="1171" customWidth="1"/>
    <col min="12071" max="12288" width="7.69921875" style="1171"/>
    <col min="12289" max="12290" width="13.69921875" style="1171" customWidth="1"/>
    <col min="12291" max="12326" width="4.09765625" style="1171" customWidth="1"/>
    <col min="12327" max="12544" width="7.69921875" style="1171"/>
    <col min="12545" max="12546" width="13.69921875" style="1171" customWidth="1"/>
    <col min="12547" max="12582" width="4.09765625" style="1171" customWidth="1"/>
    <col min="12583" max="12800" width="7.69921875" style="1171"/>
    <col min="12801" max="12802" width="13.69921875" style="1171" customWidth="1"/>
    <col min="12803" max="12838" width="4.09765625" style="1171" customWidth="1"/>
    <col min="12839" max="13056" width="7.69921875" style="1171"/>
    <col min="13057" max="13058" width="13.69921875" style="1171" customWidth="1"/>
    <col min="13059" max="13094" width="4.09765625" style="1171" customWidth="1"/>
    <col min="13095" max="13312" width="7.69921875" style="1171"/>
    <col min="13313" max="13314" width="13.69921875" style="1171" customWidth="1"/>
    <col min="13315" max="13350" width="4.09765625" style="1171" customWidth="1"/>
    <col min="13351" max="13568" width="7.69921875" style="1171"/>
    <col min="13569" max="13570" width="13.69921875" style="1171" customWidth="1"/>
    <col min="13571" max="13606" width="4.09765625" style="1171" customWidth="1"/>
    <col min="13607" max="13824" width="7.69921875" style="1171"/>
    <col min="13825" max="13826" width="13.69921875" style="1171" customWidth="1"/>
    <col min="13827" max="13862" width="4.09765625" style="1171" customWidth="1"/>
    <col min="13863" max="14080" width="7.69921875" style="1171"/>
    <col min="14081" max="14082" width="13.69921875" style="1171" customWidth="1"/>
    <col min="14083" max="14118" width="4.09765625" style="1171" customWidth="1"/>
    <col min="14119" max="14336" width="7.69921875" style="1171"/>
    <col min="14337" max="14338" width="13.69921875" style="1171" customWidth="1"/>
    <col min="14339" max="14374" width="4.09765625" style="1171" customWidth="1"/>
    <col min="14375" max="14592" width="7.69921875" style="1171"/>
    <col min="14593" max="14594" width="13.69921875" style="1171" customWidth="1"/>
    <col min="14595" max="14630" width="4.09765625" style="1171" customWidth="1"/>
    <col min="14631" max="14848" width="7.69921875" style="1171"/>
    <col min="14849" max="14850" width="13.69921875" style="1171" customWidth="1"/>
    <col min="14851" max="14886" width="4.09765625" style="1171" customWidth="1"/>
    <col min="14887" max="15104" width="7.69921875" style="1171"/>
    <col min="15105" max="15106" width="13.69921875" style="1171" customWidth="1"/>
    <col min="15107" max="15142" width="4.09765625" style="1171" customWidth="1"/>
    <col min="15143" max="15360" width="7.69921875" style="1171"/>
    <col min="15361" max="15362" width="13.69921875" style="1171" customWidth="1"/>
    <col min="15363" max="15398" width="4.09765625" style="1171" customWidth="1"/>
    <col min="15399" max="15616" width="7.69921875" style="1171"/>
    <col min="15617" max="15618" width="13.69921875" style="1171" customWidth="1"/>
    <col min="15619" max="15654" width="4.09765625" style="1171" customWidth="1"/>
    <col min="15655" max="15872" width="7.69921875" style="1171"/>
    <col min="15873" max="15874" width="13.69921875" style="1171" customWidth="1"/>
    <col min="15875" max="15910" width="4.09765625" style="1171" customWidth="1"/>
    <col min="15911" max="16128" width="7.69921875" style="1171"/>
    <col min="16129" max="16130" width="13.69921875" style="1171" customWidth="1"/>
    <col min="16131" max="16166" width="4.09765625" style="1171" customWidth="1"/>
    <col min="16167" max="16384" width="7.69921875" style="1171"/>
  </cols>
  <sheetData>
    <row r="1" spans="1:38" s="1168" customFormat="1" ht="41.1" customHeight="1">
      <c r="A1" s="1174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174"/>
      <c r="Q1" s="1174"/>
      <c r="R1" s="1174"/>
      <c r="S1" s="1174"/>
      <c r="T1" s="1174"/>
      <c r="U1" s="1174"/>
      <c r="V1" s="1174"/>
      <c r="W1" s="1174"/>
      <c r="X1" s="1174"/>
      <c r="Y1" s="1174"/>
      <c r="Z1" s="1174"/>
      <c r="AA1" s="1174"/>
      <c r="AB1" s="1174"/>
      <c r="AC1" s="1174"/>
      <c r="AD1" s="1174"/>
      <c r="AE1" s="1174"/>
      <c r="AF1" s="1174"/>
      <c r="AG1" s="1174"/>
      <c r="AH1" s="1174"/>
      <c r="AI1" s="1174"/>
      <c r="AJ1" s="1174"/>
      <c r="AK1" s="1174"/>
      <c r="AL1" s="1174"/>
    </row>
    <row r="2" spans="1:38" s="1168" customFormat="1" ht="41.1" customHeight="1">
      <c r="A2" s="1174"/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  <c r="W2" s="1174"/>
      <c r="X2" s="1174"/>
      <c r="Y2" s="1174"/>
      <c r="Z2" s="1174"/>
      <c r="AA2" s="1174"/>
      <c r="AB2" s="1174"/>
      <c r="AC2" s="1174"/>
      <c r="AD2" s="1174"/>
      <c r="AE2" s="1174"/>
      <c r="AF2" s="1174"/>
      <c r="AG2" s="1174"/>
      <c r="AH2" s="1174"/>
      <c r="AI2" s="1174"/>
      <c r="AJ2" s="1174"/>
      <c r="AK2" s="1174"/>
      <c r="AL2" s="1174"/>
    </row>
    <row r="3" spans="1:38" s="1169" customFormat="1">
      <c r="A3" s="1175"/>
      <c r="B3" s="1175"/>
      <c r="C3" s="1175"/>
      <c r="D3" s="1175"/>
      <c r="E3" s="1175"/>
      <c r="F3" s="1175"/>
      <c r="G3" s="1175"/>
      <c r="H3" s="1175"/>
      <c r="I3" s="1175"/>
      <c r="J3" s="1175"/>
      <c r="K3" s="1175"/>
      <c r="L3" s="1175"/>
      <c r="M3" s="1175"/>
      <c r="N3" s="1175"/>
      <c r="O3" s="1175"/>
      <c r="P3" s="1175"/>
      <c r="Q3" s="1175"/>
      <c r="R3" s="1175"/>
      <c r="S3" s="1175"/>
      <c r="T3" s="1175"/>
      <c r="U3" s="1175"/>
      <c r="V3" s="1175"/>
      <c r="W3" s="1175"/>
      <c r="X3" s="1175"/>
      <c r="Y3" s="1175"/>
      <c r="Z3" s="1175"/>
      <c r="AA3" s="1175"/>
      <c r="AB3" s="1175"/>
      <c r="AC3" s="1175"/>
      <c r="AD3" s="1175"/>
      <c r="AE3" s="1175"/>
      <c r="AF3" s="1175"/>
      <c r="AG3" s="1175"/>
      <c r="AH3" s="1175"/>
      <c r="AI3" s="1175"/>
      <c r="AJ3" s="1175"/>
      <c r="AK3" s="1175"/>
      <c r="AL3" s="1175"/>
    </row>
    <row r="4" spans="1:38" s="1170" customFormat="1" ht="161.25" customHeight="1">
      <c r="A4" s="1176" t="s">
        <v>1930</v>
      </c>
      <c r="B4" s="1176"/>
      <c r="C4" s="1176"/>
      <c r="D4" s="1176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</row>
    <row r="5" spans="1:38" ht="21.9" customHeight="1">
      <c r="A5" s="1176" t="s">
        <v>1929</v>
      </c>
      <c r="B5" s="1176"/>
      <c r="C5" s="1176"/>
      <c r="D5" s="1176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Y5" s="1176"/>
      <c r="Z5" s="1176"/>
      <c r="AA5" s="1176"/>
      <c r="AB5" s="1176"/>
      <c r="AC5" s="1176"/>
      <c r="AD5" s="1176"/>
      <c r="AE5" s="1176"/>
      <c r="AF5" s="1176"/>
      <c r="AG5" s="1176"/>
      <c r="AH5" s="1176"/>
      <c r="AI5" s="1176"/>
      <c r="AJ5" s="1176"/>
      <c r="AK5" s="1176"/>
      <c r="AL5" s="1176"/>
    </row>
    <row r="6" spans="1:38" ht="21.9" customHeight="1" thickBot="1">
      <c r="A6" s="1177" t="s">
        <v>662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F6" s="1177"/>
      <c r="AG6" s="1177"/>
      <c r="AH6" s="1177"/>
      <c r="AI6" s="1177"/>
      <c r="AJ6" s="1860" t="s">
        <v>661</v>
      </c>
      <c r="AK6" s="1860"/>
      <c r="AL6" s="1860"/>
    </row>
    <row r="7" spans="1:38" ht="99.75" customHeight="1" thickBot="1">
      <c r="A7" s="1178" t="s">
        <v>113</v>
      </c>
      <c r="B7" s="1179" t="s">
        <v>112</v>
      </c>
      <c r="C7" s="1180" t="s">
        <v>382</v>
      </c>
      <c r="D7" s="1181" t="s">
        <v>388</v>
      </c>
      <c r="E7" s="1180" t="s">
        <v>660</v>
      </c>
      <c r="F7" s="1181" t="s">
        <v>453</v>
      </c>
      <c r="G7" s="1180" t="s">
        <v>433</v>
      </c>
      <c r="H7" s="1181" t="s">
        <v>432</v>
      </c>
      <c r="I7" s="1180" t="s">
        <v>199</v>
      </c>
      <c r="J7" s="1181" t="s">
        <v>431</v>
      </c>
      <c r="K7" s="1180" t="s">
        <v>197</v>
      </c>
      <c r="L7" s="1181" t="s">
        <v>198</v>
      </c>
      <c r="M7" s="1180" t="s">
        <v>430</v>
      </c>
      <c r="N7" s="1181" t="s">
        <v>429</v>
      </c>
      <c r="O7" s="1180" t="s">
        <v>185</v>
      </c>
      <c r="P7" s="1181" t="s">
        <v>186</v>
      </c>
      <c r="Q7" s="1180" t="s">
        <v>428</v>
      </c>
      <c r="R7" s="1181" t="s">
        <v>386</v>
      </c>
      <c r="S7" s="1180" t="s">
        <v>153</v>
      </c>
      <c r="T7" s="1181" t="s">
        <v>154</v>
      </c>
      <c r="U7" s="1180" t="s">
        <v>426</v>
      </c>
      <c r="V7" s="1181" t="s">
        <v>190</v>
      </c>
      <c r="W7" s="1180" t="s">
        <v>187</v>
      </c>
      <c r="X7" s="1181" t="s">
        <v>188</v>
      </c>
      <c r="Y7" s="1180" t="s">
        <v>659</v>
      </c>
      <c r="Z7" s="1181" t="s">
        <v>451</v>
      </c>
      <c r="AA7" s="1180" t="s">
        <v>423</v>
      </c>
      <c r="AB7" s="1181" t="s">
        <v>180</v>
      </c>
      <c r="AC7" s="1180" t="s">
        <v>658</v>
      </c>
      <c r="AD7" s="1181" t="s">
        <v>421</v>
      </c>
      <c r="AE7" s="1180" t="s">
        <v>420</v>
      </c>
      <c r="AF7" s="1181" t="s">
        <v>419</v>
      </c>
      <c r="AG7" s="1180" t="s">
        <v>418</v>
      </c>
      <c r="AH7" s="1181" t="s">
        <v>417</v>
      </c>
      <c r="AI7" s="1180" t="s">
        <v>137</v>
      </c>
      <c r="AJ7" s="1181" t="s">
        <v>138</v>
      </c>
      <c r="AK7" s="1180" t="s">
        <v>26</v>
      </c>
      <c r="AL7" s="1181" t="s">
        <v>30</v>
      </c>
    </row>
    <row r="8" spans="1:38" ht="21.9" customHeight="1">
      <c r="A8" s="1189" t="s">
        <v>449</v>
      </c>
      <c r="B8" s="1190" t="s">
        <v>102</v>
      </c>
      <c r="C8" s="1869">
        <v>1596</v>
      </c>
      <c r="D8" s="1869"/>
      <c r="E8" s="1869">
        <v>761</v>
      </c>
      <c r="F8" s="1869"/>
      <c r="G8" s="1869">
        <v>827</v>
      </c>
      <c r="H8" s="1869"/>
      <c r="I8" s="1869">
        <v>20</v>
      </c>
      <c r="J8" s="1869"/>
      <c r="K8" s="1869">
        <v>26</v>
      </c>
      <c r="L8" s="1869"/>
      <c r="M8" s="1869">
        <v>33</v>
      </c>
      <c r="N8" s="1869"/>
      <c r="O8" s="1869">
        <v>905</v>
      </c>
      <c r="P8" s="1869"/>
      <c r="Q8" s="1869">
        <v>664</v>
      </c>
      <c r="R8" s="1869"/>
      <c r="S8" s="1869">
        <v>332</v>
      </c>
      <c r="T8" s="1869"/>
      <c r="U8" s="1869">
        <v>86</v>
      </c>
      <c r="V8" s="1869"/>
      <c r="W8" s="1869">
        <v>86</v>
      </c>
      <c r="X8" s="1869"/>
      <c r="Y8" s="1869">
        <v>4</v>
      </c>
      <c r="Z8" s="1869"/>
      <c r="AA8" s="1869">
        <v>24</v>
      </c>
      <c r="AB8" s="1869"/>
      <c r="AC8" s="1869">
        <v>30</v>
      </c>
      <c r="AD8" s="1869"/>
      <c r="AE8" s="1869">
        <v>28</v>
      </c>
      <c r="AF8" s="1869"/>
      <c r="AG8" s="1869">
        <v>10</v>
      </c>
      <c r="AH8" s="1869"/>
      <c r="AI8" s="1869">
        <v>315</v>
      </c>
      <c r="AJ8" s="1869"/>
      <c r="AK8" s="1869">
        <f t="shared" ref="AK8:AK23" si="0">SUM(C8:AI8)</f>
        <v>5747</v>
      </c>
      <c r="AL8" s="1869">
        <f t="shared" ref="AL8:AL23" si="1">SUM(C8:AK8)</f>
        <v>11494</v>
      </c>
    </row>
    <row r="9" spans="1:38" ht="21.9" customHeight="1">
      <c r="A9" s="1191" t="s">
        <v>101</v>
      </c>
      <c r="B9" s="1192" t="s">
        <v>227</v>
      </c>
      <c r="C9" s="1868">
        <v>473</v>
      </c>
      <c r="D9" s="1868"/>
      <c r="E9" s="1868">
        <v>0</v>
      </c>
      <c r="F9" s="1868"/>
      <c r="G9" s="1868">
        <v>0</v>
      </c>
      <c r="H9" s="1868"/>
      <c r="I9" s="1868">
        <v>0</v>
      </c>
      <c r="J9" s="1868"/>
      <c r="K9" s="1868">
        <v>0</v>
      </c>
      <c r="L9" s="1868"/>
      <c r="M9" s="1868">
        <v>0</v>
      </c>
      <c r="N9" s="1868"/>
      <c r="O9" s="1868">
        <v>0</v>
      </c>
      <c r="P9" s="1868"/>
      <c r="Q9" s="1868">
        <v>0</v>
      </c>
      <c r="R9" s="1868"/>
      <c r="S9" s="1868">
        <v>0</v>
      </c>
      <c r="T9" s="1868"/>
      <c r="U9" s="1868">
        <v>0</v>
      </c>
      <c r="V9" s="1868"/>
      <c r="W9" s="1868">
        <v>0</v>
      </c>
      <c r="X9" s="1868"/>
      <c r="Y9" s="1868">
        <v>0</v>
      </c>
      <c r="Z9" s="1868"/>
      <c r="AA9" s="1868">
        <v>0</v>
      </c>
      <c r="AB9" s="1868"/>
      <c r="AC9" s="1868">
        <v>0</v>
      </c>
      <c r="AD9" s="1868"/>
      <c r="AE9" s="1868">
        <v>0</v>
      </c>
      <c r="AF9" s="1868"/>
      <c r="AG9" s="1868">
        <v>0</v>
      </c>
      <c r="AH9" s="1868"/>
      <c r="AI9" s="1868">
        <v>0</v>
      </c>
      <c r="AJ9" s="1868"/>
      <c r="AK9" s="1868">
        <f t="shared" si="0"/>
        <v>473</v>
      </c>
      <c r="AL9" s="1868">
        <f t="shared" si="1"/>
        <v>946</v>
      </c>
    </row>
    <row r="10" spans="1:38" ht="21.9" customHeight="1">
      <c r="A10" s="1191" t="s">
        <v>657</v>
      </c>
      <c r="B10" s="1192" t="s">
        <v>98</v>
      </c>
      <c r="C10" s="1868">
        <v>605</v>
      </c>
      <c r="D10" s="1868"/>
      <c r="E10" s="1868">
        <v>681</v>
      </c>
      <c r="F10" s="1868"/>
      <c r="G10" s="1868">
        <v>567</v>
      </c>
      <c r="H10" s="1868"/>
      <c r="I10" s="1868">
        <v>36</v>
      </c>
      <c r="J10" s="1868"/>
      <c r="K10" s="1868">
        <v>19</v>
      </c>
      <c r="L10" s="1868"/>
      <c r="M10" s="1868">
        <v>8</v>
      </c>
      <c r="N10" s="1868"/>
      <c r="O10" s="1868">
        <v>371</v>
      </c>
      <c r="P10" s="1868"/>
      <c r="Q10" s="1868">
        <v>385</v>
      </c>
      <c r="R10" s="1868"/>
      <c r="S10" s="1868">
        <v>462</v>
      </c>
      <c r="T10" s="1868"/>
      <c r="U10" s="1868">
        <v>39</v>
      </c>
      <c r="V10" s="1868"/>
      <c r="W10" s="1868">
        <v>35</v>
      </c>
      <c r="X10" s="1868"/>
      <c r="Y10" s="1868">
        <v>2</v>
      </c>
      <c r="Z10" s="1868"/>
      <c r="AA10" s="1868">
        <v>7</v>
      </c>
      <c r="AB10" s="1868"/>
      <c r="AC10" s="1868">
        <v>10</v>
      </c>
      <c r="AD10" s="1868"/>
      <c r="AE10" s="1868">
        <v>122</v>
      </c>
      <c r="AF10" s="1868"/>
      <c r="AG10" s="1868">
        <v>54</v>
      </c>
      <c r="AH10" s="1868"/>
      <c r="AI10" s="1868">
        <v>311</v>
      </c>
      <c r="AJ10" s="1868"/>
      <c r="AK10" s="1868">
        <f t="shared" si="0"/>
        <v>3714</v>
      </c>
      <c r="AL10" s="1868">
        <f t="shared" si="1"/>
        <v>7428</v>
      </c>
    </row>
    <row r="11" spans="1:38" ht="21.9" customHeight="1">
      <c r="A11" s="1191" t="s">
        <v>97</v>
      </c>
      <c r="B11" s="1192" t="s">
        <v>96</v>
      </c>
      <c r="C11" s="1868">
        <v>160</v>
      </c>
      <c r="D11" s="1868"/>
      <c r="E11" s="1868">
        <v>65</v>
      </c>
      <c r="F11" s="1868"/>
      <c r="G11" s="1868">
        <v>16</v>
      </c>
      <c r="H11" s="1868"/>
      <c r="I11" s="1868">
        <v>0</v>
      </c>
      <c r="J11" s="1868"/>
      <c r="K11" s="1868">
        <v>0</v>
      </c>
      <c r="L11" s="1868"/>
      <c r="M11" s="1868">
        <v>0</v>
      </c>
      <c r="N11" s="1868"/>
      <c r="O11" s="1868">
        <v>79</v>
      </c>
      <c r="P11" s="1868"/>
      <c r="Q11" s="1868">
        <v>24</v>
      </c>
      <c r="R11" s="1868"/>
      <c r="S11" s="1868">
        <v>107</v>
      </c>
      <c r="T11" s="1868"/>
      <c r="U11" s="1868">
        <v>0</v>
      </c>
      <c r="V11" s="1868"/>
      <c r="W11" s="1868">
        <v>0</v>
      </c>
      <c r="X11" s="1868"/>
      <c r="Y11" s="1868">
        <v>0</v>
      </c>
      <c r="Z11" s="1868"/>
      <c r="AA11" s="1868">
        <v>0</v>
      </c>
      <c r="AB11" s="1868"/>
      <c r="AC11" s="1868">
        <v>0</v>
      </c>
      <c r="AD11" s="1868"/>
      <c r="AE11" s="1868">
        <v>0</v>
      </c>
      <c r="AF11" s="1868"/>
      <c r="AG11" s="1868">
        <v>0</v>
      </c>
      <c r="AH11" s="1868"/>
      <c r="AI11" s="1868">
        <v>38</v>
      </c>
      <c r="AJ11" s="1868"/>
      <c r="AK11" s="1868">
        <f t="shared" si="0"/>
        <v>489</v>
      </c>
      <c r="AL11" s="1868">
        <f t="shared" si="1"/>
        <v>978</v>
      </c>
    </row>
    <row r="12" spans="1:38" ht="21.9" customHeight="1">
      <c r="A12" s="1191" t="s">
        <v>95</v>
      </c>
      <c r="B12" s="1192" t="s">
        <v>94</v>
      </c>
      <c r="C12" s="1868">
        <v>268</v>
      </c>
      <c r="D12" s="1868"/>
      <c r="E12" s="1868">
        <v>91</v>
      </c>
      <c r="F12" s="1868"/>
      <c r="G12" s="1868">
        <v>135</v>
      </c>
      <c r="H12" s="1868"/>
      <c r="I12" s="1868">
        <v>5</v>
      </c>
      <c r="J12" s="1868"/>
      <c r="K12" s="1868">
        <v>0</v>
      </c>
      <c r="L12" s="1868"/>
      <c r="M12" s="1868">
        <v>0</v>
      </c>
      <c r="N12" s="1868"/>
      <c r="O12" s="1868">
        <v>122</v>
      </c>
      <c r="P12" s="1868"/>
      <c r="Q12" s="1868">
        <v>157</v>
      </c>
      <c r="R12" s="1868"/>
      <c r="S12" s="1868">
        <v>127</v>
      </c>
      <c r="T12" s="1868"/>
      <c r="U12" s="1868">
        <v>3</v>
      </c>
      <c r="V12" s="1868"/>
      <c r="W12" s="1868">
        <v>13</v>
      </c>
      <c r="X12" s="1868"/>
      <c r="Y12" s="1868">
        <v>0</v>
      </c>
      <c r="Z12" s="1868"/>
      <c r="AA12" s="1868">
        <v>0</v>
      </c>
      <c r="AB12" s="1868"/>
      <c r="AC12" s="1868">
        <v>0</v>
      </c>
      <c r="AD12" s="1868"/>
      <c r="AE12" s="1868">
        <v>7</v>
      </c>
      <c r="AF12" s="1868"/>
      <c r="AG12" s="1868">
        <v>9</v>
      </c>
      <c r="AH12" s="1868"/>
      <c r="AI12" s="1868">
        <v>198</v>
      </c>
      <c r="AJ12" s="1868"/>
      <c r="AK12" s="1868">
        <f t="shared" si="0"/>
        <v>1135</v>
      </c>
      <c r="AL12" s="1868">
        <f t="shared" si="1"/>
        <v>2270</v>
      </c>
    </row>
    <row r="13" spans="1:38" ht="21.9" customHeight="1">
      <c r="A13" s="1191" t="s">
        <v>93</v>
      </c>
      <c r="B13" s="1192" t="s">
        <v>92</v>
      </c>
      <c r="C13" s="1868">
        <v>0</v>
      </c>
      <c r="D13" s="1868"/>
      <c r="E13" s="1868">
        <v>46</v>
      </c>
      <c r="F13" s="1868"/>
      <c r="G13" s="1868">
        <v>64</v>
      </c>
      <c r="H13" s="1868"/>
      <c r="I13" s="1868">
        <v>12</v>
      </c>
      <c r="J13" s="1868"/>
      <c r="K13" s="1868">
        <v>6</v>
      </c>
      <c r="L13" s="1868"/>
      <c r="M13" s="1868">
        <v>0</v>
      </c>
      <c r="N13" s="1868"/>
      <c r="O13" s="1868">
        <v>74</v>
      </c>
      <c r="P13" s="1868"/>
      <c r="Q13" s="1868">
        <v>22</v>
      </c>
      <c r="R13" s="1868"/>
      <c r="S13" s="1868">
        <v>106</v>
      </c>
      <c r="T13" s="1868"/>
      <c r="U13" s="1868">
        <v>4</v>
      </c>
      <c r="V13" s="1868"/>
      <c r="W13" s="1868">
        <v>5</v>
      </c>
      <c r="X13" s="1868"/>
      <c r="Y13" s="1868">
        <v>0</v>
      </c>
      <c r="Z13" s="1868"/>
      <c r="AA13" s="1868">
        <v>0</v>
      </c>
      <c r="AB13" s="1868"/>
      <c r="AC13" s="1868">
        <v>0</v>
      </c>
      <c r="AD13" s="1868"/>
      <c r="AE13" s="1868">
        <v>0</v>
      </c>
      <c r="AF13" s="1868"/>
      <c r="AG13" s="1868">
        <v>0</v>
      </c>
      <c r="AH13" s="1868"/>
      <c r="AI13" s="1868">
        <v>4</v>
      </c>
      <c r="AJ13" s="1868"/>
      <c r="AK13" s="1868">
        <f t="shared" si="0"/>
        <v>343</v>
      </c>
      <c r="AL13" s="1868">
        <f t="shared" si="1"/>
        <v>686</v>
      </c>
    </row>
    <row r="14" spans="1:38" ht="21.9" customHeight="1">
      <c r="A14" s="1191" t="s">
        <v>91</v>
      </c>
      <c r="B14" s="1192" t="s">
        <v>90</v>
      </c>
      <c r="C14" s="1868">
        <v>167</v>
      </c>
      <c r="D14" s="1868"/>
      <c r="E14" s="1868">
        <v>1378</v>
      </c>
      <c r="F14" s="1868"/>
      <c r="G14" s="1868">
        <v>1023</v>
      </c>
      <c r="H14" s="1868"/>
      <c r="I14" s="1868">
        <v>22</v>
      </c>
      <c r="J14" s="1868"/>
      <c r="K14" s="1868">
        <v>0</v>
      </c>
      <c r="L14" s="1868"/>
      <c r="M14" s="1868">
        <v>12</v>
      </c>
      <c r="N14" s="1868"/>
      <c r="O14" s="1868">
        <v>576</v>
      </c>
      <c r="P14" s="1868"/>
      <c r="Q14" s="1868">
        <v>568</v>
      </c>
      <c r="R14" s="1868"/>
      <c r="S14" s="1868">
        <v>435</v>
      </c>
      <c r="T14" s="1868"/>
      <c r="U14" s="1868">
        <v>18</v>
      </c>
      <c r="V14" s="1868"/>
      <c r="W14" s="1868">
        <v>15</v>
      </c>
      <c r="X14" s="1868"/>
      <c r="Y14" s="1868">
        <v>0</v>
      </c>
      <c r="Z14" s="1868"/>
      <c r="AA14" s="1868">
        <v>0</v>
      </c>
      <c r="AB14" s="1868"/>
      <c r="AC14" s="1868">
        <v>0</v>
      </c>
      <c r="AD14" s="1868"/>
      <c r="AE14" s="1868">
        <v>15</v>
      </c>
      <c r="AF14" s="1868"/>
      <c r="AG14" s="1868">
        <v>6</v>
      </c>
      <c r="AH14" s="1868"/>
      <c r="AI14" s="1868">
        <v>109</v>
      </c>
      <c r="AJ14" s="1868"/>
      <c r="AK14" s="1868">
        <f t="shared" si="0"/>
        <v>4344</v>
      </c>
      <c r="AL14" s="1868">
        <f t="shared" si="1"/>
        <v>8688</v>
      </c>
    </row>
    <row r="15" spans="1:38" ht="21.9" customHeight="1">
      <c r="A15" s="1191" t="s">
        <v>89</v>
      </c>
      <c r="B15" s="1192" t="s">
        <v>225</v>
      </c>
      <c r="C15" s="1868">
        <v>76</v>
      </c>
      <c r="D15" s="1868"/>
      <c r="E15" s="1868">
        <v>150</v>
      </c>
      <c r="F15" s="1868"/>
      <c r="G15" s="1868">
        <v>99</v>
      </c>
      <c r="H15" s="1868"/>
      <c r="I15" s="1868">
        <v>32</v>
      </c>
      <c r="J15" s="1868"/>
      <c r="K15" s="1868">
        <v>11</v>
      </c>
      <c r="L15" s="1868"/>
      <c r="M15" s="1868">
        <v>11</v>
      </c>
      <c r="N15" s="1868"/>
      <c r="O15" s="1868">
        <v>79</v>
      </c>
      <c r="P15" s="1868"/>
      <c r="Q15" s="1868">
        <v>136</v>
      </c>
      <c r="R15" s="1868"/>
      <c r="S15" s="1868">
        <v>84</v>
      </c>
      <c r="T15" s="1868"/>
      <c r="U15" s="1868">
        <v>12</v>
      </c>
      <c r="V15" s="1868"/>
      <c r="W15" s="1868">
        <v>10</v>
      </c>
      <c r="X15" s="1868"/>
      <c r="Y15" s="1868">
        <v>7</v>
      </c>
      <c r="Z15" s="1868"/>
      <c r="AA15" s="1868">
        <v>2</v>
      </c>
      <c r="AB15" s="1868"/>
      <c r="AC15" s="1868">
        <v>4</v>
      </c>
      <c r="AD15" s="1868"/>
      <c r="AE15" s="1868">
        <v>0</v>
      </c>
      <c r="AF15" s="1868"/>
      <c r="AG15" s="1868">
        <v>4</v>
      </c>
      <c r="AH15" s="1868"/>
      <c r="AI15" s="1868">
        <v>11</v>
      </c>
      <c r="AJ15" s="1868"/>
      <c r="AK15" s="1868">
        <f t="shared" si="0"/>
        <v>728</v>
      </c>
      <c r="AL15" s="1868">
        <f t="shared" si="1"/>
        <v>1456</v>
      </c>
    </row>
    <row r="16" spans="1:38" ht="21.9" customHeight="1">
      <c r="A16" s="1191" t="s">
        <v>87</v>
      </c>
      <c r="B16" s="1192" t="s">
        <v>656</v>
      </c>
      <c r="C16" s="1868">
        <v>100</v>
      </c>
      <c r="D16" s="1868"/>
      <c r="E16" s="1868">
        <v>10</v>
      </c>
      <c r="F16" s="1868"/>
      <c r="G16" s="1868">
        <v>10</v>
      </c>
      <c r="H16" s="1868"/>
      <c r="I16" s="1868">
        <v>0</v>
      </c>
      <c r="J16" s="1868"/>
      <c r="K16" s="1868">
        <v>0</v>
      </c>
      <c r="L16" s="1868"/>
      <c r="M16" s="1868">
        <v>0</v>
      </c>
      <c r="N16" s="1868"/>
      <c r="O16" s="1868">
        <v>20</v>
      </c>
      <c r="P16" s="1868"/>
      <c r="Q16" s="1868">
        <v>10</v>
      </c>
      <c r="R16" s="1868"/>
      <c r="S16" s="1868">
        <v>0</v>
      </c>
      <c r="T16" s="1868"/>
      <c r="U16" s="1868">
        <v>0</v>
      </c>
      <c r="V16" s="1868"/>
      <c r="W16" s="1868">
        <v>0</v>
      </c>
      <c r="X16" s="1868"/>
      <c r="Y16" s="1868">
        <v>0</v>
      </c>
      <c r="Z16" s="1868"/>
      <c r="AA16" s="1868">
        <v>0</v>
      </c>
      <c r="AB16" s="1868"/>
      <c r="AC16" s="1868">
        <v>0</v>
      </c>
      <c r="AD16" s="1868"/>
      <c r="AE16" s="1868">
        <v>0</v>
      </c>
      <c r="AF16" s="1868"/>
      <c r="AG16" s="1868">
        <v>0</v>
      </c>
      <c r="AH16" s="1868"/>
      <c r="AI16" s="1868">
        <v>0</v>
      </c>
      <c r="AJ16" s="1868"/>
      <c r="AK16" s="1868">
        <f t="shared" si="0"/>
        <v>150</v>
      </c>
      <c r="AL16" s="1868">
        <f t="shared" si="1"/>
        <v>300</v>
      </c>
    </row>
    <row r="17" spans="1:38" ht="21.9" customHeight="1">
      <c r="A17" s="1191" t="s">
        <v>85</v>
      </c>
      <c r="B17" s="1192" t="s">
        <v>84</v>
      </c>
      <c r="C17" s="1868">
        <v>21</v>
      </c>
      <c r="D17" s="1868"/>
      <c r="E17" s="1868">
        <v>192</v>
      </c>
      <c r="F17" s="1868"/>
      <c r="G17" s="1868">
        <v>134</v>
      </c>
      <c r="H17" s="1868"/>
      <c r="I17" s="1868">
        <v>84</v>
      </c>
      <c r="J17" s="1868"/>
      <c r="K17" s="1868">
        <v>46</v>
      </c>
      <c r="L17" s="1868"/>
      <c r="M17" s="1868">
        <v>28</v>
      </c>
      <c r="N17" s="1868"/>
      <c r="O17" s="1868">
        <v>193</v>
      </c>
      <c r="P17" s="1868"/>
      <c r="Q17" s="1868">
        <v>127</v>
      </c>
      <c r="R17" s="1868"/>
      <c r="S17" s="1868">
        <v>101</v>
      </c>
      <c r="T17" s="1868"/>
      <c r="U17" s="1868">
        <v>41</v>
      </c>
      <c r="V17" s="1868"/>
      <c r="W17" s="1868">
        <v>54</v>
      </c>
      <c r="X17" s="1868"/>
      <c r="Y17" s="1868">
        <v>19</v>
      </c>
      <c r="Z17" s="1868"/>
      <c r="AA17" s="1868">
        <v>3</v>
      </c>
      <c r="AB17" s="1868"/>
      <c r="AC17" s="1868">
        <v>0</v>
      </c>
      <c r="AD17" s="1868"/>
      <c r="AE17" s="1868">
        <v>24</v>
      </c>
      <c r="AF17" s="1868"/>
      <c r="AG17" s="1868">
        <v>3</v>
      </c>
      <c r="AH17" s="1868"/>
      <c r="AI17" s="1868">
        <v>67</v>
      </c>
      <c r="AJ17" s="1868"/>
      <c r="AK17" s="1868">
        <f t="shared" si="0"/>
        <v>1137</v>
      </c>
      <c r="AL17" s="1868">
        <f t="shared" si="1"/>
        <v>2274</v>
      </c>
    </row>
    <row r="18" spans="1:38" ht="21.9" customHeight="1">
      <c r="A18" s="1191" t="s">
        <v>81</v>
      </c>
      <c r="B18" s="1192" t="s">
        <v>80</v>
      </c>
      <c r="C18" s="1868">
        <v>86</v>
      </c>
      <c r="D18" s="1868"/>
      <c r="E18" s="1868">
        <v>0</v>
      </c>
      <c r="F18" s="1868"/>
      <c r="G18" s="1868">
        <v>0</v>
      </c>
      <c r="H18" s="1868"/>
      <c r="I18" s="1868">
        <v>0</v>
      </c>
      <c r="J18" s="1868"/>
      <c r="K18" s="1868">
        <v>0</v>
      </c>
      <c r="L18" s="1868"/>
      <c r="M18" s="1868">
        <v>0</v>
      </c>
      <c r="N18" s="1868"/>
      <c r="O18" s="1868">
        <v>0</v>
      </c>
      <c r="P18" s="1868"/>
      <c r="Q18" s="1868">
        <v>0</v>
      </c>
      <c r="R18" s="1868"/>
      <c r="S18" s="1868">
        <v>0</v>
      </c>
      <c r="T18" s="1868"/>
      <c r="U18" s="1868">
        <v>0</v>
      </c>
      <c r="V18" s="1868"/>
      <c r="W18" s="1868">
        <v>0</v>
      </c>
      <c r="X18" s="1868"/>
      <c r="Y18" s="1868">
        <v>0</v>
      </c>
      <c r="Z18" s="1868"/>
      <c r="AA18" s="1868">
        <v>0</v>
      </c>
      <c r="AB18" s="1868"/>
      <c r="AC18" s="1868">
        <v>0</v>
      </c>
      <c r="AD18" s="1868"/>
      <c r="AE18" s="1868">
        <v>0</v>
      </c>
      <c r="AF18" s="1868"/>
      <c r="AG18" s="1868">
        <v>0</v>
      </c>
      <c r="AH18" s="1868"/>
      <c r="AI18" s="1868">
        <v>0</v>
      </c>
      <c r="AJ18" s="1868"/>
      <c r="AK18" s="1868">
        <f t="shared" si="0"/>
        <v>86</v>
      </c>
      <c r="AL18" s="1868">
        <f t="shared" si="1"/>
        <v>172</v>
      </c>
    </row>
    <row r="19" spans="1:38" ht="21.9" customHeight="1">
      <c r="A19" s="1191" t="s">
        <v>79</v>
      </c>
      <c r="B19" s="1192" t="s">
        <v>78</v>
      </c>
      <c r="C19" s="1868">
        <v>170</v>
      </c>
      <c r="D19" s="1868"/>
      <c r="E19" s="1868">
        <v>0</v>
      </c>
      <c r="F19" s="1868"/>
      <c r="G19" s="1868">
        <v>0</v>
      </c>
      <c r="H19" s="1868"/>
      <c r="I19" s="1868">
        <v>0</v>
      </c>
      <c r="J19" s="1868"/>
      <c r="K19" s="1868">
        <v>0</v>
      </c>
      <c r="L19" s="1868"/>
      <c r="M19" s="1868">
        <v>0</v>
      </c>
      <c r="N19" s="1868"/>
      <c r="O19" s="1868">
        <v>0</v>
      </c>
      <c r="P19" s="1868"/>
      <c r="Q19" s="1868">
        <v>0</v>
      </c>
      <c r="R19" s="1868"/>
      <c r="S19" s="1868">
        <v>0</v>
      </c>
      <c r="T19" s="1868"/>
      <c r="U19" s="1868">
        <v>0</v>
      </c>
      <c r="V19" s="1868"/>
      <c r="W19" s="1868">
        <v>0</v>
      </c>
      <c r="X19" s="1868"/>
      <c r="Y19" s="1868">
        <v>0</v>
      </c>
      <c r="Z19" s="1868"/>
      <c r="AA19" s="1868">
        <v>0</v>
      </c>
      <c r="AB19" s="1868"/>
      <c r="AC19" s="1868">
        <v>0</v>
      </c>
      <c r="AD19" s="1868"/>
      <c r="AE19" s="1868">
        <v>0</v>
      </c>
      <c r="AF19" s="1868"/>
      <c r="AG19" s="1868">
        <v>0</v>
      </c>
      <c r="AH19" s="1868"/>
      <c r="AI19" s="1868">
        <v>0</v>
      </c>
      <c r="AJ19" s="1868"/>
      <c r="AK19" s="1868">
        <f t="shared" si="0"/>
        <v>170</v>
      </c>
      <c r="AL19" s="1868">
        <f t="shared" si="1"/>
        <v>340</v>
      </c>
    </row>
    <row r="20" spans="1:38" ht="24.75" customHeight="1" thickBot="1">
      <c r="A20" s="1193" t="s">
        <v>75</v>
      </c>
      <c r="B20" s="1194" t="s">
        <v>74</v>
      </c>
      <c r="C20" s="1864">
        <v>30</v>
      </c>
      <c r="D20" s="1864"/>
      <c r="E20" s="1864">
        <v>30</v>
      </c>
      <c r="F20" s="1864"/>
      <c r="G20" s="1864">
        <v>15</v>
      </c>
      <c r="H20" s="1864"/>
      <c r="I20" s="1864">
        <v>10</v>
      </c>
      <c r="J20" s="1864"/>
      <c r="K20" s="1864">
        <v>10</v>
      </c>
      <c r="L20" s="1864"/>
      <c r="M20" s="1864">
        <v>0</v>
      </c>
      <c r="N20" s="1864"/>
      <c r="O20" s="1864">
        <v>31</v>
      </c>
      <c r="P20" s="1864"/>
      <c r="Q20" s="1864">
        <v>41</v>
      </c>
      <c r="R20" s="1864"/>
      <c r="S20" s="1864">
        <v>36</v>
      </c>
      <c r="T20" s="1864"/>
      <c r="U20" s="1864">
        <v>10</v>
      </c>
      <c r="V20" s="1864"/>
      <c r="W20" s="1864">
        <v>9</v>
      </c>
      <c r="X20" s="1864"/>
      <c r="Y20" s="1864">
        <v>0</v>
      </c>
      <c r="Z20" s="1864"/>
      <c r="AA20" s="1864">
        <v>5</v>
      </c>
      <c r="AB20" s="1864"/>
      <c r="AC20" s="1864">
        <v>0</v>
      </c>
      <c r="AD20" s="1864"/>
      <c r="AE20" s="1864">
        <v>0</v>
      </c>
      <c r="AF20" s="1864"/>
      <c r="AG20" s="1864">
        <v>0</v>
      </c>
      <c r="AH20" s="1864"/>
      <c r="AI20" s="1864">
        <v>23</v>
      </c>
      <c r="AJ20" s="1864"/>
      <c r="AK20" s="1864">
        <f t="shared" si="0"/>
        <v>250</v>
      </c>
      <c r="AL20" s="1864">
        <f t="shared" si="1"/>
        <v>500</v>
      </c>
    </row>
    <row r="21" spans="1:38" hidden="1">
      <c r="A21" s="1184" t="s">
        <v>73</v>
      </c>
      <c r="B21" s="1185" t="s">
        <v>72</v>
      </c>
      <c r="C21" s="1865">
        <v>5</v>
      </c>
      <c r="D21" s="1866"/>
      <c r="E21" s="1865">
        <v>72</v>
      </c>
      <c r="F21" s="1866"/>
      <c r="G21" s="1865">
        <v>20</v>
      </c>
      <c r="H21" s="1866"/>
      <c r="I21" s="1865">
        <v>33</v>
      </c>
      <c r="J21" s="1866"/>
      <c r="K21" s="1865">
        <v>8</v>
      </c>
      <c r="L21" s="1866"/>
      <c r="M21" s="1865">
        <v>0</v>
      </c>
      <c r="N21" s="1866"/>
      <c r="O21" s="1865">
        <v>26</v>
      </c>
      <c r="P21" s="1866"/>
      <c r="Q21" s="1865">
        <v>24</v>
      </c>
      <c r="R21" s="1866"/>
      <c r="S21" s="1865">
        <v>25</v>
      </c>
      <c r="T21" s="1866"/>
      <c r="U21" s="1865">
        <v>8</v>
      </c>
      <c r="V21" s="1866"/>
      <c r="W21" s="1865">
        <v>5</v>
      </c>
      <c r="X21" s="1866"/>
      <c r="Y21" s="1865">
        <v>0</v>
      </c>
      <c r="Z21" s="1866"/>
      <c r="AA21" s="1865">
        <v>2</v>
      </c>
      <c r="AB21" s="1866"/>
      <c r="AC21" s="1865">
        <v>0</v>
      </c>
      <c r="AD21" s="1866"/>
      <c r="AE21" s="1865">
        <v>2</v>
      </c>
      <c r="AF21" s="1866"/>
      <c r="AG21" s="1865">
        <v>0</v>
      </c>
      <c r="AH21" s="1866"/>
      <c r="AI21" s="1865">
        <v>20</v>
      </c>
      <c r="AJ21" s="1866"/>
      <c r="AK21" s="1865">
        <f t="shared" si="0"/>
        <v>250</v>
      </c>
      <c r="AL21" s="1867">
        <f t="shared" si="1"/>
        <v>500</v>
      </c>
    </row>
    <row r="22" spans="1:38" s="1169" customFormat="1" hidden="1">
      <c r="A22" s="1184" t="s">
        <v>71</v>
      </c>
      <c r="B22" s="1185" t="s">
        <v>70</v>
      </c>
      <c r="C22" s="1857">
        <v>30</v>
      </c>
      <c r="D22" s="1858"/>
      <c r="E22" s="1857">
        <v>0</v>
      </c>
      <c r="F22" s="1858"/>
      <c r="G22" s="1857">
        <v>35</v>
      </c>
      <c r="H22" s="1858"/>
      <c r="I22" s="1857">
        <v>0</v>
      </c>
      <c r="J22" s="1858"/>
      <c r="K22" s="1857">
        <v>0</v>
      </c>
      <c r="L22" s="1858"/>
      <c r="M22" s="1857">
        <v>0</v>
      </c>
      <c r="N22" s="1858"/>
      <c r="O22" s="1857">
        <v>25</v>
      </c>
      <c r="P22" s="1858"/>
      <c r="Q22" s="1857">
        <v>24</v>
      </c>
      <c r="R22" s="1858"/>
      <c r="S22" s="1857">
        <v>4</v>
      </c>
      <c r="T22" s="1858"/>
      <c r="U22" s="1857">
        <v>0</v>
      </c>
      <c r="V22" s="1858"/>
      <c r="W22" s="1857">
        <v>0</v>
      </c>
      <c r="X22" s="1858"/>
      <c r="Y22" s="1857">
        <v>0</v>
      </c>
      <c r="Z22" s="1858"/>
      <c r="AA22" s="1857">
        <v>0</v>
      </c>
      <c r="AB22" s="1858"/>
      <c r="AC22" s="1857">
        <v>0</v>
      </c>
      <c r="AD22" s="1858"/>
      <c r="AE22" s="1857">
        <v>0</v>
      </c>
      <c r="AF22" s="1858"/>
      <c r="AG22" s="1857">
        <v>0</v>
      </c>
      <c r="AH22" s="1858"/>
      <c r="AI22" s="1857">
        <v>12</v>
      </c>
      <c r="AJ22" s="1858"/>
      <c r="AK22" s="1857">
        <f t="shared" si="0"/>
        <v>130</v>
      </c>
      <c r="AL22" s="1859">
        <f t="shared" si="1"/>
        <v>260</v>
      </c>
    </row>
    <row r="23" spans="1:38" s="1170" customFormat="1" ht="161.25" hidden="1" customHeight="1" thickBot="1">
      <c r="A23" s="1186" t="s">
        <v>30</v>
      </c>
      <c r="B23" s="1187" t="s">
        <v>26</v>
      </c>
      <c r="C23" s="1856">
        <f>SUM(C8:C22)</f>
        <v>3787</v>
      </c>
      <c r="D23" s="1854"/>
      <c r="E23" s="1853">
        <f>SUM(E8:E22)</f>
        <v>3476</v>
      </c>
      <c r="F23" s="1854"/>
      <c r="G23" s="1853">
        <f>SUM(G8:G22)</f>
        <v>2945</v>
      </c>
      <c r="H23" s="1854"/>
      <c r="I23" s="1853">
        <f>SUM(I8:I22)</f>
        <v>254</v>
      </c>
      <c r="J23" s="1854"/>
      <c r="K23" s="1853">
        <f>SUM(K8:K22)</f>
        <v>126</v>
      </c>
      <c r="L23" s="1854"/>
      <c r="M23" s="1853">
        <f>SUM(M8:M22)</f>
        <v>92</v>
      </c>
      <c r="N23" s="1854"/>
      <c r="O23" s="1853">
        <f>SUM(O8:O22)</f>
        <v>2501</v>
      </c>
      <c r="P23" s="1854"/>
      <c r="Q23" s="1853">
        <f>SUM(Q8:Q22)</f>
        <v>2182</v>
      </c>
      <c r="R23" s="1854"/>
      <c r="S23" s="1853">
        <f>SUM(S8:S22)</f>
        <v>1819</v>
      </c>
      <c r="T23" s="1854"/>
      <c r="U23" s="1853">
        <f>SUM(U8:U22)</f>
        <v>221</v>
      </c>
      <c r="V23" s="1854"/>
      <c r="W23" s="1853">
        <f>SUM(W8:W22)</f>
        <v>232</v>
      </c>
      <c r="X23" s="1854"/>
      <c r="Y23" s="1853">
        <f>SUM(Y8:Y22)</f>
        <v>32</v>
      </c>
      <c r="Z23" s="1854"/>
      <c r="AA23" s="1853">
        <f>SUM(AA8:AA22)</f>
        <v>43</v>
      </c>
      <c r="AB23" s="1854"/>
      <c r="AC23" s="1853">
        <f>SUM(AC8:AC22)</f>
        <v>44</v>
      </c>
      <c r="AD23" s="1854"/>
      <c r="AE23" s="1853">
        <f>SUM(AE8:AE22)</f>
        <v>198</v>
      </c>
      <c r="AF23" s="1854"/>
      <c r="AG23" s="1853">
        <f>SUM(AG8:AG22)</f>
        <v>86</v>
      </c>
      <c r="AH23" s="1854"/>
      <c r="AI23" s="1853">
        <f>SUM(AI8:AI22)</f>
        <v>1108</v>
      </c>
      <c r="AJ23" s="1854"/>
      <c r="AK23" s="1853">
        <f t="shared" si="0"/>
        <v>19146</v>
      </c>
      <c r="AL23" s="1855">
        <f t="shared" si="1"/>
        <v>38292</v>
      </c>
    </row>
    <row r="24" spans="1:38" ht="21.9" hidden="1" customHeight="1">
      <c r="A24" s="1177" t="s">
        <v>1391</v>
      </c>
      <c r="B24" s="1177"/>
      <c r="C24" s="1188"/>
      <c r="D24" s="1188"/>
      <c r="E24" s="1188"/>
      <c r="F24" s="1188"/>
      <c r="G24" s="1188"/>
      <c r="H24" s="1188"/>
      <c r="I24" s="1188"/>
      <c r="J24" s="1188"/>
      <c r="K24" s="1188"/>
      <c r="L24" s="1188"/>
      <c r="M24" s="1188"/>
      <c r="N24" s="1188"/>
      <c r="O24" s="1188"/>
      <c r="P24" s="1188"/>
      <c r="Q24" s="1188"/>
      <c r="R24" s="1188"/>
      <c r="S24" s="1188"/>
      <c r="T24" s="1188"/>
      <c r="U24" s="1188"/>
      <c r="V24" s="1188"/>
      <c r="W24" s="1188"/>
      <c r="X24" s="1188"/>
      <c r="Y24" s="1188"/>
      <c r="Z24" s="1188"/>
      <c r="AA24" s="1188"/>
      <c r="AB24" s="1188"/>
      <c r="AC24" s="1188"/>
      <c r="AD24" s="1188"/>
      <c r="AE24" s="1188"/>
      <c r="AF24" s="1188"/>
      <c r="AG24" s="1188"/>
      <c r="AH24" s="1188"/>
      <c r="AI24" s="1188"/>
      <c r="AJ24" s="1188"/>
      <c r="AK24" s="1188"/>
      <c r="AL24" s="1188"/>
    </row>
    <row r="25" spans="1:38" ht="21.9" hidden="1" customHeight="1">
      <c r="A25" s="1177" t="s">
        <v>662</v>
      </c>
      <c r="B25" s="1177"/>
      <c r="C25" s="1177"/>
      <c r="D25" s="1177"/>
      <c r="E25" s="1177"/>
      <c r="F25" s="1177"/>
      <c r="G25" s="1177"/>
      <c r="H25" s="1177"/>
      <c r="I25" s="1177"/>
      <c r="J25" s="1177"/>
      <c r="K25" s="1177"/>
      <c r="L25" s="1177"/>
      <c r="M25" s="1177"/>
      <c r="N25" s="1177"/>
      <c r="O25" s="1177"/>
      <c r="P25" s="1177"/>
      <c r="Q25" s="1177"/>
      <c r="R25" s="1177"/>
      <c r="S25" s="1177"/>
      <c r="T25" s="1177"/>
      <c r="U25" s="1177"/>
      <c r="V25" s="1177"/>
      <c r="W25" s="1177"/>
      <c r="X25" s="1177"/>
      <c r="Y25" s="1177"/>
      <c r="Z25" s="1177"/>
      <c r="AA25" s="1177"/>
      <c r="AB25" s="1177"/>
      <c r="AC25" s="1177"/>
      <c r="AD25" s="1177"/>
      <c r="AE25" s="1177"/>
      <c r="AF25" s="1177"/>
      <c r="AG25" s="1177"/>
      <c r="AH25" s="1177"/>
      <c r="AI25" s="1177"/>
      <c r="AJ25" s="1860" t="s">
        <v>661</v>
      </c>
      <c r="AK25" s="1860"/>
      <c r="AL25" s="1860"/>
    </row>
    <row r="26" spans="1:38" ht="21.9" hidden="1" customHeight="1">
      <c r="A26" s="1178" t="s">
        <v>113</v>
      </c>
      <c r="B26" s="1179" t="s">
        <v>112</v>
      </c>
      <c r="C26" s="1180" t="s">
        <v>382</v>
      </c>
      <c r="D26" s="1181" t="s">
        <v>388</v>
      </c>
      <c r="E26" s="1180" t="s">
        <v>660</v>
      </c>
      <c r="F26" s="1181" t="s">
        <v>453</v>
      </c>
      <c r="G26" s="1180" t="s">
        <v>433</v>
      </c>
      <c r="H26" s="1181" t="s">
        <v>432</v>
      </c>
      <c r="I26" s="1180" t="s">
        <v>199</v>
      </c>
      <c r="J26" s="1181" t="s">
        <v>431</v>
      </c>
      <c r="K26" s="1180" t="s">
        <v>197</v>
      </c>
      <c r="L26" s="1181" t="s">
        <v>198</v>
      </c>
      <c r="M26" s="1180" t="s">
        <v>430</v>
      </c>
      <c r="N26" s="1181" t="s">
        <v>429</v>
      </c>
      <c r="O26" s="1180" t="s">
        <v>185</v>
      </c>
      <c r="P26" s="1181" t="s">
        <v>186</v>
      </c>
      <c r="Q26" s="1180" t="s">
        <v>428</v>
      </c>
      <c r="R26" s="1181" t="s">
        <v>386</v>
      </c>
      <c r="S26" s="1180" t="s">
        <v>153</v>
      </c>
      <c r="T26" s="1181" t="s">
        <v>154</v>
      </c>
      <c r="U26" s="1180" t="s">
        <v>426</v>
      </c>
      <c r="V26" s="1181" t="s">
        <v>190</v>
      </c>
      <c r="W26" s="1180" t="s">
        <v>187</v>
      </c>
      <c r="X26" s="1181" t="s">
        <v>188</v>
      </c>
      <c r="Y26" s="1180" t="s">
        <v>659</v>
      </c>
      <c r="Z26" s="1181" t="s">
        <v>451</v>
      </c>
      <c r="AA26" s="1180" t="s">
        <v>423</v>
      </c>
      <c r="AB26" s="1181" t="s">
        <v>180</v>
      </c>
      <c r="AC26" s="1180" t="s">
        <v>658</v>
      </c>
      <c r="AD26" s="1181" t="s">
        <v>421</v>
      </c>
      <c r="AE26" s="1180" t="s">
        <v>420</v>
      </c>
      <c r="AF26" s="1181" t="s">
        <v>419</v>
      </c>
      <c r="AG26" s="1180" t="s">
        <v>418</v>
      </c>
      <c r="AH26" s="1181" t="s">
        <v>417</v>
      </c>
      <c r="AI26" s="1180" t="s">
        <v>137</v>
      </c>
      <c r="AJ26" s="1181" t="s">
        <v>138</v>
      </c>
      <c r="AK26" s="1180" t="s">
        <v>26</v>
      </c>
      <c r="AL26" s="1181" t="s">
        <v>30</v>
      </c>
    </row>
    <row r="27" spans="1:38" ht="21.9" hidden="1" customHeight="1">
      <c r="A27" s="1182" t="s">
        <v>449</v>
      </c>
      <c r="B27" s="1183" t="s">
        <v>102</v>
      </c>
      <c r="C27" s="1861">
        <v>1596</v>
      </c>
      <c r="D27" s="1862"/>
      <c r="E27" s="1861">
        <v>761</v>
      </c>
      <c r="F27" s="1862"/>
      <c r="G27" s="1861">
        <v>827</v>
      </c>
      <c r="H27" s="1862"/>
      <c r="I27" s="1861">
        <v>20</v>
      </c>
      <c r="J27" s="1862"/>
      <c r="K27" s="1861">
        <v>26</v>
      </c>
      <c r="L27" s="1862"/>
      <c r="M27" s="1861">
        <v>33</v>
      </c>
      <c r="N27" s="1862"/>
      <c r="O27" s="1861">
        <v>905</v>
      </c>
      <c r="P27" s="1862"/>
      <c r="Q27" s="1861">
        <v>664</v>
      </c>
      <c r="R27" s="1862"/>
      <c r="S27" s="1861">
        <v>332</v>
      </c>
      <c r="T27" s="1862"/>
      <c r="U27" s="1861">
        <v>86</v>
      </c>
      <c r="V27" s="1862"/>
      <c r="W27" s="1861">
        <v>86</v>
      </c>
      <c r="X27" s="1862"/>
      <c r="Y27" s="1861">
        <v>4</v>
      </c>
      <c r="Z27" s="1862"/>
      <c r="AA27" s="1861">
        <v>24</v>
      </c>
      <c r="AB27" s="1862"/>
      <c r="AC27" s="1861">
        <v>30</v>
      </c>
      <c r="AD27" s="1862"/>
      <c r="AE27" s="1861">
        <v>28</v>
      </c>
      <c r="AF27" s="1862"/>
      <c r="AG27" s="1861">
        <v>10</v>
      </c>
      <c r="AH27" s="1862"/>
      <c r="AI27" s="1861">
        <v>315</v>
      </c>
      <c r="AJ27" s="1862"/>
      <c r="AK27" s="1861">
        <f t="shared" ref="AK27:AK42" si="2">SUM(C27:AI27)</f>
        <v>5747</v>
      </c>
      <c r="AL27" s="1863">
        <f t="shared" ref="AL27:AL42" si="3">SUM(C27:AK27)</f>
        <v>11494</v>
      </c>
    </row>
    <row r="28" spans="1:38" ht="21.9" hidden="1" customHeight="1">
      <c r="A28" s="1184" t="s">
        <v>101</v>
      </c>
      <c r="B28" s="1185" t="s">
        <v>227</v>
      </c>
      <c r="C28" s="1857">
        <v>473</v>
      </c>
      <c r="D28" s="1858"/>
      <c r="E28" s="1857">
        <v>0</v>
      </c>
      <c r="F28" s="1858"/>
      <c r="G28" s="1857">
        <v>0</v>
      </c>
      <c r="H28" s="1858"/>
      <c r="I28" s="1857">
        <v>0</v>
      </c>
      <c r="J28" s="1858"/>
      <c r="K28" s="1857">
        <v>0</v>
      </c>
      <c r="L28" s="1858"/>
      <c r="M28" s="1857">
        <v>0</v>
      </c>
      <c r="N28" s="1858"/>
      <c r="O28" s="1857">
        <v>0</v>
      </c>
      <c r="P28" s="1858"/>
      <c r="Q28" s="1857">
        <v>0</v>
      </c>
      <c r="R28" s="1858"/>
      <c r="S28" s="1857">
        <v>0</v>
      </c>
      <c r="T28" s="1858"/>
      <c r="U28" s="1857">
        <v>0</v>
      </c>
      <c r="V28" s="1858"/>
      <c r="W28" s="1857">
        <v>0</v>
      </c>
      <c r="X28" s="1858"/>
      <c r="Y28" s="1857">
        <v>0</v>
      </c>
      <c r="Z28" s="1858"/>
      <c r="AA28" s="1857">
        <v>0</v>
      </c>
      <c r="AB28" s="1858"/>
      <c r="AC28" s="1857">
        <v>0</v>
      </c>
      <c r="AD28" s="1858"/>
      <c r="AE28" s="1857">
        <v>0</v>
      </c>
      <c r="AF28" s="1858"/>
      <c r="AG28" s="1857">
        <v>0</v>
      </c>
      <c r="AH28" s="1858"/>
      <c r="AI28" s="1857">
        <v>0</v>
      </c>
      <c r="AJ28" s="1858"/>
      <c r="AK28" s="1857">
        <f t="shared" si="2"/>
        <v>473</v>
      </c>
      <c r="AL28" s="1859">
        <f t="shared" si="3"/>
        <v>946</v>
      </c>
    </row>
    <row r="29" spans="1:38" ht="21.9" hidden="1" customHeight="1">
      <c r="A29" s="1184" t="s">
        <v>657</v>
      </c>
      <c r="B29" s="1185" t="s">
        <v>98</v>
      </c>
      <c r="C29" s="1857">
        <v>605</v>
      </c>
      <c r="D29" s="1858"/>
      <c r="E29" s="1857">
        <v>681</v>
      </c>
      <c r="F29" s="1858"/>
      <c r="G29" s="1857">
        <v>567</v>
      </c>
      <c r="H29" s="1858"/>
      <c r="I29" s="1857">
        <v>36</v>
      </c>
      <c r="J29" s="1858"/>
      <c r="K29" s="1857">
        <v>19</v>
      </c>
      <c r="L29" s="1858"/>
      <c r="M29" s="1857">
        <v>8</v>
      </c>
      <c r="N29" s="1858"/>
      <c r="O29" s="1857">
        <v>371</v>
      </c>
      <c r="P29" s="1858"/>
      <c r="Q29" s="1857">
        <v>385</v>
      </c>
      <c r="R29" s="1858"/>
      <c r="S29" s="1857">
        <v>462</v>
      </c>
      <c r="T29" s="1858"/>
      <c r="U29" s="1857">
        <v>39</v>
      </c>
      <c r="V29" s="1858"/>
      <c r="W29" s="1857">
        <v>35</v>
      </c>
      <c r="X29" s="1858"/>
      <c r="Y29" s="1857">
        <v>2</v>
      </c>
      <c r="Z29" s="1858"/>
      <c r="AA29" s="1857">
        <v>7</v>
      </c>
      <c r="AB29" s="1858"/>
      <c r="AC29" s="1857">
        <v>10</v>
      </c>
      <c r="AD29" s="1858"/>
      <c r="AE29" s="1857">
        <v>122</v>
      </c>
      <c r="AF29" s="1858"/>
      <c r="AG29" s="1857">
        <v>54</v>
      </c>
      <c r="AH29" s="1858"/>
      <c r="AI29" s="1857">
        <v>311</v>
      </c>
      <c r="AJ29" s="1858"/>
      <c r="AK29" s="1857">
        <f t="shared" si="2"/>
        <v>3714</v>
      </c>
      <c r="AL29" s="1859">
        <f t="shared" si="3"/>
        <v>7428</v>
      </c>
    </row>
    <row r="30" spans="1:38" ht="21.9" hidden="1" customHeight="1">
      <c r="A30" s="1184" t="s">
        <v>97</v>
      </c>
      <c r="B30" s="1185" t="s">
        <v>96</v>
      </c>
      <c r="C30" s="1857">
        <v>0</v>
      </c>
      <c r="D30" s="1858"/>
      <c r="E30" s="1857">
        <v>52</v>
      </c>
      <c r="F30" s="1858"/>
      <c r="G30" s="1857">
        <v>42</v>
      </c>
      <c r="H30" s="1858"/>
      <c r="I30" s="1857">
        <v>16</v>
      </c>
      <c r="J30" s="1858"/>
      <c r="K30" s="1857">
        <v>3</v>
      </c>
      <c r="L30" s="1858"/>
      <c r="M30" s="1857">
        <v>0</v>
      </c>
      <c r="N30" s="1858"/>
      <c r="O30" s="1857">
        <v>31</v>
      </c>
      <c r="P30" s="1858"/>
      <c r="Q30" s="1857">
        <v>22</v>
      </c>
      <c r="R30" s="1858"/>
      <c r="S30" s="1857">
        <v>51</v>
      </c>
      <c r="T30" s="1858"/>
      <c r="U30" s="1857">
        <v>11</v>
      </c>
      <c r="V30" s="1858"/>
      <c r="W30" s="1857">
        <v>3</v>
      </c>
      <c r="X30" s="1858"/>
      <c r="Y30" s="1857">
        <v>4</v>
      </c>
      <c r="Z30" s="1858"/>
      <c r="AA30" s="1857">
        <v>0</v>
      </c>
      <c r="AB30" s="1858"/>
      <c r="AC30" s="1857">
        <v>0</v>
      </c>
      <c r="AD30" s="1858"/>
      <c r="AE30" s="1857">
        <v>0</v>
      </c>
      <c r="AF30" s="1858"/>
      <c r="AG30" s="1857">
        <v>22</v>
      </c>
      <c r="AH30" s="1858"/>
      <c r="AI30" s="1857">
        <v>56</v>
      </c>
      <c r="AJ30" s="1858"/>
      <c r="AK30" s="1857">
        <f t="shared" si="2"/>
        <v>313</v>
      </c>
      <c r="AL30" s="1859">
        <f t="shared" si="3"/>
        <v>626</v>
      </c>
    </row>
    <row r="31" spans="1:38" ht="21.9" hidden="1" customHeight="1">
      <c r="A31" s="1184" t="s">
        <v>95</v>
      </c>
      <c r="B31" s="1185" t="s">
        <v>94</v>
      </c>
      <c r="C31" s="1857">
        <v>268</v>
      </c>
      <c r="D31" s="1858"/>
      <c r="E31" s="1857">
        <v>91</v>
      </c>
      <c r="F31" s="1858"/>
      <c r="G31" s="1857">
        <v>135</v>
      </c>
      <c r="H31" s="1858"/>
      <c r="I31" s="1857">
        <v>5</v>
      </c>
      <c r="J31" s="1858"/>
      <c r="K31" s="1857">
        <v>0</v>
      </c>
      <c r="L31" s="1858"/>
      <c r="M31" s="1857">
        <v>0</v>
      </c>
      <c r="N31" s="1858"/>
      <c r="O31" s="1857">
        <v>122</v>
      </c>
      <c r="P31" s="1858"/>
      <c r="Q31" s="1857">
        <v>157</v>
      </c>
      <c r="R31" s="1858"/>
      <c r="S31" s="1857">
        <v>127</v>
      </c>
      <c r="T31" s="1858"/>
      <c r="U31" s="1857">
        <v>3</v>
      </c>
      <c r="V31" s="1858"/>
      <c r="W31" s="1857">
        <v>13</v>
      </c>
      <c r="X31" s="1858"/>
      <c r="Y31" s="1857">
        <v>0</v>
      </c>
      <c r="Z31" s="1858"/>
      <c r="AA31" s="1857">
        <v>0</v>
      </c>
      <c r="AB31" s="1858"/>
      <c r="AC31" s="1857">
        <v>0</v>
      </c>
      <c r="AD31" s="1858"/>
      <c r="AE31" s="1857">
        <v>7</v>
      </c>
      <c r="AF31" s="1858"/>
      <c r="AG31" s="1857">
        <v>9</v>
      </c>
      <c r="AH31" s="1858"/>
      <c r="AI31" s="1857">
        <v>198</v>
      </c>
      <c r="AJ31" s="1858"/>
      <c r="AK31" s="1857">
        <f t="shared" si="2"/>
        <v>1135</v>
      </c>
      <c r="AL31" s="1859">
        <f t="shared" si="3"/>
        <v>2270</v>
      </c>
    </row>
    <row r="32" spans="1:38" ht="21.9" hidden="1" customHeight="1">
      <c r="A32" s="1184" t="s">
        <v>93</v>
      </c>
      <c r="B32" s="1185" t="s">
        <v>92</v>
      </c>
      <c r="C32" s="1857">
        <v>0</v>
      </c>
      <c r="D32" s="1858"/>
      <c r="E32" s="1857">
        <v>46</v>
      </c>
      <c r="F32" s="1858"/>
      <c r="G32" s="1857">
        <v>64</v>
      </c>
      <c r="H32" s="1858"/>
      <c r="I32" s="1857">
        <v>12</v>
      </c>
      <c r="J32" s="1858"/>
      <c r="K32" s="1857">
        <v>6</v>
      </c>
      <c r="L32" s="1858"/>
      <c r="M32" s="1857">
        <v>0</v>
      </c>
      <c r="N32" s="1858"/>
      <c r="O32" s="1857">
        <v>74</v>
      </c>
      <c r="P32" s="1858"/>
      <c r="Q32" s="1857">
        <v>22</v>
      </c>
      <c r="R32" s="1858"/>
      <c r="S32" s="1857">
        <v>106</v>
      </c>
      <c r="T32" s="1858"/>
      <c r="U32" s="1857">
        <v>4</v>
      </c>
      <c r="V32" s="1858"/>
      <c r="W32" s="1857">
        <v>5</v>
      </c>
      <c r="X32" s="1858"/>
      <c r="Y32" s="1857">
        <v>0</v>
      </c>
      <c r="Z32" s="1858"/>
      <c r="AA32" s="1857">
        <v>0</v>
      </c>
      <c r="AB32" s="1858"/>
      <c r="AC32" s="1857">
        <v>0</v>
      </c>
      <c r="AD32" s="1858"/>
      <c r="AE32" s="1857">
        <v>0</v>
      </c>
      <c r="AF32" s="1858"/>
      <c r="AG32" s="1857">
        <v>0</v>
      </c>
      <c r="AH32" s="1858"/>
      <c r="AI32" s="1857">
        <v>4</v>
      </c>
      <c r="AJ32" s="1858"/>
      <c r="AK32" s="1857">
        <f t="shared" si="2"/>
        <v>343</v>
      </c>
      <c r="AL32" s="1859">
        <f t="shared" si="3"/>
        <v>686</v>
      </c>
    </row>
    <row r="33" spans="1:38" ht="21.9" hidden="1" customHeight="1">
      <c r="A33" s="1184" t="s">
        <v>91</v>
      </c>
      <c r="B33" s="1185" t="s">
        <v>90</v>
      </c>
      <c r="C33" s="1857">
        <v>167</v>
      </c>
      <c r="D33" s="1858"/>
      <c r="E33" s="1857">
        <v>1331</v>
      </c>
      <c r="F33" s="1858"/>
      <c r="G33" s="1857">
        <v>969</v>
      </c>
      <c r="H33" s="1858"/>
      <c r="I33" s="1857">
        <v>22</v>
      </c>
      <c r="J33" s="1858"/>
      <c r="K33" s="1857">
        <v>0</v>
      </c>
      <c r="L33" s="1858"/>
      <c r="M33" s="1857">
        <v>13</v>
      </c>
      <c r="N33" s="1858"/>
      <c r="O33" s="1857">
        <v>524</v>
      </c>
      <c r="P33" s="1858"/>
      <c r="Q33" s="1857">
        <v>566</v>
      </c>
      <c r="R33" s="1858"/>
      <c r="S33" s="1857">
        <v>364</v>
      </c>
      <c r="T33" s="1858"/>
      <c r="U33" s="1857">
        <v>18</v>
      </c>
      <c r="V33" s="1858"/>
      <c r="W33" s="1857">
        <v>15</v>
      </c>
      <c r="X33" s="1858"/>
      <c r="Y33" s="1857">
        <v>0</v>
      </c>
      <c r="Z33" s="1858"/>
      <c r="AA33" s="1857">
        <v>0</v>
      </c>
      <c r="AB33" s="1858"/>
      <c r="AC33" s="1857">
        <v>0</v>
      </c>
      <c r="AD33" s="1858"/>
      <c r="AE33" s="1857">
        <v>15</v>
      </c>
      <c r="AF33" s="1858"/>
      <c r="AG33" s="1857">
        <v>6</v>
      </c>
      <c r="AH33" s="1858"/>
      <c r="AI33" s="1857">
        <v>71</v>
      </c>
      <c r="AJ33" s="1858"/>
      <c r="AK33" s="1857">
        <f t="shared" si="2"/>
        <v>4081</v>
      </c>
      <c r="AL33" s="1859">
        <f t="shared" si="3"/>
        <v>8162</v>
      </c>
    </row>
    <row r="34" spans="1:38" ht="21.9" hidden="1" customHeight="1">
      <c r="A34" s="1184" t="s">
        <v>89</v>
      </c>
      <c r="B34" s="1185" t="s">
        <v>225</v>
      </c>
      <c r="C34" s="1857">
        <v>76</v>
      </c>
      <c r="D34" s="1858"/>
      <c r="E34" s="1857">
        <v>150</v>
      </c>
      <c r="F34" s="1858"/>
      <c r="G34" s="1857">
        <v>99</v>
      </c>
      <c r="H34" s="1858"/>
      <c r="I34" s="1857">
        <v>32</v>
      </c>
      <c r="J34" s="1858"/>
      <c r="K34" s="1857">
        <v>11</v>
      </c>
      <c r="L34" s="1858"/>
      <c r="M34" s="1857">
        <v>11</v>
      </c>
      <c r="N34" s="1858"/>
      <c r="O34" s="1857">
        <v>79</v>
      </c>
      <c r="P34" s="1858"/>
      <c r="Q34" s="1857">
        <v>136</v>
      </c>
      <c r="R34" s="1858"/>
      <c r="S34" s="1857">
        <v>84</v>
      </c>
      <c r="T34" s="1858"/>
      <c r="U34" s="1857">
        <v>12</v>
      </c>
      <c r="V34" s="1858"/>
      <c r="W34" s="1857">
        <v>10</v>
      </c>
      <c r="X34" s="1858"/>
      <c r="Y34" s="1857">
        <v>7</v>
      </c>
      <c r="Z34" s="1858"/>
      <c r="AA34" s="1857">
        <v>2</v>
      </c>
      <c r="AB34" s="1858"/>
      <c r="AC34" s="1857">
        <v>4</v>
      </c>
      <c r="AD34" s="1858"/>
      <c r="AE34" s="1857">
        <v>0</v>
      </c>
      <c r="AF34" s="1858"/>
      <c r="AG34" s="1857">
        <v>4</v>
      </c>
      <c r="AH34" s="1858"/>
      <c r="AI34" s="1857">
        <v>11</v>
      </c>
      <c r="AJ34" s="1858"/>
      <c r="AK34" s="1857">
        <f t="shared" si="2"/>
        <v>728</v>
      </c>
      <c r="AL34" s="1859">
        <f t="shared" si="3"/>
        <v>1456</v>
      </c>
    </row>
    <row r="35" spans="1:38" ht="21.9" hidden="1" customHeight="1">
      <c r="A35" s="1184" t="s">
        <v>87</v>
      </c>
      <c r="B35" s="1185" t="s">
        <v>656</v>
      </c>
      <c r="C35" s="1857">
        <v>100</v>
      </c>
      <c r="D35" s="1858"/>
      <c r="E35" s="1857">
        <v>10</v>
      </c>
      <c r="F35" s="1858"/>
      <c r="G35" s="1857">
        <v>10</v>
      </c>
      <c r="H35" s="1858"/>
      <c r="I35" s="1857">
        <v>0</v>
      </c>
      <c r="J35" s="1858"/>
      <c r="K35" s="1857">
        <v>0</v>
      </c>
      <c r="L35" s="1858"/>
      <c r="M35" s="1857">
        <v>0</v>
      </c>
      <c r="N35" s="1858"/>
      <c r="O35" s="1857">
        <v>20</v>
      </c>
      <c r="P35" s="1858"/>
      <c r="Q35" s="1857">
        <v>10</v>
      </c>
      <c r="R35" s="1858"/>
      <c r="S35" s="1857">
        <v>0</v>
      </c>
      <c r="T35" s="1858"/>
      <c r="U35" s="1857">
        <v>0</v>
      </c>
      <c r="V35" s="1858"/>
      <c r="W35" s="1857">
        <v>0</v>
      </c>
      <c r="X35" s="1858"/>
      <c r="Y35" s="1857">
        <v>0</v>
      </c>
      <c r="Z35" s="1858"/>
      <c r="AA35" s="1857">
        <v>0</v>
      </c>
      <c r="AB35" s="1858"/>
      <c r="AC35" s="1857">
        <v>0</v>
      </c>
      <c r="AD35" s="1858"/>
      <c r="AE35" s="1857">
        <v>0</v>
      </c>
      <c r="AF35" s="1858"/>
      <c r="AG35" s="1857">
        <v>0</v>
      </c>
      <c r="AH35" s="1858"/>
      <c r="AI35" s="1857">
        <v>0</v>
      </c>
      <c r="AJ35" s="1858"/>
      <c r="AK35" s="1857">
        <f t="shared" si="2"/>
        <v>150</v>
      </c>
      <c r="AL35" s="1859">
        <f t="shared" si="3"/>
        <v>300</v>
      </c>
    </row>
    <row r="36" spans="1:38" ht="21.9" hidden="1" customHeight="1">
      <c r="A36" s="1184" t="s">
        <v>85</v>
      </c>
      <c r="B36" s="1185" t="s">
        <v>84</v>
      </c>
      <c r="C36" s="1857">
        <v>21</v>
      </c>
      <c r="D36" s="1858"/>
      <c r="E36" s="1857">
        <v>192</v>
      </c>
      <c r="F36" s="1858"/>
      <c r="G36" s="1857">
        <v>134</v>
      </c>
      <c r="H36" s="1858"/>
      <c r="I36" s="1857">
        <v>84</v>
      </c>
      <c r="J36" s="1858"/>
      <c r="K36" s="1857">
        <v>46</v>
      </c>
      <c r="L36" s="1858"/>
      <c r="M36" s="1857">
        <v>28</v>
      </c>
      <c r="N36" s="1858"/>
      <c r="O36" s="1857">
        <v>193</v>
      </c>
      <c r="P36" s="1858"/>
      <c r="Q36" s="1857">
        <v>127</v>
      </c>
      <c r="R36" s="1858"/>
      <c r="S36" s="1857">
        <v>101</v>
      </c>
      <c r="T36" s="1858"/>
      <c r="U36" s="1857">
        <v>41</v>
      </c>
      <c r="V36" s="1858"/>
      <c r="W36" s="1857">
        <v>54</v>
      </c>
      <c r="X36" s="1858"/>
      <c r="Y36" s="1857">
        <v>19</v>
      </c>
      <c r="Z36" s="1858"/>
      <c r="AA36" s="1857">
        <v>3</v>
      </c>
      <c r="AB36" s="1858"/>
      <c r="AC36" s="1857">
        <v>0</v>
      </c>
      <c r="AD36" s="1858"/>
      <c r="AE36" s="1857">
        <v>24</v>
      </c>
      <c r="AF36" s="1858"/>
      <c r="AG36" s="1857">
        <v>3</v>
      </c>
      <c r="AH36" s="1858"/>
      <c r="AI36" s="1857">
        <v>67</v>
      </c>
      <c r="AJ36" s="1858"/>
      <c r="AK36" s="1857">
        <f t="shared" si="2"/>
        <v>1137</v>
      </c>
      <c r="AL36" s="1859">
        <f t="shared" si="3"/>
        <v>2274</v>
      </c>
    </row>
    <row r="37" spans="1:38" ht="21.9" hidden="1" customHeight="1">
      <c r="A37" s="1184" t="s">
        <v>81</v>
      </c>
      <c r="B37" s="1185" t="s">
        <v>80</v>
      </c>
      <c r="C37" s="1857">
        <v>86</v>
      </c>
      <c r="D37" s="1858"/>
      <c r="E37" s="1857">
        <v>0</v>
      </c>
      <c r="F37" s="1858"/>
      <c r="G37" s="1857">
        <v>0</v>
      </c>
      <c r="H37" s="1858"/>
      <c r="I37" s="1857">
        <v>0</v>
      </c>
      <c r="J37" s="1858"/>
      <c r="K37" s="1857">
        <v>0</v>
      </c>
      <c r="L37" s="1858"/>
      <c r="M37" s="1857">
        <v>0</v>
      </c>
      <c r="N37" s="1858"/>
      <c r="O37" s="1857">
        <v>0</v>
      </c>
      <c r="P37" s="1858"/>
      <c r="Q37" s="1857">
        <v>0</v>
      </c>
      <c r="R37" s="1858"/>
      <c r="S37" s="1857">
        <v>0</v>
      </c>
      <c r="T37" s="1858"/>
      <c r="U37" s="1857">
        <v>0</v>
      </c>
      <c r="V37" s="1858"/>
      <c r="W37" s="1857">
        <v>0</v>
      </c>
      <c r="X37" s="1858"/>
      <c r="Y37" s="1857">
        <v>0</v>
      </c>
      <c r="Z37" s="1858"/>
      <c r="AA37" s="1857">
        <v>0</v>
      </c>
      <c r="AB37" s="1858"/>
      <c r="AC37" s="1857">
        <v>0</v>
      </c>
      <c r="AD37" s="1858"/>
      <c r="AE37" s="1857">
        <v>0</v>
      </c>
      <c r="AF37" s="1858"/>
      <c r="AG37" s="1857">
        <v>0</v>
      </c>
      <c r="AH37" s="1858"/>
      <c r="AI37" s="1857">
        <v>0</v>
      </c>
      <c r="AJ37" s="1858"/>
      <c r="AK37" s="1857">
        <f t="shared" si="2"/>
        <v>86</v>
      </c>
      <c r="AL37" s="1859">
        <f t="shared" si="3"/>
        <v>172</v>
      </c>
    </row>
    <row r="38" spans="1:38" ht="21.9" hidden="1" customHeight="1" thickBot="1">
      <c r="A38" s="1184" t="s">
        <v>79</v>
      </c>
      <c r="B38" s="1185" t="s">
        <v>78</v>
      </c>
      <c r="C38" s="1857">
        <v>170</v>
      </c>
      <c r="D38" s="1858"/>
      <c r="E38" s="1857">
        <v>0</v>
      </c>
      <c r="F38" s="1858"/>
      <c r="G38" s="1857">
        <v>0</v>
      </c>
      <c r="H38" s="1858"/>
      <c r="I38" s="1857">
        <v>0</v>
      </c>
      <c r="J38" s="1858"/>
      <c r="K38" s="1857">
        <v>0</v>
      </c>
      <c r="L38" s="1858"/>
      <c r="M38" s="1857">
        <v>0</v>
      </c>
      <c r="N38" s="1858"/>
      <c r="O38" s="1857">
        <v>0</v>
      </c>
      <c r="P38" s="1858"/>
      <c r="Q38" s="1857">
        <v>0</v>
      </c>
      <c r="R38" s="1858"/>
      <c r="S38" s="1857">
        <v>0</v>
      </c>
      <c r="T38" s="1858"/>
      <c r="U38" s="1857">
        <v>0</v>
      </c>
      <c r="V38" s="1858"/>
      <c r="W38" s="1857">
        <v>0</v>
      </c>
      <c r="X38" s="1858"/>
      <c r="Y38" s="1857">
        <v>0</v>
      </c>
      <c r="Z38" s="1858"/>
      <c r="AA38" s="1857">
        <v>0</v>
      </c>
      <c r="AB38" s="1858"/>
      <c r="AC38" s="1857">
        <v>0</v>
      </c>
      <c r="AD38" s="1858"/>
      <c r="AE38" s="1857">
        <v>0</v>
      </c>
      <c r="AF38" s="1858"/>
      <c r="AG38" s="1857">
        <v>0</v>
      </c>
      <c r="AH38" s="1858"/>
      <c r="AI38" s="1857">
        <v>0</v>
      </c>
      <c r="AJ38" s="1858"/>
      <c r="AK38" s="1857">
        <f t="shared" si="2"/>
        <v>170</v>
      </c>
      <c r="AL38" s="1859">
        <f t="shared" si="3"/>
        <v>340</v>
      </c>
    </row>
    <row r="39" spans="1:38" ht="24.75" hidden="1" customHeight="1" thickBot="1">
      <c r="A39" s="1184" t="s">
        <v>75</v>
      </c>
      <c r="B39" s="1185" t="s">
        <v>74</v>
      </c>
      <c r="C39" s="1857">
        <v>30</v>
      </c>
      <c r="D39" s="1858"/>
      <c r="E39" s="1857">
        <v>30</v>
      </c>
      <c r="F39" s="1858"/>
      <c r="G39" s="1857">
        <v>15</v>
      </c>
      <c r="H39" s="1858"/>
      <c r="I39" s="1857">
        <v>10</v>
      </c>
      <c r="J39" s="1858"/>
      <c r="K39" s="1857">
        <v>10</v>
      </c>
      <c r="L39" s="1858"/>
      <c r="M39" s="1857">
        <v>0</v>
      </c>
      <c r="N39" s="1858"/>
      <c r="O39" s="1857">
        <v>31</v>
      </c>
      <c r="P39" s="1858"/>
      <c r="Q39" s="1857">
        <v>41</v>
      </c>
      <c r="R39" s="1858"/>
      <c r="S39" s="1857">
        <v>36</v>
      </c>
      <c r="T39" s="1858"/>
      <c r="U39" s="1857">
        <v>10</v>
      </c>
      <c r="V39" s="1858"/>
      <c r="W39" s="1857">
        <v>9</v>
      </c>
      <c r="X39" s="1858"/>
      <c r="Y39" s="1857">
        <v>0</v>
      </c>
      <c r="Z39" s="1858"/>
      <c r="AA39" s="1857">
        <v>5</v>
      </c>
      <c r="AB39" s="1858"/>
      <c r="AC39" s="1857">
        <v>0</v>
      </c>
      <c r="AD39" s="1858"/>
      <c r="AE39" s="1857">
        <v>0</v>
      </c>
      <c r="AF39" s="1858"/>
      <c r="AG39" s="1857">
        <v>0</v>
      </c>
      <c r="AH39" s="1858"/>
      <c r="AI39" s="1857">
        <v>23</v>
      </c>
      <c r="AJ39" s="1858"/>
      <c r="AK39" s="1857">
        <f t="shared" si="2"/>
        <v>250</v>
      </c>
      <c r="AL39" s="1859">
        <f t="shared" si="3"/>
        <v>500</v>
      </c>
    </row>
    <row r="40" spans="1:38" hidden="1">
      <c r="A40" s="1184" t="s">
        <v>73</v>
      </c>
      <c r="B40" s="1185" t="s">
        <v>72</v>
      </c>
      <c r="C40" s="1857">
        <v>5</v>
      </c>
      <c r="D40" s="1858"/>
      <c r="E40" s="1857">
        <v>72</v>
      </c>
      <c r="F40" s="1858"/>
      <c r="G40" s="1857">
        <v>20</v>
      </c>
      <c r="H40" s="1858"/>
      <c r="I40" s="1857">
        <v>33</v>
      </c>
      <c r="J40" s="1858"/>
      <c r="K40" s="1857">
        <v>8</v>
      </c>
      <c r="L40" s="1858"/>
      <c r="M40" s="1857">
        <v>0</v>
      </c>
      <c r="N40" s="1858"/>
      <c r="O40" s="1857">
        <v>26</v>
      </c>
      <c r="P40" s="1858"/>
      <c r="Q40" s="1857">
        <v>24</v>
      </c>
      <c r="R40" s="1858"/>
      <c r="S40" s="1857">
        <v>25</v>
      </c>
      <c r="T40" s="1858"/>
      <c r="U40" s="1857">
        <v>8</v>
      </c>
      <c r="V40" s="1858"/>
      <c r="W40" s="1857">
        <v>5</v>
      </c>
      <c r="X40" s="1858"/>
      <c r="Y40" s="1857">
        <v>0</v>
      </c>
      <c r="Z40" s="1858"/>
      <c r="AA40" s="1857">
        <v>2</v>
      </c>
      <c r="AB40" s="1858"/>
      <c r="AC40" s="1857">
        <v>0</v>
      </c>
      <c r="AD40" s="1858"/>
      <c r="AE40" s="1857">
        <v>2</v>
      </c>
      <c r="AF40" s="1858"/>
      <c r="AG40" s="1857">
        <v>0</v>
      </c>
      <c r="AH40" s="1858"/>
      <c r="AI40" s="1857">
        <v>20</v>
      </c>
      <c r="AJ40" s="1858"/>
      <c r="AK40" s="1857">
        <f t="shared" si="2"/>
        <v>250</v>
      </c>
      <c r="AL40" s="1859">
        <f t="shared" si="3"/>
        <v>500</v>
      </c>
    </row>
    <row r="41" spans="1:38" hidden="1">
      <c r="A41" s="1184" t="s">
        <v>71</v>
      </c>
      <c r="B41" s="1185" t="s">
        <v>70</v>
      </c>
      <c r="C41" s="1857">
        <v>30</v>
      </c>
      <c r="D41" s="1858"/>
      <c r="E41" s="1857">
        <v>0</v>
      </c>
      <c r="F41" s="1858"/>
      <c r="G41" s="1857">
        <v>35</v>
      </c>
      <c r="H41" s="1858"/>
      <c r="I41" s="1857">
        <v>0</v>
      </c>
      <c r="J41" s="1858"/>
      <c r="K41" s="1857">
        <v>0</v>
      </c>
      <c r="L41" s="1858"/>
      <c r="M41" s="1857">
        <v>0</v>
      </c>
      <c r="N41" s="1858"/>
      <c r="O41" s="1857">
        <v>25</v>
      </c>
      <c r="P41" s="1858"/>
      <c r="Q41" s="1857">
        <v>24</v>
      </c>
      <c r="R41" s="1858"/>
      <c r="S41" s="1857">
        <v>4</v>
      </c>
      <c r="T41" s="1858"/>
      <c r="U41" s="1857">
        <v>0</v>
      </c>
      <c r="V41" s="1858"/>
      <c r="W41" s="1857">
        <v>0</v>
      </c>
      <c r="X41" s="1858"/>
      <c r="Y41" s="1857">
        <v>0</v>
      </c>
      <c r="Z41" s="1858"/>
      <c r="AA41" s="1857">
        <v>0</v>
      </c>
      <c r="AB41" s="1858"/>
      <c r="AC41" s="1857">
        <v>0</v>
      </c>
      <c r="AD41" s="1858"/>
      <c r="AE41" s="1857">
        <v>0</v>
      </c>
      <c r="AF41" s="1858"/>
      <c r="AG41" s="1857">
        <v>0</v>
      </c>
      <c r="AH41" s="1858"/>
      <c r="AI41" s="1857">
        <v>12</v>
      </c>
      <c r="AJ41" s="1858"/>
      <c r="AK41" s="1857">
        <f t="shared" si="2"/>
        <v>130</v>
      </c>
      <c r="AL41" s="1859">
        <f t="shared" si="3"/>
        <v>260</v>
      </c>
    </row>
    <row r="42" spans="1:38" ht="25.2" hidden="1" thickBot="1">
      <c r="A42" s="1186" t="s">
        <v>30</v>
      </c>
      <c r="B42" s="1187" t="s">
        <v>26</v>
      </c>
      <c r="C42" s="1856">
        <f>SUM(C27:C41)</f>
        <v>3627</v>
      </c>
      <c r="D42" s="1854"/>
      <c r="E42" s="1853">
        <f>SUM(E27:E41)</f>
        <v>3416</v>
      </c>
      <c r="F42" s="1854"/>
      <c r="G42" s="1853">
        <f>SUM(G27:G41)</f>
        <v>2917</v>
      </c>
      <c r="H42" s="1854"/>
      <c r="I42" s="1853">
        <f>SUM(I27:I41)</f>
        <v>270</v>
      </c>
      <c r="J42" s="1854"/>
      <c r="K42" s="1853">
        <f>SUM(K27:K41)</f>
        <v>129</v>
      </c>
      <c r="L42" s="1854"/>
      <c r="M42" s="1853">
        <f>SUM(M27:M41)</f>
        <v>93</v>
      </c>
      <c r="N42" s="1854"/>
      <c r="O42" s="1853">
        <f>SUM(O27:O41)</f>
        <v>2401</v>
      </c>
      <c r="P42" s="1854"/>
      <c r="Q42" s="1853">
        <f>SUM(Q27:Q41)</f>
        <v>2178</v>
      </c>
      <c r="R42" s="1854"/>
      <c r="S42" s="1853">
        <f>SUM(S27:S41)</f>
        <v>1692</v>
      </c>
      <c r="T42" s="1854"/>
      <c r="U42" s="1853">
        <f>SUM(U27:U41)</f>
        <v>232</v>
      </c>
      <c r="V42" s="1854"/>
      <c r="W42" s="1853">
        <f>SUM(W27:W41)</f>
        <v>235</v>
      </c>
      <c r="X42" s="1854"/>
      <c r="Y42" s="1853">
        <f>SUM(Y27:Y41)</f>
        <v>36</v>
      </c>
      <c r="Z42" s="1854"/>
      <c r="AA42" s="1853">
        <f>SUM(AA27:AA41)</f>
        <v>43</v>
      </c>
      <c r="AB42" s="1854"/>
      <c r="AC42" s="1853">
        <f>SUM(AC27:AC41)</f>
        <v>44</v>
      </c>
      <c r="AD42" s="1854"/>
      <c r="AE42" s="1853">
        <f>SUM(AE27:AE41)</f>
        <v>198</v>
      </c>
      <c r="AF42" s="1854"/>
      <c r="AG42" s="1853">
        <f>SUM(AG27:AG41)</f>
        <v>108</v>
      </c>
      <c r="AH42" s="1854"/>
      <c r="AI42" s="1853">
        <f>SUM(AI27:AI41)</f>
        <v>1088</v>
      </c>
      <c r="AJ42" s="1854"/>
      <c r="AK42" s="1853">
        <f t="shared" si="2"/>
        <v>18707</v>
      </c>
      <c r="AL42" s="1855">
        <f t="shared" si="3"/>
        <v>37414</v>
      </c>
    </row>
    <row r="43" spans="1:38" hidden="1">
      <c r="A43" s="1177"/>
      <c r="B43" s="1177"/>
      <c r="C43" s="1188"/>
      <c r="D43" s="1188"/>
      <c r="E43" s="1188"/>
      <c r="F43" s="1188"/>
      <c r="G43" s="1188"/>
      <c r="H43" s="1188"/>
      <c r="I43" s="1188"/>
      <c r="J43" s="1188"/>
      <c r="K43" s="1188"/>
      <c r="L43" s="1188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88"/>
      <c r="AB43" s="1188"/>
      <c r="AC43" s="1188"/>
      <c r="AD43" s="1188"/>
      <c r="AE43" s="1188"/>
      <c r="AF43" s="1188"/>
      <c r="AG43" s="1188"/>
      <c r="AH43" s="1188"/>
      <c r="AI43" s="1188"/>
      <c r="AJ43" s="1188"/>
      <c r="AK43" s="1188"/>
      <c r="AL43" s="1188"/>
    </row>
    <row r="44" spans="1:38" hidden="1">
      <c r="A44" s="1177"/>
      <c r="B44" s="1177"/>
      <c r="C44" s="1188"/>
      <c r="D44" s="1188"/>
      <c r="E44" s="1188"/>
      <c r="F44" s="1188"/>
      <c r="G44" s="1188"/>
      <c r="H44" s="1188"/>
      <c r="I44" s="1188"/>
      <c r="J44" s="1188"/>
      <c r="K44" s="1188"/>
      <c r="L44" s="1188"/>
      <c r="M44" s="1188"/>
      <c r="N44" s="1188"/>
      <c r="O44" s="1188"/>
      <c r="P44" s="1188"/>
      <c r="Q44" s="1188"/>
      <c r="R44" s="1188"/>
      <c r="S44" s="1188"/>
      <c r="T44" s="1188"/>
      <c r="U44" s="1188"/>
      <c r="V44" s="1188"/>
      <c r="W44" s="1188"/>
      <c r="X44" s="1188"/>
      <c r="Y44" s="1188"/>
      <c r="Z44" s="1188"/>
      <c r="AA44" s="1188"/>
      <c r="AB44" s="1188"/>
      <c r="AC44" s="1188"/>
      <c r="AD44" s="1188"/>
      <c r="AE44" s="1188"/>
      <c r="AF44" s="1188"/>
      <c r="AG44" s="1188"/>
      <c r="AH44" s="1188"/>
      <c r="AI44" s="1188"/>
      <c r="AJ44" s="1188"/>
      <c r="AK44" s="1188"/>
      <c r="AL44" s="1188"/>
    </row>
    <row r="45" spans="1:38" hidden="1">
      <c r="A45" s="1177"/>
      <c r="B45" s="1177"/>
      <c r="C45" s="1188"/>
      <c r="D45" s="1188"/>
      <c r="E45" s="1188"/>
      <c r="F45" s="1188"/>
      <c r="G45" s="1188"/>
      <c r="H45" s="1188"/>
      <c r="I45" s="1188"/>
      <c r="J45" s="1188"/>
      <c r="K45" s="1188"/>
      <c r="L45" s="1188"/>
      <c r="M45" s="1188"/>
      <c r="N45" s="1188"/>
      <c r="O45" s="1188"/>
      <c r="P45" s="1188"/>
      <c r="Q45" s="1188"/>
      <c r="R45" s="1188"/>
      <c r="S45" s="1188"/>
      <c r="T45" s="1188"/>
      <c r="U45" s="1188"/>
      <c r="V45" s="1188"/>
      <c r="W45" s="1188"/>
      <c r="X45" s="1188"/>
      <c r="Y45" s="1188"/>
      <c r="Z45" s="1188"/>
      <c r="AA45" s="1188"/>
      <c r="AB45" s="1188"/>
      <c r="AC45" s="1188"/>
      <c r="AD45" s="1188"/>
      <c r="AE45" s="1188"/>
      <c r="AF45" s="1188"/>
      <c r="AG45" s="1188"/>
      <c r="AH45" s="1188"/>
      <c r="AI45" s="1188"/>
      <c r="AJ45" s="1188"/>
      <c r="AK45" s="1188"/>
      <c r="AL45" s="1188"/>
    </row>
    <row r="46" spans="1:38" hidden="1">
      <c r="A46" s="1177"/>
      <c r="B46" s="1177"/>
      <c r="C46" s="1188"/>
      <c r="D46" s="1188"/>
      <c r="E46" s="1188"/>
      <c r="F46" s="1188"/>
      <c r="G46" s="1188"/>
      <c r="H46" s="1188"/>
      <c r="I46" s="1188"/>
      <c r="J46" s="1188"/>
      <c r="K46" s="1188"/>
      <c r="L46" s="1188"/>
      <c r="M46" s="1188"/>
      <c r="N46" s="1188"/>
      <c r="O46" s="1188"/>
      <c r="P46" s="1188"/>
      <c r="Q46" s="1188"/>
      <c r="R46" s="1188"/>
      <c r="S46" s="1188"/>
      <c r="T46" s="1188"/>
      <c r="U46" s="1188"/>
      <c r="V46" s="1188"/>
      <c r="W46" s="1188"/>
      <c r="X46" s="1188"/>
      <c r="Y46" s="1188"/>
      <c r="Z46" s="1188"/>
      <c r="AA46" s="1188"/>
      <c r="AB46" s="1188"/>
      <c r="AC46" s="1188"/>
      <c r="AD46" s="1188"/>
      <c r="AE46" s="1188"/>
      <c r="AF46" s="1188"/>
      <c r="AG46" s="1188"/>
      <c r="AH46" s="1188"/>
      <c r="AI46" s="1188"/>
      <c r="AJ46" s="1188"/>
      <c r="AK46" s="1188"/>
      <c r="AL46" s="1188"/>
    </row>
    <row r="47" spans="1:38" hidden="1">
      <c r="A47" s="1177"/>
      <c r="B47" s="1177"/>
      <c r="C47" s="1188"/>
      <c r="D47" s="1188"/>
      <c r="E47" s="1188"/>
      <c r="F47" s="1188"/>
      <c r="G47" s="1188"/>
      <c r="H47" s="1188"/>
      <c r="I47" s="1188"/>
      <c r="J47" s="1188"/>
      <c r="K47" s="1188"/>
      <c r="L47" s="1188"/>
      <c r="M47" s="1188"/>
      <c r="N47" s="1188"/>
      <c r="O47" s="1188"/>
      <c r="P47" s="1188"/>
      <c r="Q47" s="1188"/>
      <c r="R47" s="1188"/>
      <c r="S47" s="1188"/>
      <c r="T47" s="1188"/>
      <c r="U47" s="1188"/>
      <c r="V47" s="1188"/>
      <c r="W47" s="1188"/>
      <c r="X47" s="1188"/>
      <c r="Y47" s="1188"/>
      <c r="Z47" s="1188"/>
      <c r="AA47" s="1188"/>
      <c r="AB47" s="1188"/>
      <c r="AC47" s="1188"/>
      <c r="AD47" s="1188"/>
      <c r="AE47" s="1188"/>
      <c r="AF47" s="1188"/>
      <c r="AG47" s="1188"/>
      <c r="AH47" s="1188"/>
      <c r="AI47" s="1188"/>
      <c r="AJ47" s="1188"/>
      <c r="AK47" s="1188"/>
      <c r="AL47" s="1188"/>
    </row>
    <row r="48" spans="1:38" hidden="1">
      <c r="A48" s="1177"/>
      <c r="B48" s="1177"/>
      <c r="C48" s="1188"/>
      <c r="D48" s="1188"/>
      <c r="E48" s="1188"/>
      <c r="F48" s="1188"/>
      <c r="G48" s="1188"/>
      <c r="H48" s="1188"/>
      <c r="I48" s="1188"/>
      <c r="J48" s="1188"/>
      <c r="K48" s="1188"/>
      <c r="L48" s="1188"/>
      <c r="M48" s="1188"/>
      <c r="N48" s="1188"/>
      <c r="O48" s="1188"/>
      <c r="P48" s="1188"/>
      <c r="Q48" s="1188"/>
      <c r="R48" s="1188"/>
      <c r="S48" s="1188"/>
      <c r="T48" s="1188"/>
      <c r="U48" s="1188"/>
      <c r="V48" s="1188"/>
      <c r="W48" s="1188"/>
      <c r="X48" s="1188"/>
      <c r="Y48" s="1188"/>
      <c r="Z48" s="1188"/>
      <c r="AA48" s="1188"/>
      <c r="AB48" s="1188"/>
      <c r="AC48" s="1188"/>
      <c r="AD48" s="1188"/>
      <c r="AE48" s="1188"/>
      <c r="AF48" s="1188"/>
      <c r="AG48" s="1188"/>
      <c r="AH48" s="1188"/>
      <c r="AI48" s="1188"/>
      <c r="AJ48" s="1188"/>
      <c r="AK48" s="1188"/>
      <c r="AL48" s="1188"/>
    </row>
    <row r="49" spans="1:38" hidden="1">
      <c r="A49" s="1177"/>
      <c r="B49" s="1177"/>
      <c r="C49" s="1188"/>
      <c r="D49" s="1188"/>
      <c r="E49" s="1188"/>
      <c r="F49" s="1188"/>
      <c r="G49" s="1188"/>
      <c r="H49" s="1188"/>
      <c r="I49" s="1188"/>
      <c r="J49" s="1188"/>
      <c r="K49" s="1188"/>
      <c r="L49" s="1188"/>
      <c r="M49" s="1188"/>
      <c r="N49" s="1188"/>
      <c r="O49" s="1188"/>
      <c r="P49" s="1188"/>
      <c r="Q49" s="1188"/>
      <c r="R49" s="1188"/>
      <c r="S49" s="1188"/>
      <c r="T49" s="1188"/>
      <c r="U49" s="1188"/>
      <c r="V49" s="1188"/>
      <c r="W49" s="1188"/>
      <c r="X49" s="1188"/>
      <c r="Y49" s="1188"/>
      <c r="Z49" s="1188"/>
      <c r="AA49" s="1188"/>
      <c r="AB49" s="1188"/>
      <c r="AC49" s="1188"/>
      <c r="AD49" s="1188"/>
      <c r="AE49" s="1188"/>
      <c r="AF49" s="1188"/>
      <c r="AG49" s="1188"/>
      <c r="AH49" s="1188"/>
      <c r="AI49" s="1188"/>
      <c r="AJ49" s="1188"/>
      <c r="AK49" s="1188"/>
      <c r="AL49" s="1188"/>
    </row>
    <row r="50" spans="1:38" hidden="1">
      <c r="A50" s="1177"/>
      <c r="B50" s="1177"/>
      <c r="C50" s="1188"/>
      <c r="D50" s="1188"/>
      <c r="E50" s="1188"/>
      <c r="F50" s="1188"/>
      <c r="G50" s="1188"/>
      <c r="H50" s="1188"/>
      <c r="I50" s="1188"/>
      <c r="J50" s="1188"/>
      <c r="K50" s="1188"/>
      <c r="L50" s="1188"/>
      <c r="M50" s="1188"/>
      <c r="N50" s="1188"/>
      <c r="O50" s="1188"/>
      <c r="P50" s="1188"/>
      <c r="Q50" s="1188"/>
      <c r="R50" s="1188"/>
      <c r="S50" s="1188"/>
      <c r="T50" s="1188"/>
      <c r="U50" s="1188"/>
      <c r="V50" s="1188"/>
      <c r="W50" s="1188"/>
      <c r="X50" s="1188"/>
      <c r="Y50" s="1188"/>
      <c r="Z50" s="1188"/>
      <c r="AA50" s="1188"/>
      <c r="AB50" s="1188"/>
      <c r="AC50" s="1188"/>
      <c r="AD50" s="1188"/>
      <c r="AE50" s="1188"/>
      <c r="AF50" s="1188"/>
      <c r="AG50" s="1188"/>
      <c r="AH50" s="1188"/>
      <c r="AI50" s="1188"/>
      <c r="AJ50" s="1188"/>
      <c r="AK50" s="1188"/>
      <c r="AL50" s="1188"/>
    </row>
    <row r="51" spans="1:38" hidden="1">
      <c r="A51" s="1177"/>
      <c r="B51" s="1177"/>
      <c r="C51" s="1188"/>
      <c r="D51" s="1188"/>
      <c r="E51" s="1188"/>
      <c r="F51" s="1188"/>
      <c r="G51" s="1188"/>
      <c r="H51" s="1188"/>
      <c r="I51" s="1188"/>
      <c r="J51" s="1188"/>
      <c r="K51" s="1188"/>
      <c r="L51" s="1188"/>
      <c r="M51" s="1188"/>
      <c r="N51" s="1188"/>
      <c r="O51" s="1188"/>
      <c r="P51" s="1188"/>
      <c r="Q51" s="1188"/>
      <c r="R51" s="1188"/>
      <c r="S51" s="1188"/>
      <c r="T51" s="1188"/>
      <c r="U51" s="1188"/>
      <c r="V51" s="1188"/>
      <c r="W51" s="1188"/>
      <c r="X51" s="1188"/>
      <c r="Y51" s="1188"/>
      <c r="Z51" s="1188"/>
      <c r="AA51" s="1188"/>
      <c r="AB51" s="1188"/>
      <c r="AC51" s="1188"/>
      <c r="AD51" s="1188"/>
      <c r="AE51" s="1188"/>
      <c r="AF51" s="1188"/>
      <c r="AG51" s="1188"/>
      <c r="AH51" s="1188"/>
      <c r="AI51" s="1188"/>
      <c r="AJ51" s="1188"/>
      <c r="AK51" s="1188"/>
      <c r="AL51" s="1188"/>
    </row>
    <row r="52" spans="1:38" hidden="1">
      <c r="A52" s="1177"/>
      <c r="B52" s="1177"/>
      <c r="C52" s="1188"/>
      <c r="D52" s="1188"/>
      <c r="E52" s="1188"/>
      <c r="F52" s="1188"/>
      <c r="G52" s="1188"/>
      <c r="H52" s="1188"/>
      <c r="I52" s="1188"/>
      <c r="J52" s="1188"/>
      <c r="K52" s="1188"/>
      <c r="L52" s="1188"/>
      <c r="M52" s="1188"/>
      <c r="N52" s="1188"/>
      <c r="O52" s="1188"/>
      <c r="P52" s="1188"/>
      <c r="Q52" s="1188"/>
      <c r="R52" s="1188"/>
      <c r="S52" s="1188"/>
      <c r="T52" s="1188"/>
      <c r="U52" s="1188"/>
      <c r="V52" s="1188"/>
      <c r="W52" s="1188"/>
      <c r="X52" s="1188"/>
      <c r="Y52" s="1188"/>
      <c r="Z52" s="1188"/>
      <c r="AA52" s="1188"/>
      <c r="AB52" s="1188"/>
      <c r="AC52" s="1188"/>
      <c r="AD52" s="1188"/>
      <c r="AE52" s="1188"/>
      <c r="AF52" s="1188"/>
      <c r="AG52" s="1188"/>
      <c r="AH52" s="1188"/>
      <c r="AI52" s="1188"/>
      <c r="AJ52" s="1188"/>
      <c r="AK52" s="1188"/>
      <c r="AL52" s="1188"/>
    </row>
    <row r="53" spans="1:38">
      <c r="A53" s="1177"/>
      <c r="B53" s="1177"/>
      <c r="C53" s="1188"/>
      <c r="D53" s="1188"/>
      <c r="E53" s="1188"/>
      <c r="F53" s="1188"/>
      <c r="G53" s="1188"/>
      <c r="H53" s="1188"/>
      <c r="I53" s="1188"/>
      <c r="J53" s="1188"/>
      <c r="K53" s="1188"/>
      <c r="L53" s="1188"/>
      <c r="M53" s="1188"/>
      <c r="N53" s="1188"/>
      <c r="O53" s="1188"/>
      <c r="P53" s="1188"/>
      <c r="Q53" s="1188"/>
      <c r="R53" s="1188"/>
      <c r="S53" s="1188"/>
      <c r="T53" s="1188"/>
      <c r="U53" s="1188"/>
      <c r="V53" s="1188"/>
      <c r="W53" s="1188"/>
      <c r="X53" s="1188"/>
      <c r="Y53" s="1188"/>
      <c r="Z53" s="1188"/>
      <c r="AA53" s="1188"/>
      <c r="AB53" s="1188"/>
      <c r="AC53" s="1188"/>
      <c r="AD53" s="1188"/>
      <c r="AE53" s="1188"/>
      <c r="AF53" s="1188"/>
      <c r="AG53" s="1188"/>
      <c r="AH53" s="1188"/>
      <c r="AI53" s="1188"/>
      <c r="AJ53" s="1188"/>
      <c r="AK53" s="1188"/>
      <c r="AL53" s="1188"/>
    </row>
    <row r="54" spans="1:38">
      <c r="A54" s="1177"/>
      <c r="B54" s="1177"/>
      <c r="C54" s="1188"/>
      <c r="D54" s="1188"/>
      <c r="E54" s="1188"/>
      <c r="F54" s="1188"/>
      <c r="G54" s="1188"/>
      <c r="H54" s="1188"/>
      <c r="I54" s="1188"/>
      <c r="J54" s="1188"/>
      <c r="K54" s="1188"/>
      <c r="L54" s="1188"/>
      <c r="M54" s="1188"/>
      <c r="N54" s="1188"/>
      <c r="O54" s="1188"/>
      <c r="P54" s="1188"/>
      <c r="Q54" s="1188"/>
      <c r="R54" s="1188"/>
      <c r="S54" s="1188"/>
      <c r="T54" s="1188"/>
      <c r="U54" s="1188"/>
      <c r="V54" s="1188"/>
      <c r="W54" s="1188"/>
      <c r="X54" s="1188"/>
      <c r="Y54" s="1188"/>
      <c r="Z54" s="1188"/>
      <c r="AA54" s="1188"/>
      <c r="AB54" s="1188"/>
      <c r="AC54" s="1188"/>
      <c r="AD54" s="1188"/>
      <c r="AE54" s="1188"/>
      <c r="AF54" s="1188"/>
      <c r="AG54" s="1188"/>
      <c r="AH54" s="1188"/>
      <c r="AI54" s="1188"/>
      <c r="AJ54" s="1188"/>
      <c r="AK54" s="1188"/>
      <c r="AL54" s="1188"/>
    </row>
    <row r="55" spans="1:38">
      <c r="A55" s="1177"/>
      <c r="B55" s="1177"/>
      <c r="C55" s="1188"/>
      <c r="D55" s="1188"/>
      <c r="E55" s="1188"/>
      <c r="F55" s="1188"/>
      <c r="G55" s="1188"/>
      <c r="H55" s="1188"/>
      <c r="I55" s="1188"/>
      <c r="J55" s="1188"/>
      <c r="K55" s="1188"/>
      <c r="L55" s="1188"/>
      <c r="M55" s="1188"/>
      <c r="N55" s="1188"/>
      <c r="O55" s="1188"/>
      <c r="P55" s="1188"/>
      <c r="Q55" s="1188"/>
      <c r="R55" s="1188"/>
      <c r="S55" s="1188"/>
      <c r="T55" s="1188"/>
      <c r="U55" s="1188"/>
      <c r="V55" s="1188"/>
      <c r="W55" s="1188"/>
      <c r="X55" s="1188"/>
      <c r="Y55" s="1188"/>
      <c r="Z55" s="1188"/>
      <c r="AA55" s="1188"/>
      <c r="AB55" s="1188" t="s">
        <v>2033</v>
      </c>
      <c r="AC55" s="1188"/>
      <c r="AD55" s="1188"/>
      <c r="AE55" s="1188"/>
      <c r="AF55" s="1188"/>
      <c r="AG55" s="1188"/>
      <c r="AH55" s="1188"/>
      <c r="AI55" s="1188"/>
      <c r="AJ55" s="1188"/>
      <c r="AK55" s="1188"/>
      <c r="AL55" s="1188"/>
    </row>
    <row r="56" spans="1:38">
      <c r="A56" s="1172"/>
      <c r="B56" s="1172"/>
      <c r="C56" s="1173"/>
      <c r="D56" s="1173"/>
      <c r="E56" s="1173"/>
      <c r="F56" s="1173"/>
      <c r="G56" s="1173"/>
      <c r="H56" s="1173"/>
      <c r="I56" s="1173"/>
      <c r="J56" s="1173"/>
      <c r="K56" s="1173"/>
      <c r="L56" s="1173"/>
      <c r="M56" s="1173"/>
      <c r="N56" s="1173"/>
      <c r="O56" s="1173"/>
      <c r="P56" s="1173"/>
      <c r="Q56" s="1173"/>
      <c r="R56" s="1173"/>
      <c r="S56" s="1173"/>
      <c r="T56" s="1173"/>
      <c r="U56" s="1173"/>
      <c r="V56" s="1173"/>
      <c r="W56" s="1173"/>
      <c r="X56" s="1173"/>
      <c r="Y56" s="1173"/>
      <c r="Z56" s="1173"/>
      <c r="AA56" s="1173"/>
      <c r="AB56" s="1173"/>
      <c r="AC56" s="1173"/>
      <c r="AD56" s="1173"/>
      <c r="AE56" s="1173"/>
      <c r="AF56" s="1173"/>
      <c r="AG56" s="1173"/>
      <c r="AH56" s="1173"/>
      <c r="AI56" s="1173"/>
      <c r="AJ56" s="1173"/>
      <c r="AK56" s="1173"/>
      <c r="AL56" s="1173"/>
    </row>
    <row r="57" spans="1:38">
      <c r="A57" s="1172"/>
      <c r="B57" s="1172"/>
      <c r="C57" s="1173"/>
      <c r="D57" s="1173"/>
      <c r="E57" s="1173"/>
      <c r="F57" s="1173"/>
      <c r="G57" s="1173"/>
      <c r="H57" s="1173"/>
      <c r="I57" s="1173"/>
      <c r="J57" s="1173"/>
      <c r="K57" s="1173"/>
      <c r="L57" s="1173"/>
      <c r="M57" s="1173"/>
      <c r="N57" s="1173"/>
      <c r="O57" s="1173"/>
      <c r="P57" s="1173"/>
      <c r="Q57" s="1173"/>
      <c r="R57" s="1173"/>
      <c r="S57" s="1173"/>
      <c r="T57" s="1173"/>
      <c r="U57" s="1173"/>
      <c r="V57" s="1173"/>
      <c r="W57" s="1173"/>
      <c r="X57" s="1173"/>
      <c r="Y57" s="1173"/>
      <c r="Z57" s="1173"/>
      <c r="AA57" s="1173"/>
      <c r="AB57" s="1173"/>
      <c r="AC57" s="1173"/>
      <c r="AD57" s="1173"/>
      <c r="AE57" s="1173"/>
      <c r="AF57" s="1173"/>
      <c r="AG57" s="1173"/>
      <c r="AH57" s="1173"/>
      <c r="AI57" s="1173"/>
      <c r="AJ57" s="1173"/>
      <c r="AK57" s="1173"/>
      <c r="AL57" s="1173"/>
    </row>
  </sheetData>
  <mergeCells count="578">
    <mergeCell ref="AJ6:AL6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A9:AB9"/>
    <mergeCell ref="AK10:AL10"/>
    <mergeCell ref="Y10:Z10"/>
    <mergeCell ref="AA10:AB10"/>
    <mergeCell ref="AC10:AD10"/>
    <mergeCell ref="AE10:AF10"/>
    <mergeCell ref="AG10:AH10"/>
    <mergeCell ref="AI10:AJ10"/>
    <mergeCell ref="AG8:AH8"/>
    <mergeCell ref="AI8:AJ8"/>
    <mergeCell ref="AK8:AL8"/>
    <mergeCell ref="Y8:Z8"/>
    <mergeCell ref="AA8:AB8"/>
    <mergeCell ref="AC8:AD8"/>
    <mergeCell ref="AE8:AF8"/>
    <mergeCell ref="AC9:AD9"/>
    <mergeCell ref="AE9:AF9"/>
    <mergeCell ref="AG9:AH9"/>
    <mergeCell ref="AI9:AJ9"/>
    <mergeCell ref="AK9:AL9"/>
    <mergeCell ref="Q9:R9"/>
    <mergeCell ref="M10:N10"/>
    <mergeCell ref="C9:D9"/>
    <mergeCell ref="E9:F9"/>
    <mergeCell ref="G9:H9"/>
    <mergeCell ref="I9:J9"/>
    <mergeCell ref="K9:L9"/>
    <mergeCell ref="M9:N9"/>
    <mergeCell ref="O9:P9"/>
    <mergeCell ref="U10:V10"/>
    <mergeCell ref="W10:X10"/>
    <mergeCell ref="AI11:AJ11"/>
    <mergeCell ref="AK11:AL11"/>
    <mergeCell ref="C10:D10"/>
    <mergeCell ref="E10:F10"/>
    <mergeCell ref="G10:H10"/>
    <mergeCell ref="I10:J10"/>
    <mergeCell ref="K10:L10"/>
    <mergeCell ref="S9:T9"/>
    <mergeCell ref="U9:V9"/>
    <mergeCell ref="W9:X9"/>
    <mergeCell ref="Y9:Z9"/>
    <mergeCell ref="AC12:AD12"/>
    <mergeCell ref="AE12:AF12"/>
    <mergeCell ref="AG12:AH12"/>
    <mergeCell ref="C11:D11"/>
    <mergeCell ref="E11:F11"/>
    <mergeCell ref="G11:H11"/>
    <mergeCell ref="I11:J11"/>
    <mergeCell ref="K11:L11"/>
    <mergeCell ref="M11:N11"/>
    <mergeCell ref="O11:P11"/>
    <mergeCell ref="U11:V11"/>
    <mergeCell ref="W11:X11"/>
    <mergeCell ref="Y11:Z11"/>
    <mergeCell ref="AA11:AB11"/>
    <mergeCell ref="AC11:AD11"/>
    <mergeCell ref="AE11:AF11"/>
    <mergeCell ref="AG11:AH11"/>
    <mergeCell ref="C12:D12"/>
    <mergeCell ref="E12:F12"/>
    <mergeCell ref="G12:H12"/>
    <mergeCell ref="I12:J12"/>
    <mergeCell ref="K12:L12"/>
    <mergeCell ref="S11:T11"/>
    <mergeCell ref="O13:P13"/>
    <mergeCell ref="Q13:R13"/>
    <mergeCell ref="S13:T13"/>
    <mergeCell ref="O10:P10"/>
    <mergeCell ref="Q10:R10"/>
    <mergeCell ref="S10:T10"/>
    <mergeCell ref="M12:N12"/>
    <mergeCell ref="O12:P12"/>
    <mergeCell ref="Q11:R11"/>
    <mergeCell ref="O14:P14"/>
    <mergeCell ref="Q14:R14"/>
    <mergeCell ref="S14:T14"/>
    <mergeCell ref="AI12:AJ12"/>
    <mergeCell ref="AK12:AL12"/>
    <mergeCell ref="C13:D13"/>
    <mergeCell ref="E13:F13"/>
    <mergeCell ref="G13:H13"/>
    <mergeCell ref="I13:J13"/>
    <mergeCell ref="K13:L13"/>
    <mergeCell ref="AK13:AL13"/>
    <mergeCell ref="Y13:Z13"/>
    <mergeCell ref="AA13:AB13"/>
    <mergeCell ref="AC13:AD13"/>
    <mergeCell ref="AE13:AF13"/>
    <mergeCell ref="AG13:AH13"/>
    <mergeCell ref="AI13:AJ13"/>
    <mergeCell ref="Q12:R12"/>
    <mergeCell ref="S12:T12"/>
    <mergeCell ref="U12:V12"/>
    <mergeCell ref="W12:X12"/>
    <mergeCell ref="Y12:Z12"/>
    <mergeCell ref="AA12:AB12"/>
    <mergeCell ref="M13:N13"/>
    <mergeCell ref="U13:V13"/>
    <mergeCell ref="W13:X13"/>
    <mergeCell ref="U14:V14"/>
    <mergeCell ref="W14:X14"/>
    <mergeCell ref="AG15:AH15"/>
    <mergeCell ref="AI15:AJ15"/>
    <mergeCell ref="AK15:AL15"/>
    <mergeCell ref="Y15:Z15"/>
    <mergeCell ref="C14:D14"/>
    <mergeCell ref="E14:F14"/>
    <mergeCell ref="G14:H14"/>
    <mergeCell ref="I14:J14"/>
    <mergeCell ref="K14:L14"/>
    <mergeCell ref="M14:N14"/>
    <mergeCell ref="Y14:Z14"/>
    <mergeCell ref="AA14:AB14"/>
    <mergeCell ref="AC14:AD14"/>
    <mergeCell ref="AE14:AF14"/>
    <mergeCell ref="AC15:AD15"/>
    <mergeCell ref="AE15:AF15"/>
    <mergeCell ref="AG14:AH14"/>
    <mergeCell ref="AI14:AJ14"/>
    <mergeCell ref="AK14:AL14"/>
    <mergeCell ref="C15:D15"/>
    <mergeCell ref="C16:D16"/>
    <mergeCell ref="E16:F16"/>
    <mergeCell ref="G16:H16"/>
    <mergeCell ref="I16:J16"/>
    <mergeCell ref="K16:L16"/>
    <mergeCell ref="AC16:AD16"/>
    <mergeCell ref="AE16:AF16"/>
    <mergeCell ref="AG16:AH16"/>
    <mergeCell ref="M15:N15"/>
    <mergeCell ref="O15:P15"/>
    <mergeCell ref="Q15:R15"/>
    <mergeCell ref="S15:T15"/>
    <mergeCell ref="U15:V15"/>
    <mergeCell ref="W15:X15"/>
    <mergeCell ref="E15:F15"/>
    <mergeCell ref="G15:H15"/>
    <mergeCell ref="I15:J15"/>
    <mergeCell ref="K15:L15"/>
    <mergeCell ref="M16:N16"/>
    <mergeCell ref="O16:P16"/>
    <mergeCell ref="Q16:R16"/>
    <mergeCell ref="S16:T16"/>
    <mergeCell ref="U16:V16"/>
    <mergeCell ref="W16:X16"/>
    <mergeCell ref="O18:P18"/>
    <mergeCell ref="U17:V17"/>
    <mergeCell ref="W17:X17"/>
    <mergeCell ref="Y17:Z17"/>
    <mergeCell ref="C18:D18"/>
    <mergeCell ref="E18:F18"/>
    <mergeCell ref="G18:H18"/>
    <mergeCell ref="I18:J18"/>
    <mergeCell ref="K18:L18"/>
    <mergeCell ref="M18:N18"/>
    <mergeCell ref="Q18:R18"/>
    <mergeCell ref="M17:N17"/>
    <mergeCell ref="O17:P17"/>
    <mergeCell ref="Q17:R17"/>
    <mergeCell ref="S17:T17"/>
    <mergeCell ref="C17:D17"/>
    <mergeCell ref="E17:F17"/>
    <mergeCell ref="G17:H17"/>
    <mergeCell ref="I17:J17"/>
    <mergeCell ref="K17:L17"/>
    <mergeCell ref="AK17:AL17"/>
    <mergeCell ref="AE17:AF17"/>
    <mergeCell ref="AE18:AF18"/>
    <mergeCell ref="AG18:AH18"/>
    <mergeCell ref="AI18:AJ18"/>
    <mergeCell ref="AK18:AL18"/>
    <mergeCell ref="Y18:Z18"/>
    <mergeCell ref="AA18:AB18"/>
    <mergeCell ref="AA15:AB15"/>
    <mergeCell ref="AK16:AL16"/>
    <mergeCell ref="AA17:AB17"/>
    <mergeCell ref="AC17:AD17"/>
    <mergeCell ref="AC18:AD18"/>
    <mergeCell ref="AI16:AJ16"/>
    <mergeCell ref="Y16:Z16"/>
    <mergeCell ref="AA16:AB16"/>
    <mergeCell ref="AG17:AH17"/>
    <mergeCell ref="AA19:AB19"/>
    <mergeCell ref="AC19:AD19"/>
    <mergeCell ref="AE19:AF19"/>
    <mergeCell ref="AG19:AH19"/>
    <mergeCell ref="AI19:AJ19"/>
    <mergeCell ref="S18:T18"/>
    <mergeCell ref="U18:V18"/>
    <mergeCell ref="W18:X18"/>
    <mergeCell ref="AI17:AJ17"/>
    <mergeCell ref="AK19:AL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G20:AH20"/>
    <mergeCell ref="AI20:AJ20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C21:AD21"/>
    <mergeCell ref="AE21:AF21"/>
    <mergeCell ref="AG21:AH21"/>
    <mergeCell ref="AI21:AJ21"/>
    <mergeCell ref="AK21:AL21"/>
    <mergeCell ref="Y21:Z21"/>
    <mergeCell ref="AA21:AB21"/>
    <mergeCell ref="U20:V20"/>
    <mergeCell ref="W20:X20"/>
    <mergeCell ref="Y20:Z20"/>
    <mergeCell ref="AA20:AB20"/>
    <mergeCell ref="AC20:AD20"/>
    <mergeCell ref="AE20:AF20"/>
    <mergeCell ref="AE23:AF23"/>
    <mergeCell ref="Q23:R23"/>
    <mergeCell ref="S23:T23"/>
    <mergeCell ref="U23:V23"/>
    <mergeCell ref="S22:T22"/>
    <mergeCell ref="U22:V22"/>
    <mergeCell ref="AK20:AL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AK22:AL22"/>
    <mergeCell ref="Y22:Z22"/>
    <mergeCell ref="AA22:AB22"/>
    <mergeCell ref="AC22:AD22"/>
    <mergeCell ref="AE22:AF22"/>
    <mergeCell ref="AG22:AH22"/>
    <mergeCell ref="W23:X23"/>
    <mergeCell ref="Y23:Z23"/>
    <mergeCell ref="AA23:AB23"/>
    <mergeCell ref="AC23:AD23"/>
    <mergeCell ref="AG23:AH23"/>
    <mergeCell ref="AI23:AJ23"/>
    <mergeCell ref="AK23:AL23"/>
    <mergeCell ref="C22:D22"/>
    <mergeCell ref="E22:F22"/>
    <mergeCell ref="G22:H22"/>
    <mergeCell ref="I22:J22"/>
    <mergeCell ref="K22:L22"/>
    <mergeCell ref="AI22:AJ22"/>
    <mergeCell ref="M22:N22"/>
    <mergeCell ref="W22:X22"/>
    <mergeCell ref="C23:D23"/>
    <mergeCell ref="E23:F23"/>
    <mergeCell ref="G23:H23"/>
    <mergeCell ref="I23:J23"/>
    <mergeCell ref="K23:L23"/>
    <mergeCell ref="M23:N23"/>
    <mergeCell ref="O23:P23"/>
    <mergeCell ref="O22:P22"/>
    <mergeCell ref="Q22:R22"/>
    <mergeCell ref="AJ25:AL25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AF18"/>
  <sheetViews>
    <sheetView showGridLines="0" rightToLeft="1" zoomScale="120" zoomScaleNormal="120" workbookViewId="0">
      <selection activeCell="P1" sqref="P1:AI1048576"/>
    </sheetView>
  </sheetViews>
  <sheetFormatPr defaultColWidth="7.69921875" defaultRowHeight="15.6"/>
  <cols>
    <col min="1" max="1" width="13.19921875" style="1195" customWidth="1"/>
    <col min="2" max="2" width="16.8984375" style="1196" customWidth="1"/>
    <col min="3" max="3" width="4.3984375" style="1197" customWidth="1"/>
    <col min="4" max="4" width="3.19921875" style="1197" customWidth="1"/>
    <col min="5" max="5" width="4.3984375" style="1197" customWidth="1"/>
    <col min="6" max="6" width="3.19921875" style="1195" customWidth="1"/>
    <col min="7" max="7" width="3.69921875" style="1195" customWidth="1"/>
    <col min="8" max="8" width="3.19921875" style="1195" customWidth="1"/>
    <col min="9" max="9" width="3.69921875" style="1195" customWidth="1"/>
    <col min="10" max="10" width="3.19921875" style="1195" customWidth="1"/>
    <col min="11" max="11" width="3.69921875" style="1195" customWidth="1"/>
    <col min="12" max="12" width="3.19921875" style="1195" customWidth="1"/>
    <col min="13" max="13" width="3.69921875" style="1195" customWidth="1"/>
    <col min="14" max="14" width="3.19921875" style="1195" customWidth="1"/>
    <col min="15" max="15" width="3.69921875" style="1195" customWidth="1"/>
    <col min="16" max="16" width="3.19921875" style="1195" customWidth="1"/>
    <col min="17" max="17" width="3.69921875" style="1195" customWidth="1"/>
    <col min="18" max="18" width="3.19921875" style="1195" customWidth="1"/>
    <col min="19" max="19" width="3.69921875" style="1195" customWidth="1"/>
    <col min="20" max="20" width="3.19921875" style="1195" customWidth="1"/>
    <col min="21" max="21" width="3.69921875" style="1195" customWidth="1"/>
    <col min="22" max="22" width="3.19921875" style="1195" customWidth="1"/>
    <col min="23" max="23" width="3.69921875" style="1195" customWidth="1"/>
    <col min="24" max="24" width="3.19921875" style="1195" customWidth="1"/>
    <col min="25" max="25" width="3.69921875" style="1195" customWidth="1"/>
    <col min="26" max="26" width="3.19921875" style="1195" customWidth="1"/>
    <col min="27" max="27" width="3.69921875" style="1195" customWidth="1"/>
    <col min="28" max="28" width="3.19921875" style="1195" customWidth="1"/>
    <col min="29" max="29" width="3.69921875" style="1195" customWidth="1"/>
    <col min="30" max="30" width="3.19921875" style="1195" customWidth="1"/>
    <col min="31" max="31" width="6.19921875" style="1195" customWidth="1"/>
    <col min="32" max="32" width="3.19921875" style="1195" customWidth="1"/>
    <col min="33" max="36" width="7.69921875" style="1195" customWidth="1"/>
    <col min="37" max="254" width="7.69921875" style="1195"/>
    <col min="255" max="255" width="13.19921875" style="1195" customWidth="1"/>
    <col min="256" max="256" width="13.3984375" style="1195" customWidth="1"/>
    <col min="257" max="257" width="4.3984375" style="1195" customWidth="1"/>
    <col min="258" max="258" width="3.19921875" style="1195" customWidth="1"/>
    <col min="259" max="259" width="4.3984375" style="1195" customWidth="1"/>
    <col min="260" max="260" width="3.19921875" style="1195" customWidth="1"/>
    <col min="261" max="261" width="3.69921875" style="1195" customWidth="1"/>
    <col min="262" max="262" width="3.19921875" style="1195" customWidth="1"/>
    <col min="263" max="263" width="3.69921875" style="1195" customWidth="1"/>
    <col min="264" max="264" width="3.19921875" style="1195" customWidth="1"/>
    <col min="265" max="265" width="3.69921875" style="1195" customWidth="1"/>
    <col min="266" max="266" width="3.19921875" style="1195" customWidth="1"/>
    <col min="267" max="267" width="3.69921875" style="1195" customWidth="1"/>
    <col min="268" max="268" width="3.19921875" style="1195" customWidth="1"/>
    <col min="269" max="269" width="3.69921875" style="1195" customWidth="1"/>
    <col min="270" max="270" width="3.19921875" style="1195" customWidth="1"/>
    <col min="271" max="271" width="3.69921875" style="1195" customWidth="1"/>
    <col min="272" max="272" width="3.19921875" style="1195" customWidth="1"/>
    <col min="273" max="273" width="3.69921875" style="1195" customWidth="1"/>
    <col min="274" max="274" width="3.19921875" style="1195" customWidth="1"/>
    <col min="275" max="275" width="3.69921875" style="1195" customWidth="1"/>
    <col min="276" max="276" width="3.19921875" style="1195" customWidth="1"/>
    <col min="277" max="277" width="3.69921875" style="1195" customWidth="1"/>
    <col min="278" max="278" width="3.19921875" style="1195" customWidth="1"/>
    <col min="279" max="279" width="3.69921875" style="1195" customWidth="1"/>
    <col min="280" max="280" width="3.19921875" style="1195" customWidth="1"/>
    <col min="281" max="281" width="3.69921875" style="1195" customWidth="1"/>
    <col min="282" max="282" width="3.19921875" style="1195" customWidth="1"/>
    <col min="283" max="283" width="3.69921875" style="1195" customWidth="1"/>
    <col min="284" max="284" width="3.19921875" style="1195" customWidth="1"/>
    <col min="285" max="285" width="6.19921875" style="1195" customWidth="1"/>
    <col min="286" max="286" width="3.19921875" style="1195" customWidth="1"/>
    <col min="287" max="510" width="7.69921875" style="1195"/>
    <col min="511" max="511" width="13.19921875" style="1195" customWidth="1"/>
    <col min="512" max="512" width="13.3984375" style="1195" customWidth="1"/>
    <col min="513" max="513" width="4.3984375" style="1195" customWidth="1"/>
    <col min="514" max="514" width="3.19921875" style="1195" customWidth="1"/>
    <col min="515" max="515" width="4.3984375" style="1195" customWidth="1"/>
    <col min="516" max="516" width="3.19921875" style="1195" customWidth="1"/>
    <col min="517" max="517" width="3.69921875" style="1195" customWidth="1"/>
    <col min="518" max="518" width="3.19921875" style="1195" customWidth="1"/>
    <col min="519" max="519" width="3.69921875" style="1195" customWidth="1"/>
    <col min="520" max="520" width="3.19921875" style="1195" customWidth="1"/>
    <col min="521" max="521" width="3.69921875" style="1195" customWidth="1"/>
    <col min="522" max="522" width="3.19921875" style="1195" customWidth="1"/>
    <col min="523" max="523" width="3.69921875" style="1195" customWidth="1"/>
    <col min="524" max="524" width="3.19921875" style="1195" customWidth="1"/>
    <col min="525" max="525" width="3.69921875" style="1195" customWidth="1"/>
    <col min="526" max="526" width="3.19921875" style="1195" customWidth="1"/>
    <col min="527" max="527" width="3.69921875" style="1195" customWidth="1"/>
    <col min="528" max="528" width="3.19921875" style="1195" customWidth="1"/>
    <col min="529" max="529" width="3.69921875" style="1195" customWidth="1"/>
    <col min="530" max="530" width="3.19921875" style="1195" customWidth="1"/>
    <col min="531" max="531" width="3.69921875" style="1195" customWidth="1"/>
    <col min="532" max="532" width="3.19921875" style="1195" customWidth="1"/>
    <col min="533" max="533" width="3.69921875" style="1195" customWidth="1"/>
    <col min="534" max="534" width="3.19921875" style="1195" customWidth="1"/>
    <col min="535" max="535" width="3.69921875" style="1195" customWidth="1"/>
    <col min="536" max="536" width="3.19921875" style="1195" customWidth="1"/>
    <col min="537" max="537" width="3.69921875" style="1195" customWidth="1"/>
    <col min="538" max="538" width="3.19921875" style="1195" customWidth="1"/>
    <col min="539" max="539" width="3.69921875" style="1195" customWidth="1"/>
    <col min="540" max="540" width="3.19921875" style="1195" customWidth="1"/>
    <col min="541" max="541" width="6.19921875" style="1195" customWidth="1"/>
    <col min="542" max="542" width="3.19921875" style="1195" customWidth="1"/>
    <col min="543" max="766" width="7.69921875" style="1195"/>
    <col min="767" max="767" width="13.19921875" style="1195" customWidth="1"/>
    <col min="768" max="768" width="13.3984375" style="1195" customWidth="1"/>
    <col min="769" max="769" width="4.3984375" style="1195" customWidth="1"/>
    <col min="770" max="770" width="3.19921875" style="1195" customWidth="1"/>
    <col min="771" max="771" width="4.3984375" style="1195" customWidth="1"/>
    <col min="772" max="772" width="3.19921875" style="1195" customWidth="1"/>
    <col min="773" max="773" width="3.69921875" style="1195" customWidth="1"/>
    <col min="774" max="774" width="3.19921875" style="1195" customWidth="1"/>
    <col min="775" max="775" width="3.69921875" style="1195" customWidth="1"/>
    <col min="776" max="776" width="3.19921875" style="1195" customWidth="1"/>
    <col min="777" max="777" width="3.69921875" style="1195" customWidth="1"/>
    <col min="778" max="778" width="3.19921875" style="1195" customWidth="1"/>
    <col min="779" max="779" width="3.69921875" style="1195" customWidth="1"/>
    <col min="780" max="780" width="3.19921875" style="1195" customWidth="1"/>
    <col min="781" max="781" width="3.69921875" style="1195" customWidth="1"/>
    <col min="782" max="782" width="3.19921875" style="1195" customWidth="1"/>
    <col min="783" max="783" width="3.69921875" style="1195" customWidth="1"/>
    <col min="784" max="784" width="3.19921875" style="1195" customWidth="1"/>
    <col min="785" max="785" width="3.69921875" style="1195" customWidth="1"/>
    <col min="786" max="786" width="3.19921875" style="1195" customWidth="1"/>
    <col min="787" max="787" width="3.69921875" style="1195" customWidth="1"/>
    <col min="788" max="788" width="3.19921875" style="1195" customWidth="1"/>
    <col min="789" max="789" width="3.69921875" style="1195" customWidth="1"/>
    <col min="790" max="790" width="3.19921875" style="1195" customWidth="1"/>
    <col min="791" max="791" width="3.69921875" style="1195" customWidth="1"/>
    <col min="792" max="792" width="3.19921875" style="1195" customWidth="1"/>
    <col min="793" max="793" width="3.69921875" style="1195" customWidth="1"/>
    <col min="794" max="794" width="3.19921875" style="1195" customWidth="1"/>
    <col min="795" max="795" width="3.69921875" style="1195" customWidth="1"/>
    <col min="796" max="796" width="3.19921875" style="1195" customWidth="1"/>
    <col min="797" max="797" width="6.19921875" style="1195" customWidth="1"/>
    <col min="798" max="798" width="3.19921875" style="1195" customWidth="1"/>
    <col min="799" max="1022" width="7.69921875" style="1195"/>
    <col min="1023" max="1023" width="13.19921875" style="1195" customWidth="1"/>
    <col min="1024" max="1024" width="13.3984375" style="1195" customWidth="1"/>
    <col min="1025" max="1025" width="4.3984375" style="1195" customWidth="1"/>
    <col min="1026" max="1026" width="3.19921875" style="1195" customWidth="1"/>
    <col min="1027" max="1027" width="4.3984375" style="1195" customWidth="1"/>
    <col min="1028" max="1028" width="3.19921875" style="1195" customWidth="1"/>
    <col min="1029" max="1029" width="3.69921875" style="1195" customWidth="1"/>
    <col min="1030" max="1030" width="3.19921875" style="1195" customWidth="1"/>
    <col min="1031" max="1031" width="3.69921875" style="1195" customWidth="1"/>
    <col min="1032" max="1032" width="3.19921875" style="1195" customWidth="1"/>
    <col min="1033" max="1033" width="3.69921875" style="1195" customWidth="1"/>
    <col min="1034" max="1034" width="3.19921875" style="1195" customWidth="1"/>
    <col min="1035" max="1035" width="3.69921875" style="1195" customWidth="1"/>
    <col min="1036" max="1036" width="3.19921875" style="1195" customWidth="1"/>
    <col min="1037" max="1037" width="3.69921875" style="1195" customWidth="1"/>
    <col min="1038" max="1038" width="3.19921875" style="1195" customWidth="1"/>
    <col min="1039" max="1039" width="3.69921875" style="1195" customWidth="1"/>
    <col min="1040" max="1040" width="3.19921875" style="1195" customWidth="1"/>
    <col min="1041" max="1041" width="3.69921875" style="1195" customWidth="1"/>
    <col min="1042" max="1042" width="3.19921875" style="1195" customWidth="1"/>
    <col min="1043" max="1043" width="3.69921875" style="1195" customWidth="1"/>
    <col min="1044" max="1044" width="3.19921875" style="1195" customWidth="1"/>
    <col min="1045" max="1045" width="3.69921875" style="1195" customWidth="1"/>
    <col min="1046" max="1046" width="3.19921875" style="1195" customWidth="1"/>
    <col min="1047" max="1047" width="3.69921875" style="1195" customWidth="1"/>
    <col min="1048" max="1048" width="3.19921875" style="1195" customWidth="1"/>
    <col min="1049" max="1049" width="3.69921875" style="1195" customWidth="1"/>
    <col min="1050" max="1050" width="3.19921875" style="1195" customWidth="1"/>
    <col min="1051" max="1051" width="3.69921875" style="1195" customWidth="1"/>
    <col min="1052" max="1052" width="3.19921875" style="1195" customWidth="1"/>
    <col min="1053" max="1053" width="6.19921875" style="1195" customWidth="1"/>
    <col min="1054" max="1054" width="3.19921875" style="1195" customWidth="1"/>
    <col min="1055" max="1278" width="7.69921875" style="1195"/>
    <col min="1279" max="1279" width="13.19921875" style="1195" customWidth="1"/>
    <col min="1280" max="1280" width="13.3984375" style="1195" customWidth="1"/>
    <col min="1281" max="1281" width="4.3984375" style="1195" customWidth="1"/>
    <col min="1282" max="1282" width="3.19921875" style="1195" customWidth="1"/>
    <col min="1283" max="1283" width="4.3984375" style="1195" customWidth="1"/>
    <col min="1284" max="1284" width="3.19921875" style="1195" customWidth="1"/>
    <col min="1285" max="1285" width="3.69921875" style="1195" customWidth="1"/>
    <col min="1286" max="1286" width="3.19921875" style="1195" customWidth="1"/>
    <col min="1287" max="1287" width="3.69921875" style="1195" customWidth="1"/>
    <col min="1288" max="1288" width="3.19921875" style="1195" customWidth="1"/>
    <col min="1289" max="1289" width="3.69921875" style="1195" customWidth="1"/>
    <col min="1290" max="1290" width="3.19921875" style="1195" customWidth="1"/>
    <col min="1291" max="1291" width="3.69921875" style="1195" customWidth="1"/>
    <col min="1292" max="1292" width="3.19921875" style="1195" customWidth="1"/>
    <col min="1293" max="1293" width="3.69921875" style="1195" customWidth="1"/>
    <col min="1294" max="1294" width="3.19921875" style="1195" customWidth="1"/>
    <col min="1295" max="1295" width="3.69921875" style="1195" customWidth="1"/>
    <col min="1296" max="1296" width="3.19921875" style="1195" customWidth="1"/>
    <col min="1297" max="1297" width="3.69921875" style="1195" customWidth="1"/>
    <col min="1298" max="1298" width="3.19921875" style="1195" customWidth="1"/>
    <col min="1299" max="1299" width="3.69921875" style="1195" customWidth="1"/>
    <col min="1300" max="1300" width="3.19921875" style="1195" customWidth="1"/>
    <col min="1301" max="1301" width="3.69921875" style="1195" customWidth="1"/>
    <col min="1302" max="1302" width="3.19921875" style="1195" customWidth="1"/>
    <col min="1303" max="1303" width="3.69921875" style="1195" customWidth="1"/>
    <col min="1304" max="1304" width="3.19921875" style="1195" customWidth="1"/>
    <col min="1305" max="1305" width="3.69921875" style="1195" customWidth="1"/>
    <col min="1306" max="1306" width="3.19921875" style="1195" customWidth="1"/>
    <col min="1307" max="1307" width="3.69921875" style="1195" customWidth="1"/>
    <col min="1308" max="1308" width="3.19921875" style="1195" customWidth="1"/>
    <col min="1309" max="1309" width="6.19921875" style="1195" customWidth="1"/>
    <col min="1310" max="1310" width="3.19921875" style="1195" customWidth="1"/>
    <col min="1311" max="1534" width="7.69921875" style="1195"/>
    <col min="1535" max="1535" width="13.19921875" style="1195" customWidth="1"/>
    <col min="1536" max="1536" width="13.3984375" style="1195" customWidth="1"/>
    <col min="1537" max="1537" width="4.3984375" style="1195" customWidth="1"/>
    <col min="1538" max="1538" width="3.19921875" style="1195" customWidth="1"/>
    <col min="1539" max="1539" width="4.3984375" style="1195" customWidth="1"/>
    <col min="1540" max="1540" width="3.19921875" style="1195" customWidth="1"/>
    <col min="1541" max="1541" width="3.69921875" style="1195" customWidth="1"/>
    <col min="1542" max="1542" width="3.19921875" style="1195" customWidth="1"/>
    <col min="1543" max="1543" width="3.69921875" style="1195" customWidth="1"/>
    <col min="1544" max="1544" width="3.19921875" style="1195" customWidth="1"/>
    <col min="1545" max="1545" width="3.69921875" style="1195" customWidth="1"/>
    <col min="1546" max="1546" width="3.19921875" style="1195" customWidth="1"/>
    <col min="1547" max="1547" width="3.69921875" style="1195" customWidth="1"/>
    <col min="1548" max="1548" width="3.19921875" style="1195" customWidth="1"/>
    <col min="1549" max="1549" width="3.69921875" style="1195" customWidth="1"/>
    <col min="1550" max="1550" width="3.19921875" style="1195" customWidth="1"/>
    <col min="1551" max="1551" width="3.69921875" style="1195" customWidth="1"/>
    <col min="1552" max="1552" width="3.19921875" style="1195" customWidth="1"/>
    <col min="1553" max="1553" width="3.69921875" style="1195" customWidth="1"/>
    <col min="1554" max="1554" width="3.19921875" style="1195" customWidth="1"/>
    <col min="1555" max="1555" width="3.69921875" style="1195" customWidth="1"/>
    <col min="1556" max="1556" width="3.19921875" style="1195" customWidth="1"/>
    <col min="1557" max="1557" width="3.69921875" style="1195" customWidth="1"/>
    <col min="1558" max="1558" width="3.19921875" style="1195" customWidth="1"/>
    <col min="1559" max="1559" width="3.69921875" style="1195" customWidth="1"/>
    <col min="1560" max="1560" width="3.19921875" style="1195" customWidth="1"/>
    <col min="1561" max="1561" width="3.69921875" style="1195" customWidth="1"/>
    <col min="1562" max="1562" width="3.19921875" style="1195" customWidth="1"/>
    <col min="1563" max="1563" width="3.69921875" style="1195" customWidth="1"/>
    <col min="1564" max="1564" width="3.19921875" style="1195" customWidth="1"/>
    <col min="1565" max="1565" width="6.19921875" style="1195" customWidth="1"/>
    <col min="1566" max="1566" width="3.19921875" style="1195" customWidth="1"/>
    <col min="1567" max="1790" width="7.69921875" style="1195"/>
    <col min="1791" max="1791" width="13.19921875" style="1195" customWidth="1"/>
    <col min="1792" max="1792" width="13.3984375" style="1195" customWidth="1"/>
    <col min="1793" max="1793" width="4.3984375" style="1195" customWidth="1"/>
    <col min="1794" max="1794" width="3.19921875" style="1195" customWidth="1"/>
    <col min="1795" max="1795" width="4.3984375" style="1195" customWidth="1"/>
    <col min="1796" max="1796" width="3.19921875" style="1195" customWidth="1"/>
    <col min="1797" max="1797" width="3.69921875" style="1195" customWidth="1"/>
    <col min="1798" max="1798" width="3.19921875" style="1195" customWidth="1"/>
    <col min="1799" max="1799" width="3.69921875" style="1195" customWidth="1"/>
    <col min="1800" max="1800" width="3.19921875" style="1195" customWidth="1"/>
    <col min="1801" max="1801" width="3.69921875" style="1195" customWidth="1"/>
    <col min="1802" max="1802" width="3.19921875" style="1195" customWidth="1"/>
    <col min="1803" max="1803" width="3.69921875" style="1195" customWidth="1"/>
    <col min="1804" max="1804" width="3.19921875" style="1195" customWidth="1"/>
    <col min="1805" max="1805" width="3.69921875" style="1195" customWidth="1"/>
    <col min="1806" max="1806" width="3.19921875" style="1195" customWidth="1"/>
    <col min="1807" max="1807" width="3.69921875" style="1195" customWidth="1"/>
    <col min="1808" max="1808" width="3.19921875" style="1195" customWidth="1"/>
    <col min="1809" max="1809" width="3.69921875" style="1195" customWidth="1"/>
    <col min="1810" max="1810" width="3.19921875" style="1195" customWidth="1"/>
    <col min="1811" max="1811" width="3.69921875" style="1195" customWidth="1"/>
    <col min="1812" max="1812" width="3.19921875" style="1195" customWidth="1"/>
    <col min="1813" max="1813" width="3.69921875" style="1195" customWidth="1"/>
    <col min="1814" max="1814" width="3.19921875" style="1195" customWidth="1"/>
    <col min="1815" max="1815" width="3.69921875" style="1195" customWidth="1"/>
    <col min="1816" max="1816" width="3.19921875" style="1195" customWidth="1"/>
    <col min="1817" max="1817" width="3.69921875" style="1195" customWidth="1"/>
    <col min="1818" max="1818" width="3.19921875" style="1195" customWidth="1"/>
    <col min="1819" max="1819" width="3.69921875" style="1195" customWidth="1"/>
    <col min="1820" max="1820" width="3.19921875" style="1195" customWidth="1"/>
    <col min="1821" max="1821" width="6.19921875" style="1195" customWidth="1"/>
    <col min="1822" max="1822" width="3.19921875" style="1195" customWidth="1"/>
    <col min="1823" max="2046" width="7.69921875" style="1195"/>
    <col min="2047" max="2047" width="13.19921875" style="1195" customWidth="1"/>
    <col min="2048" max="2048" width="13.3984375" style="1195" customWidth="1"/>
    <col min="2049" max="2049" width="4.3984375" style="1195" customWidth="1"/>
    <col min="2050" max="2050" width="3.19921875" style="1195" customWidth="1"/>
    <col min="2051" max="2051" width="4.3984375" style="1195" customWidth="1"/>
    <col min="2052" max="2052" width="3.19921875" style="1195" customWidth="1"/>
    <col min="2053" max="2053" width="3.69921875" style="1195" customWidth="1"/>
    <col min="2054" max="2054" width="3.19921875" style="1195" customWidth="1"/>
    <col min="2055" max="2055" width="3.69921875" style="1195" customWidth="1"/>
    <col min="2056" max="2056" width="3.19921875" style="1195" customWidth="1"/>
    <col min="2057" max="2057" width="3.69921875" style="1195" customWidth="1"/>
    <col min="2058" max="2058" width="3.19921875" style="1195" customWidth="1"/>
    <col min="2059" max="2059" width="3.69921875" style="1195" customWidth="1"/>
    <col min="2060" max="2060" width="3.19921875" style="1195" customWidth="1"/>
    <col min="2061" max="2061" width="3.69921875" style="1195" customWidth="1"/>
    <col min="2062" max="2062" width="3.19921875" style="1195" customWidth="1"/>
    <col min="2063" max="2063" width="3.69921875" style="1195" customWidth="1"/>
    <col min="2064" max="2064" width="3.19921875" style="1195" customWidth="1"/>
    <col min="2065" max="2065" width="3.69921875" style="1195" customWidth="1"/>
    <col min="2066" max="2066" width="3.19921875" style="1195" customWidth="1"/>
    <col min="2067" max="2067" width="3.69921875" style="1195" customWidth="1"/>
    <col min="2068" max="2068" width="3.19921875" style="1195" customWidth="1"/>
    <col min="2069" max="2069" width="3.69921875" style="1195" customWidth="1"/>
    <col min="2070" max="2070" width="3.19921875" style="1195" customWidth="1"/>
    <col min="2071" max="2071" width="3.69921875" style="1195" customWidth="1"/>
    <col min="2072" max="2072" width="3.19921875" style="1195" customWidth="1"/>
    <col min="2073" max="2073" width="3.69921875" style="1195" customWidth="1"/>
    <col min="2074" max="2074" width="3.19921875" style="1195" customWidth="1"/>
    <col min="2075" max="2075" width="3.69921875" style="1195" customWidth="1"/>
    <col min="2076" max="2076" width="3.19921875" style="1195" customWidth="1"/>
    <col min="2077" max="2077" width="6.19921875" style="1195" customWidth="1"/>
    <col min="2078" max="2078" width="3.19921875" style="1195" customWidth="1"/>
    <col min="2079" max="2302" width="7.69921875" style="1195"/>
    <col min="2303" max="2303" width="13.19921875" style="1195" customWidth="1"/>
    <col min="2304" max="2304" width="13.3984375" style="1195" customWidth="1"/>
    <col min="2305" max="2305" width="4.3984375" style="1195" customWidth="1"/>
    <col min="2306" max="2306" width="3.19921875" style="1195" customWidth="1"/>
    <col min="2307" max="2307" width="4.3984375" style="1195" customWidth="1"/>
    <col min="2308" max="2308" width="3.19921875" style="1195" customWidth="1"/>
    <col min="2309" max="2309" width="3.69921875" style="1195" customWidth="1"/>
    <col min="2310" max="2310" width="3.19921875" style="1195" customWidth="1"/>
    <col min="2311" max="2311" width="3.69921875" style="1195" customWidth="1"/>
    <col min="2312" max="2312" width="3.19921875" style="1195" customWidth="1"/>
    <col min="2313" max="2313" width="3.69921875" style="1195" customWidth="1"/>
    <col min="2314" max="2314" width="3.19921875" style="1195" customWidth="1"/>
    <col min="2315" max="2315" width="3.69921875" style="1195" customWidth="1"/>
    <col min="2316" max="2316" width="3.19921875" style="1195" customWidth="1"/>
    <col min="2317" max="2317" width="3.69921875" style="1195" customWidth="1"/>
    <col min="2318" max="2318" width="3.19921875" style="1195" customWidth="1"/>
    <col min="2319" max="2319" width="3.69921875" style="1195" customWidth="1"/>
    <col min="2320" max="2320" width="3.19921875" style="1195" customWidth="1"/>
    <col min="2321" max="2321" width="3.69921875" style="1195" customWidth="1"/>
    <col min="2322" max="2322" width="3.19921875" style="1195" customWidth="1"/>
    <col min="2323" max="2323" width="3.69921875" style="1195" customWidth="1"/>
    <col min="2324" max="2324" width="3.19921875" style="1195" customWidth="1"/>
    <col min="2325" max="2325" width="3.69921875" style="1195" customWidth="1"/>
    <col min="2326" max="2326" width="3.19921875" style="1195" customWidth="1"/>
    <col min="2327" max="2327" width="3.69921875" style="1195" customWidth="1"/>
    <col min="2328" max="2328" width="3.19921875" style="1195" customWidth="1"/>
    <col min="2329" max="2329" width="3.69921875" style="1195" customWidth="1"/>
    <col min="2330" max="2330" width="3.19921875" style="1195" customWidth="1"/>
    <col min="2331" max="2331" width="3.69921875" style="1195" customWidth="1"/>
    <col min="2332" max="2332" width="3.19921875" style="1195" customWidth="1"/>
    <col min="2333" max="2333" width="6.19921875" style="1195" customWidth="1"/>
    <col min="2334" max="2334" width="3.19921875" style="1195" customWidth="1"/>
    <col min="2335" max="2558" width="7.69921875" style="1195"/>
    <col min="2559" max="2559" width="13.19921875" style="1195" customWidth="1"/>
    <col min="2560" max="2560" width="13.3984375" style="1195" customWidth="1"/>
    <col min="2561" max="2561" width="4.3984375" style="1195" customWidth="1"/>
    <col min="2562" max="2562" width="3.19921875" style="1195" customWidth="1"/>
    <col min="2563" max="2563" width="4.3984375" style="1195" customWidth="1"/>
    <col min="2564" max="2564" width="3.19921875" style="1195" customWidth="1"/>
    <col min="2565" max="2565" width="3.69921875" style="1195" customWidth="1"/>
    <col min="2566" max="2566" width="3.19921875" style="1195" customWidth="1"/>
    <col min="2567" max="2567" width="3.69921875" style="1195" customWidth="1"/>
    <col min="2568" max="2568" width="3.19921875" style="1195" customWidth="1"/>
    <col min="2569" max="2569" width="3.69921875" style="1195" customWidth="1"/>
    <col min="2570" max="2570" width="3.19921875" style="1195" customWidth="1"/>
    <col min="2571" max="2571" width="3.69921875" style="1195" customWidth="1"/>
    <col min="2572" max="2572" width="3.19921875" style="1195" customWidth="1"/>
    <col min="2573" max="2573" width="3.69921875" style="1195" customWidth="1"/>
    <col min="2574" max="2574" width="3.19921875" style="1195" customWidth="1"/>
    <col min="2575" max="2575" width="3.69921875" style="1195" customWidth="1"/>
    <col min="2576" max="2576" width="3.19921875" style="1195" customWidth="1"/>
    <col min="2577" max="2577" width="3.69921875" style="1195" customWidth="1"/>
    <col min="2578" max="2578" width="3.19921875" style="1195" customWidth="1"/>
    <col min="2579" max="2579" width="3.69921875" style="1195" customWidth="1"/>
    <col min="2580" max="2580" width="3.19921875" style="1195" customWidth="1"/>
    <col min="2581" max="2581" width="3.69921875" style="1195" customWidth="1"/>
    <col min="2582" max="2582" width="3.19921875" style="1195" customWidth="1"/>
    <col min="2583" max="2583" width="3.69921875" style="1195" customWidth="1"/>
    <col min="2584" max="2584" width="3.19921875" style="1195" customWidth="1"/>
    <col min="2585" max="2585" width="3.69921875" style="1195" customWidth="1"/>
    <col min="2586" max="2586" width="3.19921875" style="1195" customWidth="1"/>
    <col min="2587" max="2587" width="3.69921875" style="1195" customWidth="1"/>
    <col min="2588" max="2588" width="3.19921875" style="1195" customWidth="1"/>
    <col min="2589" max="2589" width="6.19921875" style="1195" customWidth="1"/>
    <col min="2590" max="2590" width="3.19921875" style="1195" customWidth="1"/>
    <col min="2591" max="2814" width="7.69921875" style="1195"/>
    <col min="2815" max="2815" width="13.19921875" style="1195" customWidth="1"/>
    <col min="2816" max="2816" width="13.3984375" style="1195" customWidth="1"/>
    <col min="2817" max="2817" width="4.3984375" style="1195" customWidth="1"/>
    <col min="2818" max="2818" width="3.19921875" style="1195" customWidth="1"/>
    <col min="2819" max="2819" width="4.3984375" style="1195" customWidth="1"/>
    <col min="2820" max="2820" width="3.19921875" style="1195" customWidth="1"/>
    <col min="2821" max="2821" width="3.69921875" style="1195" customWidth="1"/>
    <col min="2822" max="2822" width="3.19921875" style="1195" customWidth="1"/>
    <col min="2823" max="2823" width="3.69921875" style="1195" customWidth="1"/>
    <col min="2824" max="2824" width="3.19921875" style="1195" customWidth="1"/>
    <col min="2825" max="2825" width="3.69921875" style="1195" customWidth="1"/>
    <col min="2826" max="2826" width="3.19921875" style="1195" customWidth="1"/>
    <col min="2827" max="2827" width="3.69921875" style="1195" customWidth="1"/>
    <col min="2828" max="2828" width="3.19921875" style="1195" customWidth="1"/>
    <col min="2829" max="2829" width="3.69921875" style="1195" customWidth="1"/>
    <col min="2830" max="2830" width="3.19921875" style="1195" customWidth="1"/>
    <col min="2831" max="2831" width="3.69921875" style="1195" customWidth="1"/>
    <col min="2832" max="2832" width="3.19921875" style="1195" customWidth="1"/>
    <col min="2833" max="2833" width="3.69921875" style="1195" customWidth="1"/>
    <col min="2834" max="2834" width="3.19921875" style="1195" customWidth="1"/>
    <col min="2835" max="2835" width="3.69921875" style="1195" customWidth="1"/>
    <col min="2836" max="2836" width="3.19921875" style="1195" customWidth="1"/>
    <col min="2837" max="2837" width="3.69921875" style="1195" customWidth="1"/>
    <col min="2838" max="2838" width="3.19921875" style="1195" customWidth="1"/>
    <col min="2839" max="2839" width="3.69921875" style="1195" customWidth="1"/>
    <col min="2840" max="2840" width="3.19921875" style="1195" customWidth="1"/>
    <col min="2841" max="2841" width="3.69921875" style="1195" customWidth="1"/>
    <col min="2842" max="2842" width="3.19921875" style="1195" customWidth="1"/>
    <col min="2843" max="2843" width="3.69921875" style="1195" customWidth="1"/>
    <col min="2844" max="2844" width="3.19921875" style="1195" customWidth="1"/>
    <col min="2845" max="2845" width="6.19921875" style="1195" customWidth="1"/>
    <col min="2846" max="2846" width="3.19921875" style="1195" customWidth="1"/>
    <col min="2847" max="3070" width="7.69921875" style="1195"/>
    <col min="3071" max="3071" width="13.19921875" style="1195" customWidth="1"/>
    <col min="3072" max="3072" width="13.3984375" style="1195" customWidth="1"/>
    <col min="3073" max="3073" width="4.3984375" style="1195" customWidth="1"/>
    <col min="3074" max="3074" width="3.19921875" style="1195" customWidth="1"/>
    <col min="3075" max="3075" width="4.3984375" style="1195" customWidth="1"/>
    <col min="3076" max="3076" width="3.19921875" style="1195" customWidth="1"/>
    <col min="3077" max="3077" width="3.69921875" style="1195" customWidth="1"/>
    <col min="3078" max="3078" width="3.19921875" style="1195" customWidth="1"/>
    <col min="3079" max="3079" width="3.69921875" style="1195" customWidth="1"/>
    <col min="3080" max="3080" width="3.19921875" style="1195" customWidth="1"/>
    <col min="3081" max="3081" width="3.69921875" style="1195" customWidth="1"/>
    <col min="3082" max="3082" width="3.19921875" style="1195" customWidth="1"/>
    <col min="3083" max="3083" width="3.69921875" style="1195" customWidth="1"/>
    <col min="3084" max="3084" width="3.19921875" style="1195" customWidth="1"/>
    <col min="3085" max="3085" width="3.69921875" style="1195" customWidth="1"/>
    <col min="3086" max="3086" width="3.19921875" style="1195" customWidth="1"/>
    <col min="3087" max="3087" width="3.69921875" style="1195" customWidth="1"/>
    <col min="3088" max="3088" width="3.19921875" style="1195" customWidth="1"/>
    <col min="3089" max="3089" width="3.69921875" style="1195" customWidth="1"/>
    <col min="3090" max="3090" width="3.19921875" style="1195" customWidth="1"/>
    <col min="3091" max="3091" width="3.69921875" style="1195" customWidth="1"/>
    <col min="3092" max="3092" width="3.19921875" style="1195" customWidth="1"/>
    <col min="3093" max="3093" width="3.69921875" style="1195" customWidth="1"/>
    <col min="3094" max="3094" width="3.19921875" style="1195" customWidth="1"/>
    <col min="3095" max="3095" width="3.69921875" style="1195" customWidth="1"/>
    <col min="3096" max="3096" width="3.19921875" style="1195" customWidth="1"/>
    <col min="3097" max="3097" width="3.69921875" style="1195" customWidth="1"/>
    <col min="3098" max="3098" width="3.19921875" style="1195" customWidth="1"/>
    <col min="3099" max="3099" width="3.69921875" style="1195" customWidth="1"/>
    <col min="3100" max="3100" width="3.19921875" style="1195" customWidth="1"/>
    <col min="3101" max="3101" width="6.19921875" style="1195" customWidth="1"/>
    <col min="3102" max="3102" width="3.19921875" style="1195" customWidth="1"/>
    <col min="3103" max="3326" width="7.69921875" style="1195"/>
    <col min="3327" max="3327" width="13.19921875" style="1195" customWidth="1"/>
    <col min="3328" max="3328" width="13.3984375" style="1195" customWidth="1"/>
    <col min="3329" max="3329" width="4.3984375" style="1195" customWidth="1"/>
    <col min="3330" max="3330" width="3.19921875" style="1195" customWidth="1"/>
    <col min="3331" max="3331" width="4.3984375" style="1195" customWidth="1"/>
    <col min="3332" max="3332" width="3.19921875" style="1195" customWidth="1"/>
    <col min="3333" max="3333" width="3.69921875" style="1195" customWidth="1"/>
    <col min="3334" max="3334" width="3.19921875" style="1195" customWidth="1"/>
    <col min="3335" max="3335" width="3.69921875" style="1195" customWidth="1"/>
    <col min="3336" max="3336" width="3.19921875" style="1195" customWidth="1"/>
    <col min="3337" max="3337" width="3.69921875" style="1195" customWidth="1"/>
    <col min="3338" max="3338" width="3.19921875" style="1195" customWidth="1"/>
    <col min="3339" max="3339" width="3.69921875" style="1195" customWidth="1"/>
    <col min="3340" max="3340" width="3.19921875" style="1195" customWidth="1"/>
    <col min="3341" max="3341" width="3.69921875" style="1195" customWidth="1"/>
    <col min="3342" max="3342" width="3.19921875" style="1195" customWidth="1"/>
    <col min="3343" max="3343" width="3.69921875" style="1195" customWidth="1"/>
    <col min="3344" max="3344" width="3.19921875" style="1195" customWidth="1"/>
    <col min="3345" max="3345" width="3.69921875" style="1195" customWidth="1"/>
    <col min="3346" max="3346" width="3.19921875" style="1195" customWidth="1"/>
    <col min="3347" max="3347" width="3.69921875" style="1195" customWidth="1"/>
    <col min="3348" max="3348" width="3.19921875" style="1195" customWidth="1"/>
    <col min="3349" max="3349" width="3.69921875" style="1195" customWidth="1"/>
    <col min="3350" max="3350" width="3.19921875" style="1195" customWidth="1"/>
    <col min="3351" max="3351" width="3.69921875" style="1195" customWidth="1"/>
    <col min="3352" max="3352" width="3.19921875" style="1195" customWidth="1"/>
    <col min="3353" max="3353" width="3.69921875" style="1195" customWidth="1"/>
    <col min="3354" max="3354" width="3.19921875" style="1195" customWidth="1"/>
    <col min="3355" max="3355" width="3.69921875" style="1195" customWidth="1"/>
    <col min="3356" max="3356" width="3.19921875" style="1195" customWidth="1"/>
    <col min="3357" max="3357" width="6.19921875" style="1195" customWidth="1"/>
    <col min="3358" max="3358" width="3.19921875" style="1195" customWidth="1"/>
    <col min="3359" max="3582" width="7.69921875" style="1195"/>
    <col min="3583" max="3583" width="13.19921875" style="1195" customWidth="1"/>
    <col min="3584" max="3584" width="13.3984375" style="1195" customWidth="1"/>
    <col min="3585" max="3585" width="4.3984375" style="1195" customWidth="1"/>
    <col min="3586" max="3586" width="3.19921875" style="1195" customWidth="1"/>
    <col min="3587" max="3587" width="4.3984375" style="1195" customWidth="1"/>
    <col min="3588" max="3588" width="3.19921875" style="1195" customWidth="1"/>
    <col min="3589" max="3589" width="3.69921875" style="1195" customWidth="1"/>
    <col min="3590" max="3590" width="3.19921875" style="1195" customWidth="1"/>
    <col min="3591" max="3591" width="3.69921875" style="1195" customWidth="1"/>
    <col min="3592" max="3592" width="3.19921875" style="1195" customWidth="1"/>
    <col min="3593" max="3593" width="3.69921875" style="1195" customWidth="1"/>
    <col min="3594" max="3594" width="3.19921875" style="1195" customWidth="1"/>
    <col min="3595" max="3595" width="3.69921875" style="1195" customWidth="1"/>
    <col min="3596" max="3596" width="3.19921875" style="1195" customWidth="1"/>
    <col min="3597" max="3597" width="3.69921875" style="1195" customWidth="1"/>
    <col min="3598" max="3598" width="3.19921875" style="1195" customWidth="1"/>
    <col min="3599" max="3599" width="3.69921875" style="1195" customWidth="1"/>
    <col min="3600" max="3600" width="3.19921875" style="1195" customWidth="1"/>
    <col min="3601" max="3601" width="3.69921875" style="1195" customWidth="1"/>
    <col min="3602" max="3602" width="3.19921875" style="1195" customWidth="1"/>
    <col min="3603" max="3603" width="3.69921875" style="1195" customWidth="1"/>
    <col min="3604" max="3604" width="3.19921875" style="1195" customWidth="1"/>
    <col min="3605" max="3605" width="3.69921875" style="1195" customWidth="1"/>
    <col min="3606" max="3606" width="3.19921875" style="1195" customWidth="1"/>
    <col min="3607" max="3607" width="3.69921875" style="1195" customWidth="1"/>
    <col min="3608" max="3608" width="3.19921875" style="1195" customWidth="1"/>
    <col min="3609" max="3609" width="3.69921875" style="1195" customWidth="1"/>
    <col min="3610" max="3610" width="3.19921875" style="1195" customWidth="1"/>
    <col min="3611" max="3611" width="3.69921875" style="1195" customWidth="1"/>
    <col min="3612" max="3612" width="3.19921875" style="1195" customWidth="1"/>
    <col min="3613" max="3613" width="6.19921875" style="1195" customWidth="1"/>
    <col min="3614" max="3614" width="3.19921875" style="1195" customWidth="1"/>
    <col min="3615" max="3838" width="7.69921875" style="1195"/>
    <col min="3839" max="3839" width="13.19921875" style="1195" customWidth="1"/>
    <col min="3840" max="3840" width="13.3984375" style="1195" customWidth="1"/>
    <col min="3841" max="3841" width="4.3984375" style="1195" customWidth="1"/>
    <col min="3842" max="3842" width="3.19921875" style="1195" customWidth="1"/>
    <col min="3843" max="3843" width="4.3984375" style="1195" customWidth="1"/>
    <col min="3844" max="3844" width="3.19921875" style="1195" customWidth="1"/>
    <col min="3845" max="3845" width="3.69921875" style="1195" customWidth="1"/>
    <col min="3846" max="3846" width="3.19921875" style="1195" customWidth="1"/>
    <col min="3847" max="3847" width="3.69921875" style="1195" customWidth="1"/>
    <col min="3848" max="3848" width="3.19921875" style="1195" customWidth="1"/>
    <col min="3849" max="3849" width="3.69921875" style="1195" customWidth="1"/>
    <col min="3850" max="3850" width="3.19921875" style="1195" customWidth="1"/>
    <col min="3851" max="3851" width="3.69921875" style="1195" customWidth="1"/>
    <col min="3852" max="3852" width="3.19921875" style="1195" customWidth="1"/>
    <col min="3853" max="3853" width="3.69921875" style="1195" customWidth="1"/>
    <col min="3854" max="3854" width="3.19921875" style="1195" customWidth="1"/>
    <col min="3855" max="3855" width="3.69921875" style="1195" customWidth="1"/>
    <col min="3856" max="3856" width="3.19921875" style="1195" customWidth="1"/>
    <col min="3857" max="3857" width="3.69921875" style="1195" customWidth="1"/>
    <col min="3858" max="3858" width="3.19921875" style="1195" customWidth="1"/>
    <col min="3859" max="3859" width="3.69921875" style="1195" customWidth="1"/>
    <col min="3860" max="3860" width="3.19921875" style="1195" customWidth="1"/>
    <col min="3861" max="3861" width="3.69921875" style="1195" customWidth="1"/>
    <col min="3862" max="3862" width="3.19921875" style="1195" customWidth="1"/>
    <col min="3863" max="3863" width="3.69921875" style="1195" customWidth="1"/>
    <col min="3864" max="3864" width="3.19921875" style="1195" customWidth="1"/>
    <col min="3865" max="3865" width="3.69921875" style="1195" customWidth="1"/>
    <col min="3866" max="3866" width="3.19921875" style="1195" customWidth="1"/>
    <col min="3867" max="3867" width="3.69921875" style="1195" customWidth="1"/>
    <col min="3868" max="3868" width="3.19921875" style="1195" customWidth="1"/>
    <col min="3869" max="3869" width="6.19921875" style="1195" customWidth="1"/>
    <col min="3870" max="3870" width="3.19921875" style="1195" customWidth="1"/>
    <col min="3871" max="4094" width="7.69921875" style="1195"/>
    <col min="4095" max="4095" width="13.19921875" style="1195" customWidth="1"/>
    <col min="4096" max="4096" width="13.3984375" style="1195" customWidth="1"/>
    <col min="4097" max="4097" width="4.3984375" style="1195" customWidth="1"/>
    <col min="4098" max="4098" width="3.19921875" style="1195" customWidth="1"/>
    <col min="4099" max="4099" width="4.3984375" style="1195" customWidth="1"/>
    <col min="4100" max="4100" width="3.19921875" style="1195" customWidth="1"/>
    <col min="4101" max="4101" width="3.69921875" style="1195" customWidth="1"/>
    <col min="4102" max="4102" width="3.19921875" style="1195" customWidth="1"/>
    <col min="4103" max="4103" width="3.69921875" style="1195" customWidth="1"/>
    <col min="4104" max="4104" width="3.19921875" style="1195" customWidth="1"/>
    <col min="4105" max="4105" width="3.69921875" style="1195" customWidth="1"/>
    <col min="4106" max="4106" width="3.19921875" style="1195" customWidth="1"/>
    <col min="4107" max="4107" width="3.69921875" style="1195" customWidth="1"/>
    <col min="4108" max="4108" width="3.19921875" style="1195" customWidth="1"/>
    <col min="4109" max="4109" width="3.69921875" style="1195" customWidth="1"/>
    <col min="4110" max="4110" width="3.19921875" style="1195" customWidth="1"/>
    <col min="4111" max="4111" width="3.69921875" style="1195" customWidth="1"/>
    <col min="4112" max="4112" width="3.19921875" style="1195" customWidth="1"/>
    <col min="4113" max="4113" width="3.69921875" style="1195" customWidth="1"/>
    <col min="4114" max="4114" width="3.19921875" style="1195" customWidth="1"/>
    <col min="4115" max="4115" width="3.69921875" style="1195" customWidth="1"/>
    <col min="4116" max="4116" width="3.19921875" style="1195" customWidth="1"/>
    <col min="4117" max="4117" width="3.69921875" style="1195" customWidth="1"/>
    <col min="4118" max="4118" width="3.19921875" style="1195" customWidth="1"/>
    <col min="4119" max="4119" width="3.69921875" style="1195" customWidth="1"/>
    <col min="4120" max="4120" width="3.19921875" style="1195" customWidth="1"/>
    <col min="4121" max="4121" width="3.69921875" style="1195" customWidth="1"/>
    <col min="4122" max="4122" width="3.19921875" style="1195" customWidth="1"/>
    <col min="4123" max="4123" width="3.69921875" style="1195" customWidth="1"/>
    <col min="4124" max="4124" width="3.19921875" style="1195" customWidth="1"/>
    <col min="4125" max="4125" width="6.19921875" style="1195" customWidth="1"/>
    <col min="4126" max="4126" width="3.19921875" style="1195" customWidth="1"/>
    <col min="4127" max="4350" width="7.69921875" style="1195"/>
    <col min="4351" max="4351" width="13.19921875" style="1195" customWidth="1"/>
    <col min="4352" max="4352" width="13.3984375" style="1195" customWidth="1"/>
    <col min="4353" max="4353" width="4.3984375" style="1195" customWidth="1"/>
    <col min="4354" max="4354" width="3.19921875" style="1195" customWidth="1"/>
    <col min="4355" max="4355" width="4.3984375" style="1195" customWidth="1"/>
    <col min="4356" max="4356" width="3.19921875" style="1195" customWidth="1"/>
    <col min="4357" max="4357" width="3.69921875" style="1195" customWidth="1"/>
    <col min="4358" max="4358" width="3.19921875" style="1195" customWidth="1"/>
    <col min="4359" max="4359" width="3.69921875" style="1195" customWidth="1"/>
    <col min="4360" max="4360" width="3.19921875" style="1195" customWidth="1"/>
    <col min="4361" max="4361" width="3.69921875" style="1195" customWidth="1"/>
    <col min="4362" max="4362" width="3.19921875" style="1195" customWidth="1"/>
    <col min="4363" max="4363" width="3.69921875" style="1195" customWidth="1"/>
    <col min="4364" max="4364" width="3.19921875" style="1195" customWidth="1"/>
    <col min="4365" max="4365" width="3.69921875" style="1195" customWidth="1"/>
    <col min="4366" max="4366" width="3.19921875" style="1195" customWidth="1"/>
    <col min="4367" max="4367" width="3.69921875" style="1195" customWidth="1"/>
    <col min="4368" max="4368" width="3.19921875" style="1195" customWidth="1"/>
    <col min="4369" max="4369" width="3.69921875" style="1195" customWidth="1"/>
    <col min="4370" max="4370" width="3.19921875" style="1195" customWidth="1"/>
    <col min="4371" max="4371" width="3.69921875" style="1195" customWidth="1"/>
    <col min="4372" max="4372" width="3.19921875" style="1195" customWidth="1"/>
    <col min="4373" max="4373" width="3.69921875" style="1195" customWidth="1"/>
    <col min="4374" max="4374" width="3.19921875" style="1195" customWidth="1"/>
    <col min="4375" max="4375" width="3.69921875" style="1195" customWidth="1"/>
    <col min="4376" max="4376" width="3.19921875" style="1195" customWidth="1"/>
    <col min="4377" max="4377" width="3.69921875" style="1195" customWidth="1"/>
    <col min="4378" max="4378" width="3.19921875" style="1195" customWidth="1"/>
    <col min="4379" max="4379" width="3.69921875" style="1195" customWidth="1"/>
    <col min="4380" max="4380" width="3.19921875" style="1195" customWidth="1"/>
    <col min="4381" max="4381" width="6.19921875" style="1195" customWidth="1"/>
    <col min="4382" max="4382" width="3.19921875" style="1195" customWidth="1"/>
    <col min="4383" max="4606" width="7.69921875" style="1195"/>
    <col min="4607" max="4607" width="13.19921875" style="1195" customWidth="1"/>
    <col min="4608" max="4608" width="13.3984375" style="1195" customWidth="1"/>
    <col min="4609" max="4609" width="4.3984375" style="1195" customWidth="1"/>
    <col min="4610" max="4610" width="3.19921875" style="1195" customWidth="1"/>
    <col min="4611" max="4611" width="4.3984375" style="1195" customWidth="1"/>
    <col min="4612" max="4612" width="3.19921875" style="1195" customWidth="1"/>
    <col min="4613" max="4613" width="3.69921875" style="1195" customWidth="1"/>
    <col min="4614" max="4614" width="3.19921875" style="1195" customWidth="1"/>
    <col min="4615" max="4615" width="3.69921875" style="1195" customWidth="1"/>
    <col min="4616" max="4616" width="3.19921875" style="1195" customWidth="1"/>
    <col min="4617" max="4617" width="3.69921875" style="1195" customWidth="1"/>
    <col min="4618" max="4618" width="3.19921875" style="1195" customWidth="1"/>
    <col min="4619" max="4619" width="3.69921875" style="1195" customWidth="1"/>
    <col min="4620" max="4620" width="3.19921875" style="1195" customWidth="1"/>
    <col min="4621" max="4621" width="3.69921875" style="1195" customWidth="1"/>
    <col min="4622" max="4622" width="3.19921875" style="1195" customWidth="1"/>
    <col min="4623" max="4623" width="3.69921875" style="1195" customWidth="1"/>
    <col min="4624" max="4624" width="3.19921875" style="1195" customWidth="1"/>
    <col min="4625" max="4625" width="3.69921875" style="1195" customWidth="1"/>
    <col min="4626" max="4626" width="3.19921875" style="1195" customWidth="1"/>
    <col min="4627" max="4627" width="3.69921875" style="1195" customWidth="1"/>
    <col min="4628" max="4628" width="3.19921875" style="1195" customWidth="1"/>
    <col min="4629" max="4629" width="3.69921875" style="1195" customWidth="1"/>
    <col min="4630" max="4630" width="3.19921875" style="1195" customWidth="1"/>
    <col min="4631" max="4631" width="3.69921875" style="1195" customWidth="1"/>
    <col min="4632" max="4632" width="3.19921875" style="1195" customWidth="1"/>
    <col min="4633" max="4633" width="3.69921875" style="1195" customWidth="1"/>
    <col min="4634" max="4634" width="3.19921875" style="1195" customWidth="1"/>
    <col min="4635" max="4635" width="3.69921875" style="1195" customWidth="1"/>
    <col min="4636" max="4636" width="3.19921875" style="1195" customWidth="1"/>
    <col min="4637" max="4637" width="6.19921875" style="1195" customWidth="1"/>
    <col min="4638" max="4638" width="3.19921875" style="1195" customWidth="1"/>
    <col min="4639" max="4862" width="7.69921875" style="1195"/>
    <col min="4863" max="4863" width="13.19921875" style="1195" customWidth="1"/>
    <col min="4864" max="4864" width="13.3984375" style="1195" customWidth="1"/>
    <col min="4865" max="4865" width="4.3984375" style="1195" customWidth="1"/>
    <col min="4866" max="4866" width="3.19921875" style="1195" customWidth="1"/>
    <col min="4867" max="4867" width="4.3984375" style="1195" customWidth="1"/>
    <col min="4868" max="4868" width="3.19921875" style="1195" customWidth="1"/>
    <col min="4869" max="4869" width="3.69921875" style="1195" customWidth="1"/>
    <col min="4870" max="4870" width="3.19921875" style="1195" customWidth="1"/>
    <col min="4871" max="4871" width="3.69921875" style="1195" customWidth="1"/>
    <col min="4872" max="4872" width="3.19921875" style="1195" customWidth="1"/>
    <col min="4873" max="4873" width="3.69921875" style="1195" customWidth="1"/>
    <col min="4874" max="4874" width="3.19921875" style="1195" customWidth="1"/>
    <col min="4875" max="4875" width="3.69921875" style="1195" customWidth="1"/>
    <col min="4876" max="4876" width="3.19921875" style="1195" customWidth="1"/>
    <col min="4877" max="4877" width="3.69921875" style="1195" customWidth="1"/>
    <col min="4878" max="4878" width="3.19921875" style="1195" customWidth="1"/>
    <col min="4879" max="4879" width="3.69921875" style="1195" customWidth="1"/>
    <col min="4880" max="4880" width="3.19921875" style="1195" customWidth="1"/>
    <col min="4881" max="4881" width="3.69921875" style="1195" customWidth="1"/>
    <col min="4882" max="4882" width="3.19921875" style="1195" customWidth="1"/>
    <col min="4883" max="4883" width="3.69921875" style="1195" customWidth="1"/>
    <col min="4884" max="4884" width="3.19921875" style="1195" customWidth="1"/>
    <col min="4885" max="4885" width="3.69921875" style="1195" customWidth="1"/>
    <col min="4886" max="4886" width="3.19921875" style="1195" customWidth="1"/>
    <col min="4887" max="4887" width="3.69921875" style="1195" customWidth="1"/>
    <col min="4888" max="4888" width="3.19921875" style="1195" customWidth="1"/>
    <col min="4889" max="4889" width="3.69921875" style="1195" customWidth="1"/>
    <col min="4890" max="4890" width="3.19921875" style="1195" customWidth="1"/>
    <col min="4891" max="4891" width="3.69921875" style="1195" customWidth="1"/>
    <col min="4892" max="4892" width="3.19921875" style="1195" customWidth="1"/>
    <col min="4893" max="4893" width="6.19921875" style="1195" customWidth="1"/>
    <col min="4894" max="4894" width="3.19921875" style="1195" customWidth="1"/>
    <col min="4895" max="5118" width="7.69921875" style="1195"/>
    <col min="5119" max="5119" width="13.19921875" style="1195" customWidth="1"/>
    <col min="5120" max="5120" width="13.3984375" style="1195" customWidth="1"/>
    <col min="5121" max="5121" width="4.3984375" style="1195" customWidth="1"/>
    <col min="5122" max="5122" width="3.19921875" style="1195" customWidth="1"/>
    <col min="5123" max="5123" width="4.3984375" style="1195" customWidth="1"/>
    <col min="5124" max="5124" width="3.19921875" style="1195" customWidth="1"/>
    <col min="5125" max="5125" width="3.69921875" style="1195" customWidth="1"/>
    <col min="5126" max="5126" width="3.19921875" style="1195" customWidth="1"/>
    <col min="5127" max="5127" width="3.69921875" style="1195" customWidth="1"/>
    <col min="5128" max="5128" width="3.19921875" style="1195" customWidth="1"/>
    <col min="5129" max="5129" width="3.69921875" style="1195" customWidth="1"/>
    <col min="5130" max="5130" width="3.19921875" style="1195" customWidth="1"/>
    <col min="5131" max="5131" width="3.69921875" style="1195" customWidth="1"/>
    <col min="5132" max="5132" width="3.19921875" style="1195" customWidth="1"/>
    <col min="5133" max="5133" width="3.69921875" style="1195" customWidth="1"/>
    <col min="5134" max="5134" width="3.19921875" style="1195" customWidth="1"/>
    <col min="5135" max="5135" width="3.69921875" style="1195" customWidth="1"/>
    <col min="5136" max="5136" width="3.19921875" style="1195" customWidth="1"/>
    <col min="5137" max="5137" width="3.69921875" style="1195" customWidth="1"/>
    <col min="5138" max="5138" width="3.19921875" style="1195" customWidth="1"/>
    <col min="5139" max="5139" width="3.69921875" style="1195" customWidth="1"/>
    <col min="5140" max="5140" width="3.19921875" style="1195" customWidth="1"/>
    <col min="5141" max="5141" width="3.69921875" style="1195" customWidth="1"/>
    <col min="5142" max="5142" width="3.19921875" style="1195" customWidth="1"/>
    <col min="5143" max="5143" width="3.69921875" style="1195" customWidth="1"/>
    <col min="5144" max="5144" width="3.19921875" style="1195" customWidth="1"/>
    <col min="5145" max="5145" width="3.69921875" style="1195" customWidth="1"/>
    <col min="5146" max="5146" width="3.19921875" style="1195" customWidth="1"/>
    <col min="5147" max="5147" width="3.69921875" style="1195" customWidth="1"/>
    <col min="5148" max="5148" width="3.19921875" style="1195" customWidth="1"/>
    <col min="5149" max="5149" width="6.19921875" style="1195" customWidth="1"/>
    <col min="5150" max="5150" width="3.19921875" style="1195" customWidth="1"/>
    <col min="5151" max="5374" width="7.69921875" style="1195"/>
    <col min="5375" max="5375" width="13.19921875" style="1195" customWidth="1"/>
    <col min="5376" max="5376" width="13.3984375" style="1195" customWidth="1"/>
    <col min="5377" max="5377" width="4.3984375" style="1195" customWidth="1"/>
    <col min="5378" max="5378" width="3.19921875" style="1195" customWidth="1"/>
    <col min="5379" max="5379" width="4.3984375" style="1195" customWidth="1"/>
    <col min="5380" max="5380" width="3.19921875" style="1195" customWidth="1"/>
    <col min="5381" max="5381" width="3.69921875" style="1195" customWidth="1"/>
    <col min="5382" max="5382" width="3.19921875" style="1195" customWidth="1"/>
    <col min="5383" max="5383" width="3.69921875" style="1195" customWidth="1"/>
    <col min="5384" max="5384" width="3.19921875" style="1195" customWidth="1"/>
    <col min="5385" max="5385" width="3.69921875" style="1195" customWidth="1"/>
    <col min="5386" max="5386" width="3.19921875" style="1195" customWidth="1"/>
    <col min="5387" max="5387" width="3.69921875" style="1195" customWidth="1"/>
    <col min="5388" max="5388" width="3.19921875" style="1195" customWidth="1"/>
    <col min="5389" max="5389" width="3.69921875" style="1195" customWidth="1"/>
    <col min="5390" max="5390" width="3.19921875" style="1195" customWidth="1"/>
    <col min="5391" max="5391" width="3.69921875" style="1195" customWidth="1"/>
    <col min="5392" max="5392" width="3.19921875" style="1195" customWidth="1"/>
    <col min="5393" max="5393" width="3.69921875" style="1195" customWidth="1"/>
    <col min="5394" max="5394" width="3.19921875" style="1195" customWidth="1"/>
    <col min="5395" max="5395" width="3.69921875" style="1195" customWidth="1"/>
    <col min="5396" max="5396" width="3.19921875" style="1195" customWidth="1"/>
    <col min="5397" max="5397" width="3.69921875" style="1195" customWidth="1"/>
    <col min="5398" max="5398" width="3.19921875" style="1195" customWidth="1"/>
    <col min="5399" max="5399" width="3.69921875" style="1195" customWidth="1"/>
    <col min="5400" max="5400" width="3.19921875" style="1195" customWidth="1"/>
    <col min="5401" max="5401" width="3.69921875" style="1195" customWidth="1"/>
    <col min="5402" max="5402" width="3.19921875" style="1195" customWidth="1"/>
    <col min="5403" max="5403" width="3.69921875" style="1195" customWidth="1"/>
    <col min="5404" max="5404" width="3.19921875" style="1195" customWidth="1"/>
    <col min="5405" max="5405" width="6.19921875" style="1195" customWidth="1"/>
    <col min="5406" max="5406" width="3.19921875" style="1195" customWidth="1"/>
    <col min="5407" max="5630" width="7.69921875" style="1195"/>
    <col min="5631" max="5631" width="13.19921875" style="1195" customWidth="1"/>
    <col min="5632" max="5632" width="13.3984375" style="1195" customWidth="1"/>
    <col min="5633" max="5633" width="4.3984375" style="1195" customWidth="1"/>
    <col min="5634" max="5634" width="3.19921875" style="1195" customWidth="1"/>
    <col min="5635" max="5635" width="4.3984375" style="1195" customWidth="1"/>
    <col min="5636" max="5636" width="3.19921875" style="1195" customWidth="1"/>
    <col min="5637" max="5637" width="3.69921875" style="1195" customWidth="1"/>
    <col min="5638" max="5638" width="3.19921875" style="1195" customWidth="1"/>
    <col min="5639" max="5639" width="3.69921875" style="1195" customWidth="1"/>
    <col min="5640" max="5640" width="3.19921875" style="1195" customWidth="1"/>
    <col min="5641" max="5641" width="3.69921875" style="1195" customWidth="1"/>
    <col min="5642" max="5642" width="3.19921875" style="1195" customWidth="1"/>
    <col min="5643" max="5643" width="3.69921875" style="1195" customWidth="1"/>
    <col min="5644" max="5644" width="3.19921875" style="1195" customWidth="1"/>
    <col min="5645" max="5645" width="3.69921875" style="1195" customWidth="1"/>
    <col min="5646" max="5646" width="3.19921875" style="1195" customWidth="1"/>
    <col min="5647" max="5647" width="3.69921875" style="1195" customWidth="1"/>
    <col min="5648" max="5648" width="3.19921875" style="1195" customWidth="1"/>
    <col min="5649" max="5649" width="3.69921875" style="1195" customWidth="1"/>
    <col min="5650" max="5650" width="3.19921875" style="1195" customWidth="1"/>
    <col min="5651" max="5651" width="3.69921875" style="1195" customWidth="1"/>
    <col min="5652" max="5652" width="3.19921875" style="1195" customWidth="1"/>
    <col min="5653" max="5653" width="3.69921875" style="1195" customWidth="1"/>
    <col min="5654" max="5654" width="3.19921875" style="1195" customWidth="1"/>
    <col min="5655" max="5655" width="3.69921875" style="1195" customWidth="1"/>
    <col min="5656" max="5656" width="3.19921875" style="1195" customWidth="1"/>
    <col min="5657" max="5657" width="3.69921875" style="1195" customWidth="1"/>
    <col min="5658" max="5658" width="3.19921875" style="1195" customWidth="1"/>
    <col min="5659" max="5659" width="3.69921875" style="1195" customWidth="1"/>
    <col min="5660" max="5660" width="3.19921875" style="1195" customWidth="1"/>
    <col min="5661" max="5661" width="6.19921875" style="1195" customWidth="1"/>
    <col min="5662" max="5662" width="3.19921875" style="1195" customWidth="1"/>
    <col min="5663" max="5886" width="7.69921875" style="1195"/>
    <col min="5887" max="5887" width="13.19921875" style="1195" customWidth="1"/>
    <col min="5888" max="5888" width="13.3984375" style="1195" customWidth="1"/>
    <col min="5889" max="5889" width="4.3984375" style="1195" customWidth="1"/>
    <col min="5890" max="5890" width="3.19921875" style="1195" customWidth="1"/>
    <col min="5891" max="5891" width="4.3984375" style="1195" customWidth="1"/>
    <col min="5892" max="5892" width="3.19921875" style="1195" customWidth="1"/>
    <col min="5893" max="5893" width="3.69921875" style="1195" customWidth="1"/>
    <col min="5894" max="5894" width="3.19921875" style="1195" customWidth="1"/>
    <col min="5895" max="5895" width="3.69921875" style="1195" customWidth="1"/>
    <col min="5896" max="5896" width="3.19921875" style="1195" customWidth="1"/>
    <col min="5897" max="5897" width="3.69921875" style="1195" customWidth="1"/>
    <col min="5898" max="5898" width="3.19921875" style="1195" customWidth="1"/>
    <col min="5899" max="5899" width="3.69921875" style="1195" customWidth="1"/>
    <col min="5900" max="5900" width="3.19921875" style="1195" customWidth="1"/>
    <col min="5901" max="5901" width="3.69921875" style="1195" customWidth="1"/>
    <col min="5902" max="5902" width="3.19921875" style="1195" customWidth="1"/>
    <col min="5903" max="5903" width="3.69921875" style="1195" customWidth="1"/>
    <col min="5904" max="5904" width="3.19921875" style="1195" customWidth="1"/>
    <col min="5905" max="5905" width="3.69921875" style="1195" customWidth="1"/>
    <col min="5906" max="5906" width="3.19921875" style="1195" customWidth="1"/>
    <col min="5907" max="5907" width="3.69921875" style="1195" customWidth="1"/>
    <col min="5908" max="5908" width="3.19921875" style="1195" customWidth="1"/>
    <col min="5909" max="5909" width="3.69921875" style="1195" customWidth="1"/>
    <col min="5910" max="5910" width="3.19921875" style="1195" customWidth="1"/>
    <col min="5911" max="5911" width="3.69921875" style="1195" customWidth="1"/>
    <col min="5912" max="5912" width="3.19921875" style="1195" customWidth="1"/>
    <col min="5913" max="5913" width="3.69921875" style="1195" customWidth="1"/>
    <col min="5914" max="5914" width="3.19921875" style="1195" customWidth="1"/>
    <col min="5915" max="5915" width="3.69921875" style="1195" customWidth="1"/>
    <col min="5916" max="5916" width="3.19921875" style="1195" customWidth="1"/>
    <col min="5917" max="5917" width="6.19921875" style="1195" customWidth="1"/>
    <col min="5918" max="5918" width="3.19921875" style="1195" customWidth="1"/>
    <col min="5919" max="6142" width="7.69921875" style="1195"/>
    <col min="6143" max="6143" width="13.19921875" style="1195" customWidth="1"/>
    <col min="6144" max="6144" width="13.3984375" style="1195" customWidth="1"/>
    <col min="6145" max="6145" width="4.3984375" style="1195" customWidth="1"/>
    <col min="6146" max="6146" width="3.19921875" style="1195" customWidth="1"/>
    <col min="6147" max="6147" width="4.3984375" style="1195" customWidth="1"/>
    <col min="6148" max="6148" width="3.19921875" style="1195" customWidth="1"/>
    <col min="6149" max="6149" width="3.69921875" style="1195" customWidth="1"/>
    <col min="6150" max="6150" width="3.19921875" style="1195" customWidth="1"/>
    <col min="6151" max="6151" width="3.69921875" style="1195" customWidth="1"/>
    <col min="6152" max="6152" width="3.19921875" style="1195" customWidth="1"/>
    <col min="6153" max="6153" width="3.69921875" style="1195" customWidth="1"/>
    <col min="6154" max="6154" width="3.19921875" style="1195" customWidth="1"/>
    <col min="6155" max="6155" width="3.69921875" style="1195" customWidth="1"/>
    <col min="6156" max="6156" width="3.19921875" style="1195" customWidth="1"/>
    <col min="6157" max="6157" width="3.69921875" style="1195" customWidth="1"/>
    <col min="6158" max="6158" width="3.19921875" style="1195" customWidth="1"/>
    <col min="6159" max="6159" width="3.69921875" style="1195" customWidth="1"/>
    <col min="6160" max="6160" width="3.19921875" style="1195" customWidth="1"/>
    <col min="6161" max="6161" width="3.69921875" style="1195" customWidth="1"/>
    <col min="6162" max="6162" width="3.19921875" style="1195" customWidth="1"/>
    <col min="6163" max="6163" width="3.69921875" style="1195" customWidth="1"/>
    <col min="6164" max="6164" width="3.19921875" style="1195" customWidth="1"/>
    <col min="6165" max="6165" width="3.69921875" style="1195" customWidth="1"/>
    <col min="6166" max="6166" width="3.19921875" style="1195" customWidth="1"/>
    <col min="6167" max="6167" width="3.69921875" style="1195" customWidth="1"/>
    <col min="6168" max="6168" width="3.19921875" style="1195" customWidth="1"/>
    <col min="6169" max="6169" width="3.69921875" style="1195" customWidth="1"/>
    <col min="6170" max="6170" width="3.19921875" style="1195" customWidth="1"/>
    <col min="6171" max="6171" width="3.69921875" style="1195" customWidth="1"/>
    <col min="6172" max="6172" width="3.19921875" style="1195" customWidth="1"/>
    <col min="6173" max="6173" width="6.19921875" style="1195" customWidth="1"/>
    <col min="6174" max="6174" width="3.19921875" style="1195" customWidth="1"/>
    <col min="6175" max="6398" width="7.69921875" style="1195"/>
    <col min="6399" max="6399" width="13.19921875" style="1195" customWidth="1"/>
    <col min="6400" max="6400" width="13.3984375" style="1195" customWidth="1"/>
    <col min="6401" max="6401" width="4.3984375" style="1195" customWidth="1"/>
    <col min="6402" max="6402" width="3.19921875" style="1195" customWidth="1"/>
    <col min="6403" max="6403" width="4.3984375" style="1195" customWidth="1"/>
    <col min="6404" max="6404" width="3.19921875" style="1195" customWidth="1"/>
    <col min="6405" max="6405" width="3.69921875" style="1195" customWidth="1"/>
    <col min="6406" max="6406" width="3.19921875" style="1195" customWidth="1"/>
    <col min="6407" max="6407" width="3.69921875" style="1195" customWidth="1"/>
    <col min="6408" max="6408" width="3.19921875" style="1195" customWidth="1"/>
    <col min="6409" max="6409" width="3.69921875" style="1195" customWidth="1"/>
    <col min="6410" max="6410" width="3.19921875" style="1195" customWidth="1"/>
    <col min="6411" max="6411" width="3.69921875" style="1195" customWidth="1"/>
    <col min="6412" max="6412" width="3.19921875" style="1195" customWidth="1"/>
    <col min="6413" max="6413" width="3.69921875" style="1195" customWidth="1"/>
    <col min="6414" max="6414" width="3.19921875" style="1195" customWidth="1"/>
    <col min="6415" max="6415" width="3.69921875" style="1195" customWidth="1"/>
    <col min="6416" max="6416" width="3.19921875" style="1195" customWidth="1"/>
    <col min="6417" max="6417" width="3.69921875" style="1195" customWidth="1"/>
    <col min="6418" max="6418" width="3.19921875" style="1195" customWidth="1"/>
    <col min="6419" max="6419" width="3.69921875" style="1195" customWidth="1"/>
    <col min="6420" max="6420" width="3.19921875" style="1195" customWidth="1"/>
    <col min="6421" max="6421" width="3.69921875" style="1195" customWidth="1"/>
    <col min="6422" max="6422" width="3.19921875" style="1195" customWidth="1"/>
    <col min="6423" max="6423" width="3.69921875" style="1195" customWidth="1"/>
    <col min="6424" max="6424" width="3.19921875" style="1195" customWidth="1"/>
    <col min="6425" max="6425" width="3.69921875" style="1195" customWidth="1"/>
    <col min="6426" max="6426" width="3.19921875" style="1195" customWidth="1"/>
    <col min="6427" max="6427" width="3.69921875" style="1195" customWidth="1"/>
    <col min="6428" max="6428" width="3.19921875" style="1195" customWidth="1"/>
    <col min="6429" max="6429" width="6.19921875" style="1195" customWidth="1"/>
    <col min="6430" max="6430" width="3.19921875" style="1195" customWidth="1"/>
    <col min="6431" max="6654" width="7.69921875" style="1195"/>
    <col min="6655" max="6655" width="13.19921875" style="1195" customWidth="1"/>
    <col min="6656" max="6656" width="13.3984375" style="1195" customWidth="1"/>
    <col min="6657" max="6657" width="4.3984375" style="1195" customWidth="1"/>
    <col min="6658" max="6658" width="3.19921875" style="1195" customWidth="1"/>
    <col min="6659" max="6659" width="4.3984375" style="1195" customWidth="1"/>
    <col min="6660" max="6660" width="3.19921875" style="1195" customWidth="1"/>
    <col min="6661" max="6661" width="3.69921875" style="1195" customWidth="1"/>
    <col min="6662" max="6662" width="3.19921875" style="1195" customWidth="1"/>
    <col min="6663" max="6663" width="3.69921875" style="1195" customWidth="1"/>
    <col min="6664" max="6664" width="3.19921875" style="1195" customWidth="1"/>
    <col min="6665" max="6665" width="3.69921875" style="1195" customWidth="1"/>
    <col min="6666" max="6666" width="3.19921875" style="1195" customWidth="1"/>
    <col min="6667" max="6667" width="3.69921875" style="1195" customWidth="1"/>
    <col min="6668" max="6668" width="3.19921875" style="1195" customWidth="1"/>
    <col min="6669" max="6669" width="3.69921875" style="1195" customWidth="1"/>
    <col min="6670" max="6670" width="3.19921875" style="1195" customWidth="1"/>
    <col min="6671" max="6671" width="3.69921875" style="1195" customWidth="1"/>
    <col min="6672" max="6672" width="3.19921875" style="1195" customWidth="1"/>
    <col min="6673" max="6673" width="3.69921875" style="1195" customWidth="1"/>
    <col min="6674" max="6674" width="3.19921875" style="1195" customWidth="1"/>
    <col min="6675" max="6675" width="3.69921875" style="1195" customWidth="1"/>
    <col min="6676" max="6676" width="3.19921875" style="1195" customWidth="1"/>
    <col min="6677" max="6677" width="3.69921875" style="1195" customWidth="1"/>
    <col min="6678" max="6678" width="3.19921875" style="1195" customWidth="1"/>
    <col min="6679" max="6679" width="3.69921875" style="1195" customWidth="1"/>
    <col min="6680" max="6680" width="3.19921875" style="1195" customWidth="1"/>
    <col min="6681" max="6681" width="3.69921875" style="1195" customWidth="1"/>
    <col min="6682" max="6682" width="3.19921875" style="1195" customWidth="1"/>
    <col min="6683" max="6683" width="3.69921875" style="1195" customWidth="1"/>
    <col min="6684" max="6684" width="3.19921875" style="1195" customWidth="1"/>
    <col min="6685" max="6685" width="6.19921875" style="1195" customWidth="1"/>
    <col min="6686" max="6686" width="3.19921875" style="1195" customWidth="1"/>
    <col min="6687" max="6910" width="7.69921875" style="1195"/>
    <col min="6911" max="6911" width="13.19921875" style="1195" customWidth="1"/>
    <col min="6912" max="6912" width="13.3984375" style="1195" customWidth="1"/>
    <col min="6913" max="6913" width="4.3984375" style="1195" customWidth="1"/>
    <col min="6914" max="6914" width="3.19921875" style="1195" customWidth="1"/>
    <col min="6915" max="6915" width="4.3984375" style="1195" customWidth="1"/>
    <col min="6916" max="6916" width="3.19921875" style="1195" customWidth="1"/>
    <col min="6917" max="6917" width="3.69921875" style="1195" customWidth="1"/>
    <col min="6918" max="6918" width="3.19921875" style="1195" customWidth="1"/>
    <col min="6919" max="6919" width="3.69921875" style="1195" customWidth="1"/>
    <col min="6920" max="6920" width="3.19921875" style="1195" customWidth="1"/>
    <col min="6921" max="6921" width="3.69921875" style="1195" customWidth="1"/>
    <col min="6922" max="6922" width="3.19921875" style="1195" customWidth="1"/>
    <col min="6923" max="6923" width="3.69921875" style="1195" customWidth="1"/>
    <col min="6924" max="6924" width="3.19921875" style="1195" customWidth="1"/>
    <col min="6925" max="6925" width="3.69921875" style="1195" customWidth="1"/>
    <col min="6926" max="6926" width="3.19921875" style="1195" customWidth="1"/>
    <col min="6927" max="6927" width="3.69921875" style="1195" customWidth="1"/>
    <col min="6928" max="6928" width="3.19921875" style="1195" customWidth="1"/>
    <col min="6929" max="6929" width="3.69921875" style="1195" customWidth="1"/>
    <col min="6930" max="6930" width="3.19921875" style="1195" customWidth="1"/>
    <col min="6931" max="6931" width="3.69921875" style="1195" customWidth="1"/>
    <col min="6932" max="6932" width="3.19921875" style="1195" customWidth="1"/>
    <col min="6933" max="6933" width="3.69921875" style="1195" customWidth="1"/>
    <col min="6934" max="6934" width="3.19921875" style="1195" customWidth="1"/>
    <col min="6935" max="6935" width="3.69921875" style="1195" customWidth="1"/>
    <col min="6936" max="6936" width="3.19921875" style="1195" customWidth="1"/>
    <col min="6937" max="6937" width="3.69921875" style="1195" customWidth="1"/>
    <col min="6938" max="6938" width="3.19921875" style="1195" customWidth="1"/>
    <col min="6939" max="6939" width="3.69921875" style="1195" customWidth="1"/>
    <col min="6940" max="6940" width="3.19921875" style="1195" customWidth="1"/>
    <col min="6941" max="6941" width="6.19921875" style="1195" customWidth="1"/>
    <col min="6942" max="6942" width="3.19921875" style="1195" customWidth="1"/>
    <col min="6943" max="7166" width="7.69921875" style="1195"/>
    <col min="7167" max="7167" width="13.19921875" style="1195" customWidth="1"/>
    <col min="7168" max="7168" width="13.3984375" style="1195" customWidth="1"/>
    <col min="7169" max="7169" width="4.3984375" style="1195" customWidth="1"/>
    <col min="7170" max="7170" width="3.19921875" style="1195" customWidth="1"/>
    <col min="7171" max="7171" width="4.3984375" style="1195" customWidth="1"/>
    <col min="7172" max="7172" width="3.19921875" style="1195" customWidth="1"/>
    <col min="7173" max="7173" width="3.69921875" style="1195" customWidth="1"/>
    <col min="7174" max="7174" width="3.19921875" style="1195" customWidth="1"/>
    <col min="7175" max="7175" width="3.69921875" style="1195" customWidth="1"/>
    <col min="7176" max="7176" width="3.19921875" style="1195" customWidth="1"/>
    <col min="7177" max="7177" width="3.69921875" style="1195" customWidth="1"/>
    <col min="7178" max="7178" width="3.19921875" style="1195" customWidth="1"/>
    <col min="7179" max="7179" width="3.69921875" style="1195" customWidth="1"/>
    <col min="7180" max="7180" width="3.19921875" style="1195" customWidth="1"/>
    <col min="7181" max="7181" width="3.69921875" style="1195" customWidth="1"/>
    <col min="7182" max="7182" width="3.19921875" style="1195" customWidth="1"/>
    <col min="7183" max="7183" width="3.69921875" style="1195" customWidth="1"/>
    <col min="7184" max="7184" width="3.19921875" style="1195" customWidth="1"/>
    <col min="7185" max="7185" width="3.69921875" style="1195" customWidth="1"/>
    <col min="7186" max="7186" width="3.19921875" style="1195" customWidth="1"/>
    <col min="7187" max="7187" width="3.69921875" style="1195" customWidth="1"/>
    <col min="7188" max="7188" width="3.19921875" style="1195" customWidth="1"/>
    <col min="7189" max="7189" width="3.69921875" style="1195" customWidth="1"/>
    <col min="7190" max="7190" width="3.19921875" style="1195" customWidth="1"/>
    <col min="7191" max="7191" width="3.69921875" style="1195" customWidth="1"/>
    <col min="7192" max="7192" width="3.19921875" style="1195" customWidth="1"/>
    <col min="7193" max="7193" width="3.69921875" style="1195" customWidth="1"/>
    <col min="7194" max="7194" width="3.19921875" style="1195" customWidth="1"/>
    <col min="7195" max="7195" width="3.69921875" style="1195" customWidth="1"/>
    <col min="7196" max="7196" width="3.19921875" style="1195" customWidth="1"/>
    <col min="7197" max="7197" width="6.19921875" style="1195" customWidth="1"/>
    <col min="7198" max="7198" width="3.19921875" style="1195" customWidth="1"/>
    <col min="7199" max="7422" width="7.69921875" style="1195"/>
    <col min="7423" max="7423" width="13.19921875" style="1195" customWidth="1"/>
    <col min="7424" max="7424" width="13.3984375" style="1195" customWidth="1"/>
    <col min="7425" max="7425" width="4.3984375" style="1195" customWidth="1"/>
    <col min="7426" max="7426" width="3.19921875" style="1195" customWidth="1"/>
    <col min="7427" max="7427" width="4.3984375" style="1195" customWidth="1"/>
    <col min="7428" max="7428" width="3.19921875" style="1195" customWidth="1"/>
    <col min="7429" max="7429" width="3.69921875" style="1195" customWidth="1"/>
    <col min="7430" max="7430" width="3.19921875" style="1195" customWidth="1"/>
    <col min="7431" max="7431" width="3.69921875" style="1195" customWidth="1"/>
    <col min="7432" max="7432" width="3.19921875" style="1195" customWidth="1"/>
    <col min="7433" max="7433" width="3.69921875" style="1195" customWidth="1"/>
    <col min="7434" max="7434" width="3.19921875" style="1195" customWidth="1"/>
    <col min="7435" max="7435" width="3.69921875" style="1195" customWidth="1"/>
    <col min="7436" max="7436" width="3.19921875" style="1195" customWidth="1"/>
    <col min="7437" max="7437" width="3.69921875" style="1195" customWidth="1"/>
    <col min="7438" max="7438" width="3.19921875" style="1195" customWidth="1"/>
    <col min="7439" max="7439" width="3.69921875" style="1195" customWidth="1"/>
    <col min="7440" max="7440" width="3.19921875" style="1195" customWidth="1"/>
    <col min="7441" max="7441" width="3.69921875" style="1195" customWidth="1"/>
    <col min="7442" max="7442" width="3.19921875" style="1195" customWidth="1"/>
    <col min="7443" max="7443" width="3.69921875" style="1195" customWidth="1"/>
    <col min="7444" max="7444" width="3.19921875" style="1195" customWidth="1"/>
    <col min="7445" max="7445" width="3.69921875" style="1195" customWidth="1"/>
    <col min="7446" max="7446" width="3.19921875" style="1195" customWidth="1"/>
    <col min="7447" max="7447" width="3.69921875" style="1195" customWidth="1"/>
    <col min="7448" max="7448" width="3.19921875" style="1195" customWidth="1"/>
    <col min="7449" max="7449" width="3.69921875" style="1195" customWidth="1"/>
    <col min="7450" max="7450" width="3.19921875" style="1195" customWidth="1"/>
    <col min="7451" max="7451" width="3.69921875" style="1195" customWidth="1"/>
    <col min="7452" max="7452" width="3.19921875" style="1195" customWidth="1"/>
    <col min="7453" max="7453" width="6.19921875" style="1195" customWidth="1"/>
    <col min="7454" max="7454" width="3.19921875" style="1195" customWidth="1"/>
    <col min="7455" max="7678" width="7.69921875" style="1195"/>
    <col min="7679" max="7679" width="13.19921875" style="1195" customWidth="1"/>
    <col min="7680" max="7680" width="13.3984375" style="1195" customWidth="1"/>
    <col min="7681" max="7681" width="4.3984375" style="1195" customWidth="1"/>
    <col min="7682" max="7682" width="3.19921875" style="1195" customWidth="1"/>
    <col min="7683" max="7683" width="4.3984375" style="1195" customWidth="1"/>
    <col min="7684" max="7684" width="3.19921875" style="1195" customWidth="1"/>
    <col min="7685" max="7685" width="3.69921875" style="1195" customWidth="1"/>
    <col min="7686" max="7686" width="3.19921875" style="1195" customWidth="1"/>
    <col min="7687" max="7687" width="3.69921875" style="1195" customWidth="1"/>
    <col min="7688" max="7688" width="3.19921875" style="1195" customWidth="1"/>
    <col min="7689" max="7689" width="3.69921875" style="1195" customWidth="1"/>
    <col min="7690" max="7690" width="3.19921875" style="1195" customWidth="1"/>
    <col min="7691" max="7691" width="3.69921875" style="1195" customWidth="1"/>
    <col min="7692" max="7692" width="3.19921875" style="1195" customWidth="1"/>
    <col min="7693" max="7693" width="3.69921875" style="1195" customWidth="1"/>
    <col min="7694" max="7694" width="3.19921875" style="1195" customWidth="1"/>
    <col min="7695" max="7695" width="3.69921875" style="1195" customWidth="1"/>
    <col min="7696" max="7696" width="3.19921875" style="1195" customWidth="1"/>
    <col min="7697" max="7697" width="3.69921875" style="1195" customWidth="1"/>
    <col min="7698" max="7698" width="3.19921875" style="1195" customWidth="1"/>
    <col min="7699" max="7699" width="3.69921875" style="1195" customWidth="1"/>
    <col min="7700" max="7700" width="3.19921875" style="1195" customWidth="1"/>
    <col min="7701" max="7701" width="3.69921875" style="1195" customWidth="1"/>
    <col min="7702" max="7702" width="3.19921875" style="1195" customWidth="1"/>
    <col min="7703" max="7703" width="3.69921875" style="1195" customWidth="1"/>
    <col min="7704" max="7704" width="3.19921875" style="1195" customWidth="1"/>
    <col min="7705" max="7705" width="3.69921875" style="1195" customWidth="1"/>
    <col min="7706" max="7706" width="3.19921875" style="1195" customWidth="1"/>
    <col min="7707" max="7707" width="3.69921875" style="1195" customWidth="1"/>
    <col min="7708" max="7708" width="3.19921875" style="1195" customWidth="1"/>
    <col min="7709" max="7709" width="6.19921875" style="1195" customWidth="1"/>
    <col min="7710" max="7710" width="3.19921875" style="1195" customWidth="1"/>
    <col min="7711" max="7934" width="7.69921875" style="1195"/>
    <col min="7935" max="7935" width="13.19921875" style="1195" customWidth="1"/>
    <col min="7936" max="7936" width="13.3984375" style="1195" customWidth="1"/>
    <col min="7937" max="7937" width="4.3984375" style="1195" customWidth="1"/>
    <col min="7938" max="7938" width="3.19921875" style="1195" customWidth="1"/>
    <col min="7939" max="7939" width="4.3984375" style="1195" customWidth="1"/>
    <col min="7940" max="7940" width="3.19921875" style="1195" customWidth="1"/>
    <col min="7941" max="7941" width="3.69921875" style="1195" customWidth="1"/>
    <col min="7942" max="7942" width="3.19921875" style="1195" customWidth="1"/>
    <col min="7943" max="7943" width="3.69921875" style="1195" customWidth="1"/>
    <col min="7944" max="7944" width="3.19921875" style="1195" customWidth="1"/>
    <col min="7945" max="7945" width="3.69921875" style="1195" customWidth="1"/>
    <col min="7946" max="7946" width="3.19921875" style="1195" customWidth="1"/>
    <col min="7947" max="7947" width="3.69921875" style="1195" customWidth="1"/>
    <col min="7948" max="7948" width="3.19921875" style="1195" customWidth="1"/>
    <col min="7949" max="7949" width="3.69921875" style="1195" customWidth="1"/>
    <col min="7950" max="7950" width="3.19921875" style="1195" customWidth="1"/>
    <col min="7951" max="7951" width="3.69921875" style="1195" customWidth="1"/>
    <col min="7952" max="7952" width="3.19921875" style="1195" customWidth="1"/>
    <col min="7953" max="7953" width="3.69921875" style="1195" customWidth="1"/>
    <col min="7954" max="7954" width="3.19921875" style="1195" customWidth="1"/>
    <col min="7955" max="7955" width="3.69921875" style="1195" customWidth="1"/>
    <col min="7956" max="7956" width="3.19921875" style="1195" customWidth="1"/>
    <col min="7957" max="7957" width="3.69921875" style="1195" customWidth="1"/>
    <col min="7958" max="7958" width="3.19921875" style="1195" customWidth="1"/>
    <col min="7959" max="7959" width="3.69921875" style="1195" customWidth="1"/>
    <col min="7960" max="7960" width="3.19921875" style="1195" customWidth="1"/>
    <col min="7961" max="7961" width="3.69921875" style="1195" customWidth="1"/>
    <col min="7962" max="7962" width="3.19921875" style="1195" customWidth="1"/>
    <col min="7963" max="7963" width="3.69921875" style="1195" customWidth="1"/>
    <col min="7964" max="7964" width="3.19921875" style="1195" customWidth="1"/>
    <col min="7965" max="7965" width="6.19921875" style="1195" customWidth="1"/>
    <col min="7966" max="7966" width="3.19921875" style="1195" customWidth="1"/>
    <col min="7967" max="8190" width="7.69921875" style="1195"/>
    <col min="8191" max="8191" width="13.19921875" style="1195" customWidth="1"/>
    <col min="8192" max="8192" width="13.3984375" style="1195" customWidth="1"/>
    <col min="8193" max="8193" width="4.3984375" style="1195" customWidth="1"/>
    <col min="8194" max="8194" width="3.19921875" style="1195" customWidth="1"/>
    <col min="8195" max="8195" width="4.3984375" style="1195" customWidth="1"/>
    <col min="8196" max="8196" width="3.19921875" style="1195" customWidth="1"/>
    <col min="8197" max="8197" width="3.69921875" style="1195" customWidth="1"/>
    <col min="8198" max="8198" width="3.19921875" style="1195" customWidth="1"/>
    <col min="8199" max="8199" width="3.69921875" style="1195" customWidth="1"/>
    <col min="8200" max="8200" width="3.19921875" style="1195" customWidth="1"/>
    <col min="8201" max="8201" width="3.69921875" style="1195" customWidth="1"/>
    <col min="8202" max="8202" width="3.19921875" style="1195" customWidth="1"/>
    <col min="8203" max="8203" width="3.69921875" style="1195" customWidth="1"/>
    <col min="8204" max="8204" width="3.19921875" style="1195" customWidth="1"/>
    <col min="8205" max="8205" width="3.69921875" style="1195" customWidth="1"/>
    <col min="8206" max="8206" width="3.19921875" style="1195" customWidth="1"/>
    <col min="8207" max="8207" width="3.69921875" style="1195" customWidth="1"/>
    <col min="8208" max="8208" width="3.19921875" style="1195" customWidth="1"/>
    <col min="8209" max="8209" width="3.69921875" style="1195" customWidth="1"/>
    <col min="8210" max="8210" width="3.19921875" style="1195" customWidth="1"/>
    <col min="8211" max="8211" width="3.69921875" style="1195" customWidth="1"/>
    <col min="8212" max="8212" width="3.19921875" style="1195" customWidth="1"/>
    <col min="8213" max="8213" width="3.69921875" style="1195" customWidth="1"/>
    <col min="8214" max="8214" width="3.19921875" style="1195" customWidth="1"/>
    <col min="8215" max="8215" width="3.69921875" style="1195" customWidth="1"/>
    <col min="8216" max="8216" width="3.19921875" style="1195" customWidth="1"/>
    <col min="8217" max="8217" width="3.69921875" style="1195" customWidth="1"/>
    <col min="8218" max="8218" width="3.19921875" style="1195" customWidth="1"/>
    <col min="8219" max="8219" width="3.69921875" style="1195" customWidth="1"/>
    <col min="8220" max="8220" width="3.19921875" style="1195" customWidth="1"/>
    <col min="8221" max="8221" width="6.19921875" style="1195" customWidth="1"/>
    <col min="8222" max="8222" width="3.19921875" style="1195" customWidth="1"/>
    <col min="8223" max="8446" width="7.69921875" style="1195"/>
    <col min="8447" max="8447" width="13.19921875" style="1195" customWidth="1"/>
    <col min="8448" max="8448" width="13.3984375" style="1195" customWidth="1"/>
    <col min="8449" max="8449" width="4.3984375" style="1195" customWidth="1"/>
    <col min="8450" max="8450" width="3.19921875" style="1195" customWidth="1"/>
    <col min="8451" max="8451" width="4.3984375" style="1195" customWidth="1"/>
    <col min="8452" max="8452" width="3.19921875" style="1195" customWidth="1"/>
    <col min="8453" max="8453" width="3.69921875" style="1195" customWidth="1"/>
    <col min="8454" max="8454" width="3.19921875" style="1195" customWidth="1"/>
    <col min="8455" max="8455" width="3.69921875" style="1195" customWidth="1"/>
    <col min="8456" max="8456" width="3.19921875" style="1195" customWidth="1"/>
    <col min="8457" max="8457" width="3.69921875" style="1195" customWidth="1"/>
    <col min="8458" max="8458" width="3.19921875" style="1195" customWidth="1"/>
    <col min="8459" max="8459" width="3.69921875" style="1195" customWidth="1"/>
    <col min="8460" max="8460" width="3.19921875" style="1195" customWidth="1"/>
    <col min="8461" max="8461" width="3.69921875" style="1195" customWidth="1"/>
    <col min="8462" max="8462" width="3.19921875" style="1195" customWidth="1"/>
    <col min="8463" max="8463" width="3.69921875" style="1195" customWidth="1"/>
    <col min="8464" max="8464" width="3.19921875" style="1195" customWidth="1"/>
    <col min="8465" max="8465" width="3.69921875" style="1195" customWidth="1"/>
    <col min="8466" max="8466" width="3.19921875" style="1195" customWidth="1"/>
    <col min="8467" max="8467" width="3.69921875" style="1195" customWidth="1"/>
    <col min="8468" max="8468" width="3.19921875" style="1195" customWidth="1"/>
    <col min="8469" max="8469" width="3.69921875" style="1195" customWidth="1"/>
    <col min="8470" max="8470" width="3.19921875" style="1195" customWidth="1"/>
    <col min="8471" max="8471" width="3.69921875" style="1195" customWidth="1"/>
    <col min="8472" max="8472" width="3.19921875" style="1195" customWidth="1"/>
    <col min="8473" max="8473" width="3.69921875" style="1195" customWidth="1"/>
    <col min="8474" max="8474" width="3.19921875" style="1195" customWidth="1"/>
    <col min="8475" max="8475" width="3.69921875" style="1195" customWidth="1"/>
    <col min="8476" max="8476" width="3.19921875" style="1195" customWidth="1"/>
    <col min="8477" max="8477" width="6.19921875" style="1195" customWidth="1"/>
    <col min="8478" max="8478" width="3.19921875" style="1195" customWidth="1"/>
    <col min="8479" max="8702" width="7.69921875" style="1195"/>
    <col min="8703" max="8703" width="13.19921875" style="1195" customWidth="1"/>
    <col min="8704" max="8704" width="13.3984375" style="1195" customWidth="1"/>
    <col min="8705" max="8705" width="4.3984375" style="1195" customWidth="1"/>
    <col min="8706" max="8706" width="3.19921875" style="1195" customWidth="1"/>
    <col min="8707" max="8707" width="4.3984375" style="1195" customWidth="1"/>
    <col min="8708" max="8708" width="3.19921875" style="1195" customWidth="1"/>
    <col min="8709" max="8709" width="3.69921875" style="1195" customWidth="1"/>
    <col min="8710" max="8710" width="3.19921875" style="1195" customWidth="1"/>
    <col min="8711" max="8711" width="3.69921875" style="1195" customWidth="1"/>
    <col min="8712" max="8712" width="3.19921875" style="1195" customWidth="1"/>
    <col min="8713" max="8713" width="3.69921875" style="1195" customWidth="1"/>
    <col min="8714" max="8714" width="3.19921875" style="1195" customWidth="1"/>
    <col min="8715" max="8715" width="3.69921875" style="1195" customWidth="1"/>
    <col min="8716" max="8716" width="3.19921875" style="1195" customWidth="1"/>
    <col min="8717" max="8717" width="3.69921875" style="1195" customWidth="1"/>
    <col min="8718" max="8718" width="3.19921875" style="1195" customWidth="1"/>
    <col min="8719" max="8719" width="3.69921875" style="1195" customWidth="1"/>
    <col min="8720" max="8720" width="3.19921875" style="1195" customWidth="1"/>
    <col min="8721" max="8721" width="3.69921875" style="1195" customWidth="1"/>
    <col min="8722" max="8722" width="3.19921875" style="1195" customWidth="1"/>
    <col min="8723" max="8723" width="3.69921875" style="1195" customWidth="1"/>
    <col min="8724" max="8724" width="3.19921875" style="1195" customWidth="1"/>
    <col min="8725" max="8725" width="3.69921875" style="1195" customWidth="1"/>
    <col min="8726" max="8726" width="3.19921875" style="1195" customWidth="1"/>
    <col min="8727" max="8727" width="3.69921875" style="1195" customWidth="1"/>
    <col min="8728" max="8728" width="3.19921875" style="1195" customWidth="1"/>
    <col min="8729" max="8729" width="3.69921875" style="1195" customWidth="1"/>
    <col min="8730" max="8730" width="3.19921875" style="1195" customWidth="1"/>
    <col min="8731" max="8731" width="3.69921875" style="1195" customWidth="1"/>
    <col min="8732" max="8732" width="3.19921875" style="1195" customWidth="1"/>
    <col min="8733" max="8733" width="6.19921875" style="1195" customWidth="1"/>
    <col min="8734" max="8734" width="3.19921875" style="1195" customWidth="1"/>
    <col min="8735" max="8958" width="7.69921875" style="1195"/>
    <col min="8959" max="8959" width="13.19921875" style="1195" customWidth="1"/>
    <col min="8960" max="8960" width="13.3984375" style="1195" customWidth="1"/>
    <col min="8961" max="8961" width="4.3984375" style="1195" customWidth="1"/>
    <col min="8962" max="8962" width="3.19921875" style="1195" customWidth="1"/>
    <col min="8963" max="8963" width="4.3984375" style="1195" customWidth="1"/>
    <col min="8964" max="8964" width="3.19921875" style="1195" customWidth="1"/>
    <col min="8965" max="8965" width="3.69921875" style="1195" customWidth="1"/>
    <col min="8966" max="8966" width="3.19921875" style="1195" customWidth="1"/>
    <col min="8967" max="8967" width="3.69921875" style="1195" customWidth="1"/>
    <col min="8968" max="8968" width="3.19921875" style="1195" customWidth="1"/>
    <col min="8969" max="8969" width="3.69921875" style="1195" customWidth="1"/>
    <col min="8970" max="8970" width="3.19921875" style="1195" customWidth="1"/>
    <col min="8971" max="8971" width="3.69921875" style="1195" customWidth="1"/>
    <col min="8972" max="8972" width="3.19921875" style="1195" customWidth="1"/>
    <col min="8973" max="8973" width="3.69921875" style="1195" customWidth="1"/>
    <col min="8974" max="8974" width="3.19921875" style="1195" customWidth="1"/>
    <col min="8975" max="8975" width="3.69921875" style="1195" customWidth="1"/>
    <col min="8976" max="8976" width="3.19921875" style="1195" customWidth="1"/>
    <col min="8977" max="8977" width="3.69921875" style="1195" customWidth="1"/>
    <col min="8978" max="8978" width="3.19921875" style="1195" customWidth="1"/>
    <col min="8979" max="8979" width="3.69921875" style="1195" customWidth="1"/>
    <col min="8980" max="8980" width="3.19921875" style="1195" customWidth="1"/>
    <col min="8981" max="8981" width="3.69921875" style="1195" customWidth="1"/>
    <col min="8982" max="8982" width="3.19921875" style="1195" customWidth="1"/>
    <col min="8983" max="8983" width="3.69921875" style="1195" customWidth="1"/>
    <col min="8984" max="8984" width="3.19921875" style="1195" customWidth="1"/>
    <col min="8985" max="8985" width="3.69921875" style="1195" customWidth="1"/>
    <col min="8986" max="8986" width="3.19921875" style="1195" customWidth="1"/>
    <col min="8987" max="8987" width="3.69921875" style="1195" customWidth="1"/>
    <col min="8988" max="8988" width="3.19921875" style="1195" customWidth="1"/>
    <col min="8989" max="8989" width="6.19921875" style="1195" customWidth="1"/>
    <col min="8990" max="8990" width="3.19921875" style="1195" customWidth="1"/>
    <col min="8991" max="9214" width="7.69921875" style="1195"/>
    <col min="9215" max="9215" width="13.19921875" style="1195" customWidth="1"/>
    <col min="9216" max="9216" width="13.3984375" style="1195" customWidth="1"/>
    <col min="9217" max="9217" width="4.3984375" style="1195" customWidth="1"/>
    <col min="9218" max="9218" width="3.19921875" style="1195" customWidth="1"/>
    <col min="9219" max="9219" width="4.3984375" style="1195" customWidth="1"/>
    <col min="9220" max="9220" width="3.19921875" style="1195" customWidth="1"/>
    <col min="9221" max="9221" width="3.69921875" style="1195" customWidth="1"/>
    <col min="9222" max="9222" width="3.19921875" style="1195" customWidth="1"/>
    <col min="9223" max="9223" width="3.69921875" style="1195" customWidth="1"/>
    <col min="9224" max="9224" width="3.19921875" style="1195" customWidth="1"/>
    <col min="9225" max="9225" width="3.69921875" style="1195" customWidth="1"/>
    <col min="9226" max="9226" width="3.19921875" style="1195" customWidth="1"/>
    <col min="9227" max="9227" width="3.69921875" style="1195" customWidth="1"/>
    <col min="9228" max="9228" width="3.19921875" style="1195" customWidth="1"/>
    <col min="9229" max="9229" width="3.69921875" style="1195" customWidth="1"/>
    <col min="9230" max="9230" width="3.19921875" style="1195" customWidth="1"/>
    <col min="9231" max="9231" width="3.69921875" style="1195" customWidth="1"/>
    <col min="9232" max="9232" width="3.19921875" style="1195" customWidth="1"/>
    <col min="9233" max="9233" width="3.69921875" style="1195" customWidth="1"/>
    <col min="9234" max="9234" width="3.19921875" style="1195" customWidth="1"/>
    <col min="9235" max="9235" width="3.69921875" style="1195" customWidth="1"/>
    <col min="9236" max="9236" width="3.19921875" style="1195" customWidth="1"/>
    <col min="9237" max="9237" width="3.69921875" style="1195" customWidth="1"/>
    <col min="9238" max="9238" width="3.19921875" style="1195" customWidth="1"/>
    <col min="9239" max="9239" width="3.69921875" style="1195" customWidth="1"/>
    <col min="9240" max="9240" width="3.19921875" style="1195" customWidth="1"/>
    <col min="9241" max="9241" width="3.69921875" style="1195" customWidth="1"/>
    <col min="9242" max="9242" width="3.19921875" style="1195" customWidth="1"/>
    <col min="9243" max="9243" width="3.69921875" style="1195" customWidth="1"/>
    <col min="9244" max="9244" width="3.19921875" style="1195" customWidth="1"/>
    <col min="9245" max="9245" width="6.19921875" style="1195" customWidth="1"/>
    <col min="9246" max="9246" width="3.19921875" style="1195" customWidth="1"/>
    <col min="9247" max="9470" width="7.69921875" style="1195"/>
    <col min="9471" max="9471" width="13.19921875" style="1195" customWidth="1"/>
    <col min="9472" max="9472" width="13.3984375" style="1195" customWidth="1"/>
    <col min="9473" max="9473" width="4.3984375" style="1195" customWidth="1"/>
    <col min="9474" max="9474" width="3.19921875" style="1195" customWidth="1"/>
    <col min="9475" max="9475" width="4.3984375" style="1195" customWidth="1"/>
    <col min="9476" max="9476" width="3.19921875" style="1195" customWidth="1"/>
    <col min="9477" max="9477" width="3.69921875" style="1195" customWidth="1"/>
    <col min="9478" max="9478" width="3.19921875" style="1195" customWidth="1"/>
    <col min="9479" max="9479" width="3.69921875" style="1195" customWidth="1"/>
    <col min="9480" max="9480" width="3.19921875" style="1195" customWidth="1"/>
    <col min="9481" max="9481" width="3.69921875" style="1195" customWidth="1"/>
    <col min="9482" max="9482" width="3.19921875" style="1195" customWidth="1"/>
    <col min="9483" max="9483" width="3.69921875" style="1195" customWidth="1"/>
    <col min="9484" max="9484" width="3.19921875" style="1195" customWidth="1"/>
    <col min="9485" max="9485" width="3.69921875" style="1195" customWidth="1"/>
    <col min="9486" max="9486" width="3.19921875" style="1195" customWidth="1"/>
    <col min="9487" max="9487" width="3.69921875" style="1195" customWidth="1"/>
    <col min="9488" max="9488" width="3.19921875" style="1195" customWidth="1"/>
    <col min="9489" max="9489" width="3.69921875" style="1195" customWidth="1"/>
    <col min="9490" max="9490" width="3.19921875" style="1195" customWidth="1"/>
    <col min="9491" max="9491" width="3.69921875" style="1195" customWidth="1"/>
    <col min="9492" max="9492" width="3.19921875" style="1195" customWidth="1"/>
    <col min="9493" max="9493" width="3.69921875" style="1195" customWidth="1"/>
    <col min="9494" max="9494" width="3.19921875" style="1195" customWidth="1"/>
    <col min="9495" max="9495" width="3.69921875" style="1195" customWidth="1"/>
    <col min="9496" max="9496" width="3.19921875" style="1195" customWidth="1"/>
    <col min="9497" max="9497" width="3.69921875" style="1195" customWidth="1"/>
    <col min="9498" max="9498" width="3.19921875" style="1195" customWidth="1"/>
    <col min="9499" max="9499" width="3.69921875" style="1195" customWidth="1"/>
    <col min="9500" max="9500" width="3.19921875" style="1195" customWidth="1"/>
    <col min="9501" max="9501" width="6.19921875" style="1195" customWidth="1"/>
    <col min="9502" max="9502" width="3.19921875" style="1195" customWidth="1"/>
    <col min="9503" max="9726" width="7.69921875" style="1195"/>
    <col min="9727" max="9727" width="13.19921875" style="1195" customWidth="1"/>
    <col min="9728" max="9728" width="13.3984375" style="1195" customWidth="1"/>
    <col min="9729" max="9729" width="4.3984375" style="1195" customWidth="1"/>
    <col min="9730" max="9730" width="3.19921875" style="1195" customWidth="1"/>
    <col min="9731" max="9731" width="4.3984375" style="1195" customWidth="1"/>
    <col min="9732" max="9732" width="3.19921875" style="1195" customWidth="1"/>
    <col min="9733" max="9733" width="3.69921875" style="1195" customWidth="1"/>
    <col min="9734" max="9734" width="3.19921875" style="1195" customWidth="1"/>
    <col min="9735" max="9735" width="3.69921875" style="1195" customWidth="1"/>
    <col min="9736" max="9736" width="3.19921875" style="1195" customWidth="1"/>
    <col min="9737" max="9737" width="3.69921875" style="1195" customWidth="1"/>
    <col min="9738" max="9738" width="3.19921875" style="1195" customWidth="1"/>
    <col min="9739" max="9739" width="3.69921875" style="1195" customWidth="1"/>
    <col min="9740" max="9740" width="3.19921875" style="1195" customWidth="1"/>
    <col min="9741" max="9741" width="3.69921875" style="1195" customWidth="1"/>
    <col min="9742" max="9742" width="3.19921875" style="1195" customWidth="1"/>
    <col min="9743" max="9743" width="3.69921875" style="1195" customWidth="1"/>
    <col min="9744" max="9744" width="3.19921875" style="1195" customWidth="1"/>
    <col min="9745" max="9745" width="3.69921875" style="1195" customWidth="1"/>
    <col min="9746" max="9746" width="3.19921875" style="1195" customWidth="1"/>
    <col min="9747" max="9747" width="3.69921875" style="1195" customWidth="1"/>
    <col min="9748" max="9748" width="3.19921875" style="1195" customWidth="1"/>
    <col min="9749" max="9749" width="3.69921875" style="1195" customWidth="1"/>
    <col min="9750" max="9750" width="3.19921875" style="1195" customWidth="1"/>
    <col min="9751" max="9751" width="3.69921875" style="1195" customWidth="1"/>
    <col min="9752" max="9752" width="3.19921875" style="1195" customWidth="1"/>
    <col min="9753" max="9753" width="3.69921875" style="1195" customWidth="1"/>
    <col min="9754" max="9754" width="3.19921875" style="1195" customWidth="1"/>
    <col min="9755" max="9755" width="3.69921875" style="1195" customWidth="1"/>
    <col min="9756" max="9756" width="3.19921875" style="1195" customWidth="1"/>
    <col min="9757" max="9757" width="6.19921875" style="1195" customWidth="1"/>
    <col min="9758" max="9758" width="3.19921875" style="1195" customWidth="1"/>
    <col min="9759" max="9982" width="7.69921875" style="1195"/>
    <col min="9983" max="9983" width="13.19921875" style="1195" customWidth="1"/>
    <col min="9984" max="9984" width="13.3984375" style="1195" customWidth="1"/>
    <col min="9985" max="9985" width="4.3984375" style="1195" customWidth="1"/>
    <col min="9986" max="9986" width="3.19921875" style="1195" customWidth="1"/>
    <col min="9987" max="9987" width="4.3984375" style="1195" customWidth="1"/>
    <col min="9988" max="9988" width="3.19921875" style="1195" customWidth="1"/>
    <col min="9989" max="9989" width="3.69921875" style="1195" customWidth="1"/>
    <col min="9990" max="9990" width="3.19921875" style="1195" customWidth="1"/>
    <col min="9991" max="9991" width="3.69921875" style="1195" customWidth="1"/>
    <col min="9992" max="9992" width="3.19921875" style="1195" customWidth="1"/>
    <col min="9993" max="9993" width="3.69921875" style="1195" customWidth="1"/>
    <col min="9994" max="9994" width="3.19921875" style="1195" customWidth="1"/>
    <col min="9995" max="9995" width="3.69921875" style="1195" customWidth="1"/>
    <col min="9996" max="9996" width="3.19921875" style="1195" customWidth="1"/>
    <col min="9997" max="9997" width="3.69921875" style="1195" customWidth="1"/>
    <col min="9998" max="9998" width="3.19921875" style="1195" customWidth="1"/>
    <col min="9999" max="9999" width="3.69921875" style="1195" customWidth="1"/>
    <col min="10000" max="10000" width="3.19921875" style="1195" customWidth="1"/>
    <col min="10001" max="10001" width="3.69921875" style="1195" customWidth="1"/>
    <col min="10002" max="10002" width="3.19921875" style="1195" customWidth="1"/>
    <col min="10003" max="10003" width="3.69921875" style="1195" customWidth="1"/>
    <col min="10004" max="10004" width="3.19921875" style="1195" customWidth="1"/>
    <col min="10005" max="10005" width="3.69921875" style="1195" customWidth="1"/>
    <col min="10006" max="10006" width="3.19921875" style="1195" customWidth="1"/>
    <col min="10007" max="10007" width="3.69921875" style="1195" customWidth="1"/>
    <col min="10008" max="10008" width="3.19921875" style="1195" customWidth="1"/>
    <col min="10009" max="10009" width="3.69921875" style="1195" customWidth="1"/>
    <col min="10010" max="10010" width="3.19921875" style="1195" customWidth="1"/>
    <col min="10011" max="10011" width="3.69921875" style="1195" customWidth="1"/>
    <col min="10012" max="10012" width="3.19921875" style="1195" customWidth="1"/>
    <col min="10013" max="10013" width="6.19921875" style="1195" customWidth="1"/>
    <col min="10014" max="10014" width="3.19921875" style="1195" customWidth="1"/>
    <col min="10015" max="10238" width="7.69921875" style="1195"/>
    <col min="10239" max="10239" width="13.19921875" style="1195" customWidth="1"/>
    <col min="10240" max="10240" width="13.3984375" style="1195" customWidth="1"/>
    <col min="10241" max="10241" width="4.3984375" style="1195" customWidth="1"/>
    <col min="10242" max="10242" width="3.19921875" style="1195" customWidth="1"/>
    <col min="10243" max="10243" width="4.3984375" style="1195" customWidth="1"/>
    <col min="10244" max="10244" width="3.19921875" style="1195" customWidth="1"/>
    <col min="10245" max="10245" width="3.69921875" style="1195" customWidth="1"/>
    <col min="10246" max="10246" width="3.19921875" style="1195" customWidth="1"/>
    <col min="10247" max="10247" width="3.69921875" style="1195" customWidth="1"/>
    <col min="10248" max="10248" width="3.19921875" style="1195" customWidth="1"/>
    <col min="10249" max="10249" width="3.69921875" style="1195" customWidth="1"/>
    <col min="10250" max="10250" width="3.19921875" style="1195" customWidth="1"/>
    <col min="10251" max="10251" width="3.69921875" style="1195" customWidth="1"/>
    <col min="10252" max="10252" width="3.19921875" style="1195" customWidth="1"/>
    <col min="10253" max="10253" width="3.69921875" style="1195" customWidth="1"/>
    <col min="10254" max="10254" width="3.19921875" style="1195" customWidth="1"/>
    <col min="10255" max="10255" width="3.69921875" style="1195" customWidth="1"/>
    <col min="10256" max="10256" width="3.19921875" style="1195" customWidth="1"/>
    <col min="10257" max="10257" width="3.69921875" style="1195" customWidth="1"/>
    <col min="10258" max="10258" width="3.19921875" style="1195" customWidth="1"/>
    <col min="10259" max="10259" width="3.69921875" style="1195" customWidth="1"/>
    <col min="10260" max="10260" width="3.19921875" style="1195" customWidth="1"/>
    <col min="10261" max="10261" width="3.69921875" style="1195" customWidth="1"/>
    <col min="10262" max="10262" width="3.19921875" style="1195" customWidth="1"/>
    <col min="10263" max="10263" width="3.69921875" style="1195" customWidth="1"/>
    <col min="10264" max="10264" width="3.19921875" style="1195" customWidth="1"/>
    <col min="10265" max="10265" width="3.69921875" style="1195" customWidth="1"/>
    <col min="10266" max="10266" width="3.19921875" style="1195" customWidth="1"/>
    <col min="10267" max="10267" width="3.69921875" style="1195" customWidth="1"/>
    <col min="10268" max="10268" width="3.19921875" style="1195" customWidth="1"/>
    <col min="10269" max="10269" width="6.19921875" style="1195" customWidth="1"/>
    <col min="10270" max="10270" width="3.19921875" style="1195" customWidth="1"/>
    <col min="10271" max="10494" width="7.69921875" style="1195"/>
    <col min="10495" max="10495" width="13.19921875" style="1195" customWidth="1"/>
    <col min="10496" max="10496" width="13.3984375" style="1195" customWidth="1"/>
    <col min="10497" max="10497" width="4.3984375" style="1195" customWidth="1"/>
    <col min="10498" max="10498" width="3.19921875" style="1195" customWidth="1"/>
    <col min="10499" max="10499" width="4.3984375" style="1195" customWidth="1"/>
    <col min="10500" max="10500" width="3.19921875" style="1195" customWidth="1"/>
    <col min="10501" max="10501" width="3.69921875" style="1195" customWidth="1"/>
    <col min="10502" max="10502" width="3.19921875" style="1195" customWidth="1"/>
    <col min="10503" max="10503" width="3.69921875" style="1195" customWidth="1"/>
    <col min="10504" max="10504" width="3.19921875" style="1195" customWidth="1"/>
    <col min="10505" max="10505" width="3.69921875" style="1195" customWidth="1"/>
    <col min="10506" max="10506" width="3.19921875" style="1195" customWidth="1"/>
    <col min="10507" max="10507" width="3.69921875" style="1195" customWidth="1"/>
    <col min="10508" max="10508" width="3.19921875" style="1195" customWidth="1"/>
    <col min="10509" max="10509" width="3.69921875" style="1195" customWidth="1"/>
    <col min="10510" max="10510" width="3.19921875" style="1195" customWidth="1"/>
    <col min="10511" max="10511" width="3.69921875" style="1195" customWidth="1"/>
    <col min="10512" max="10512" width="3.19921875" style="1195" customWidth="1"/>
    <col min="10513" max="10513" width="3.69921875" style="1195" customWidth="1"/>
    <col min="10514" max="10514" width="3.19921875" style="1195" customWidth="1"/>
    <col min="10515" max="10515" width="3.69921875" style="1195" customWidth="1"/>
    <col min="10516" max="10516" width="3.19921875" style="1195" customWidth="1"/>
    <col min="10517" max="10517" width="3.69921875" style="1195" customWidth="1"/>
    <col min="10518" max="10518" width="3.19921875" style="1195" customWidth="1"/>
    <col min="10519" max="10519" width="3.69921875" style="1195" customWidth="1"/>
    <col min="10520" max="10520" width="3.19921875" style="1195" customWidth="1"/>
    <col min="10521" max="10521" width="3.69921875" style="1195" customWidth="1"/>
    <col min="10522" max="10522" width="3.19921875" style="1195" customWidth="1"/>
    <col min="10523" max="10523" width="3.69921875" style="1195" customWidth="1"/>
    <col min="10524" max="10524" width="3.19921875" style="1195" customWidth="1"/>
    <col min="10525" max="10525" width="6.19921875" style="1195" customWidth="1"/>
    <col min="10526" max="10526" width="3.19921875" style="1195" customWidth="1"/>
    <col min="10527" max="10750" width="7.69921875" style="1195"/>
    <col min="10751" max="10751" width="13.19921875" style="1195" customWidth="1"/>
    <col min="10752" max="10752" width="13.3984375" style="1195" customWidth="1"/>
    <col min="10753" max="10753" width="4.3984375" style="1195" customWidth="1"/>
    <col min="10754" max="10754" width="3.19921875" style="1195" customWidth="1"/>
    <col min="10755" max="10755" width="4.3984375" style="1195" customWidth="1"/>
    <col min="10756" max="10756" width="3.19921875" style="1195" customWidth="1"/>
    <col min="10757" max="10757" width="3.69921875" style="1195" customWidth="1"/>
    <col min="10758" max="10758" width="3.19921875" style="1195" customWidth="1"/>
    <col min="10759" max="10759" width="3.69921875" style="1195" customWidth="1"/>
    <col min="10760" max="10760" width="3.19921875" style="1195" customWidth="1"/>
    <col min="10761" max="10761" width="3.69921875" style="1195" customWidth="1"/>
    <col min="10762" max="10762" width="3.19921875" style="1195" customWidth="1"/>
    <col min="10763" max="10763" width="3.69921875" style="1195" customWidth="1"/>
    <col min="10764" max="10764" width="3.19921875" style="1195" customWidth="1"/>
    <col min="10765" max="10765" width="3.69921875" style="1195" customWidth="1"/>
    <col min="10766" max="10766" width="3.19921875" style="1195" customWidth="1"/>
    <col min="10767" max="10767" width="3.69921875" style="1195" customWidth="1"/>
    <col min="10768" max="10768" width="3.19921875" style="1195" customWidth="1"/>
    <col min="10769" max="10769" width="3.69921875" style="1195" customWidth="1"/>
    <col min="10770" max="10770" width="3.19921875" style="1195" customWidth="1"/>
    <col min="10771" max="10771" width="3.69921875" style="1195" customWidth="1"/>
    <col min="10772" max="10772" width="3.19921875" style="1195" customWidth="1"/>
    <col min="10773" max="10773" width="3.69921875" style="1195" customWidth="1"/>
    <col min="10774" max="10774" width="3.19921875" style="1195" customWidth="1"/>
    <col min="10775" max="10775" width="3.69921875" style="1195" customWidth="1"/>
    <col min="10776" max="10776" width="3.19921875" style="1195" customWidth="1"/>
    <col min="10777" max="10777" width="3.69921875" style="1195" customWidth="1"/>
    <col min="10778" max="10778" width="3.19921875" style="1195" customWidth="1"/>
    <col min="10779" max="10779" width="3.69921875" style="1195" customWidth="1"/>
    <col min="10780" max="10780" width="3.19921875" style="1195" customWidth="1"/>
    <col min="10781" max="10781" width="6.19921875" style="1195" customWidth="1"/>
    <col min="10782" max="10782" width="3.19921875" style="1195" customWidth="1"/>
    <col min="10783" max="11006" width="7.69921875" style="1195"/>
    <col min="11007" max="11007" width="13.19921875" style="1195" customWidth="1"/>
    <col min="11008" max="11008" width="13.3984375" style="1195" customWidth="1"/>
    <col min="11009" max="11009" width="4.3984375" style="1195" customWidth="1"/>
    <col min="11010" max="11010" width="3.19921875" style="1195" customWidth="1"/>
    <col min="11011" max="11011" width="4.3984375" style="1195" customWidth="1"/>
    <col min="11012" max="11012" width="3.19921875" style="1195" customWidth="1"/>
    <col min="11013" max="11013" width="3.69921875" style="1195" customWidth="1"/>
    <col min="11014" max="11014" width="3.19921875" style="1195" customWidth="1"/>
    <col min="11015" max="11015" width="3.69921875" style="1195" customWidth="1"/>
    <col min="11016" max="11016" width="3.19921875" style="1195" customWidth="1"/>
    <col min="11017" max="11017" width="3.69921875" style="1195" customWidth="1"/>
    <col min="11018" max="11018" width="3.19921875" style="1195" customWidth="1"/>
    <col min="11019" max="11019" width="3.69921875" style="1195" customWidth="1"/>
    <col min="11020" max="11020" width="3.19921875" style="1195" customWidth="1"/>
    <col min="11021" max="11021" width="3.69921875" style="1195" customWidth="1"/>
    <col min="11022" max="11022" width="3.19921875" style="1195" customWidth="1"/>
    <col min="11023" max="11023" width="3.69921875" style="1195" customWidth="1"/>
    <col min="11024" max="11024" width="3.19921875" style="1195" customWidth="1"/>
    <col min="11025" max="11025" width="3.69921875" style="1195" customWidth="1"/>
    <col min="11026" max="11026" width="3.19921875" style="1195" customWidth="1"/>
    <col min="11027" max="11027" width="3.69921875" style="1195" customWidth="1"/>
    <col min="11028" max="11028" width="3.19921875" style="1195" customWidth="1"/>
    <col min="11029" max="11029" width="3.69921875" style="1195" customWidth="1"/>
    <col min="11030" max="11030" width="3.19921875" style="1195" customWidth="1"/>
    <col min="11031" max="11031" width="3.69921875" style="1195" customWidth="1"/>
    <col min="11032" max="11032" width="3.19921875" style="1195" customWidth="1"/>
    <col min="11033" max="11033" width="3.69921875" style="1195" customWidth="1"/>
    <col min="11034" max="11034" width="3.19921875" style="1195" customWidth="1"/>
    <col min="11035" max="11035" width="3.69921875" style="1195" customWidth="1"/>
    <col min="11036" max="11036" width="3.19921875" style="1195" customWidth="1"/>
    <col min="11037" max="11037" width="6.19921875" style="1195" customWidth="1"/>
    <col min="11038" max="11038" width="3.19921875" style="1195" customWidth="1"/>
    <col min="11039" max="11262" width="7.69921875" style="1195"/>
    <col min="11263" max="11263" width="13.19921875" style="1195" customWidth="1"/>
    <col min="11264" max="11264" width="13.3984375" style="1195" customWidth="1"/>
    <col min="11265" max="11265" width="4.3984375" style="1195" customWidth="1"/>
    <col min="11266" max="11266" width="3.19921875" style="1195" customWidth="1"/>
    <col min="11267" max="11267" width="4.3984375" style="1195" customWidth="1"/>
    <col min="11268" max="11268" width="3.19921875" style="1195" customWidth="1"/>
    <col min="11269" max="11269" width="3.69921875" style="1195" customWidth="1"/>
    <col min="11270" max="11270" width="3.19921875" style="1195" customWidth="1"/>
    <col min="11271" max="11271" width="3.69921875" style="1195" customWidth="1"/>
    <col min="11272" max="11272" width="3.19921875" style="1195" customWidth="1"/>
    <col min="11273" max="11273" width="3.69921875" style="1195" customWidth="1"/>
    <col min="11274" max="11274" width="3.19921875" style="1195" customWidth="1"/>
    <col min="11275" max="11275" width="3.69921875" style="1195" customWidth="1"/>
    <col min="11276" max="11276" width="3.19921875" style="1195" customWidth="1"/>
    <col min="11277" max="11277" width="3.69921875" style="1195" customWidth="1"/>
    <col min="11278" max="11278" width="3.19921875" style="1195" customWidth="1"/>
    <col min="11279" max="11279" width="3.69921875" style="1195" customWidth="1"/>
    <col min="11280" max="11280" width="3.19921875" style="1195" customWidth="1"/>
    <col min="11281" max="11281" width="3.69921875" style="1195" customWidth="1"/>
    <col min="11282" max="11282" width="3.19921875" style="1195" customWidth="1"/>
    <col min="11283" max="11283" width="3.69921875" style="1195" customWidth="1"/>
    <col min="11284" max="11284" width="3.19921875" style="1195" customWidth="1"/>
    <col min="11285" max="11285" width="3.69921875" style="1195" customWidth="1"/>
    <col min="11286" max="11286" width="3.19921875" style="1195" customWidth="1"/>
    <col min="11287" max="11287" width="3.69921875" style="1195" customWidth="1"/>
    <col min="11288" max="11288" width="3.19921875" style="1195" customWidth="1"/>
    <col min="11289" max="11289" width="3.69921875" style="1195" customWidth="1"/>
    <col min="11290" max="11290" width="3.19921875" style="1195" customWidth="1"/>
    <col min="11291" max="11291" width="3.69921875" style="1195" customWidth="1"/>
    <col min="11292" max="11292" width="3.19921875" style="1195" customWidth="1"/>
    <col min="11293" max="11293" width="6.19921875" style="1195" customWidth="1"/>
    <col min="11294" max="11294" width="3.19921875" style="1195" customWidth="1"/>
    <col min="11295" max="11518" width="7.69921875" style="1195"/>
    <col min="11519" max="11519" width="13.19921875" style="1195" customWidth="1"/>
    <col min="11520" max="11520" width="13.3984375" style="1195" customWidth="1"/>
    <col min="11521" max="11521" width="4.3984375" style="1195" customWidth="1"/>
    <col min="11522" max="11522" width="3.19921875" style="1195" customWidth="1"/>
    <col min="11523" max="11523" width="4.3984375" style="1195" customWidth="1"/>
    <col min="11524" max="11524" width="3.19921875" style="1195" customWidth="1"/>
    <col min="11525" max="11525" width="3.69921875" style="1195" customWidth="1"/>
    <col min="11526" max="11526" width="3.19921875" style="1195" customWidth="1"/>
    <col min="11527" max="11527" width="3.69921875" style="1195" customWidth="1"/>
    <col min="11528" max="11528" width="3.19921875" style="1195" customWidth="1"/>
    <col min="11529" max="11529" width="3.69921875" style="1195" customWidth="1"/>
    <col min="11530" max="11530" width="3.19921875" style="1195" customWidth="1"/>
    <col min="11531" max="11531" width="3.69921875" style="1195" customWidth="1"/>
    <col min="11532" max="11532" width="3.19921875" style="1195" customWidth="1"/>
    <col min="11533" max="11533" width="3.69921875" style="1195" customWidth="1"/>
    <col min="11534" max="11534" width="3.19921875" style="1195" customWidth="1"/>
    <col min="11535" max="11535" width="3.69921875" style="1195" customWidth="1"/>
    <col min="11536" max="11536" width="3.19921875" style="1195" customWidth="1"/>
    <col min="11537" max="11537" width="3.69921875" style="1195" customWidth="1"/>
    <col min="11538" max="11538" width="3.19921875" style="1195" customWidth="1"/>
    <col min="11539" max="11539" width="3.69921875" style="1195" customWidth="1"/>
    <col min="11540" max="11540" width="3.19921875" style="1195" customWidth="1"/>
    <col min="11541" max="11541" width="3.69921875" style="1195" customWidth="1"/>
    <col min="11542" max="11542" width="3.19921875" style="1195" customWidth="1"/>
    <col min="11543" max="11543" width="3.69921875" style="1195" customWidth="1"/>
    <col min="11544" max="11544" width="3.19921875" style="1195" customWidth="1"/>
    <col min="11545" max="11545" width="3.69921875" style="1195" customWidth="1"/>
    <col min="11546" max="11546" width="3.19921875" style="1195" customWidth="1"/>
    <col min="11547" max="11547" width="3.69921875" style="1195" customWidth="1"/>
    <col min="11548" max="11548" width="3.19921875" style="1195" customWidth="1"/>
    <col min="11549" max="11549" width="6.19921875" style="1195" customWidth="1"/>
    <col min="11550" max="11550" width="3.19921875" style="1195" customWidth="1"/>
    <col min="11551" max="11774" width="7.69921875" style="1195"/>
    <col min="11775" max="11775" width="13.19921875" style="1195" customWidth="1"/>
    <col min="11776" max="11776" width="13.3984375" style="1195" customWidth="1"/>
    <col min="11777" max="11777" width="4.3984375" style="1195" customWidth="1"/>
    <col min="11778" max="11778" width="3.19921875" style="1195" customWidth="1"/>
    <col min="11779" max="11779" width="4.3984375" style="1195" customWidth="1"/>
    <col min="11780" max="11780" width="3.19921875" style="1195" customWidth="1"/>
    <col min="11781" max="11781" width="3.69921875" style="1195" customWidth="1"/>
    <col min="11782" max="11782" width="3.19921875" style="1195" customWidth="1"/>
    <col min="11783" max="11783" width="3.69921875" style="1195" customWidth="1"/>
    <col min="11784" max="11784" width="3.19921875" style="1195" customWidth="1"/>
    <col min="11785" max="11785" width="3.69921875" style="1195" customWidth="1"/>
    <col min="11786" max="11786" width="3.19921875" style="1195" customWidth="1"/>
    <col min="11787" max="11787" width="3.69921875" style="1195" customWidth="1"/>
    <col min="11788" max="11788" width="3.19921875" style="1195" customWidth="1"/>
    <col min="11789" max="11789" width="3.69921875" style="1195" customWidth="1"/>
    <col min="11790" max="11790" width="3.19921875" style="1195" customWidth="1"/>
    <col min="11791" max="11791" width="3.69921875" style="1195" customWidth="1"/>
    <col min="11792" max="11792" width="3.19921875" style="1195" customWidth="1"/>
    <col min="11793" max="11793" width="3.69921875" style="1195" customWidth="1"/>
    <col min="11794" max="11794" width="3.19921875" style="1195" customWidth="1"/>
    <col min="11795" max="11795" width="3.69921875" style="1195" customWidth="1"/>
    <col min="11796" max="11796" width="3.19921875" style="1195" customWidth="1"/>
    <col min="11797" max="11797" width="3.69921875" style="1195" customWidth="1"/>
    <col min="11798" max="11798" width="3.19921875" style="1195" customWidth="1"/>
    <col min="11799" max="11799" width="3.69921875" style="1195" customWidth="1"/>
    <col min="11800" max="11800" width="3.19921875" style="1195" customWidth="1"/>
    <col min="11801" max="11801" width="3.69921875" style="1195" customWidth="1"/>
    <col min="11802" max="11802" width="3.19921875" style="1195" customWidth="1"/>
    <col min="11803" max="11803" width="3.69921875" style="1195" customWidth="1"/>
    <col min="11804" max="11804" width="3.19921875" style="1195" customWidth="1"/>
    <col min="11805" max="11805" width="6.19921875" style="1195" customWidth="1"/>
    <col min="11806" max="11806" width="3.19921875" style="1195" customWidth="1"/>
    <col min="11807" max="12030" width="7.69921875" style="1195"/>
    <col min="12031" max="12031" width="13.19921875" style="1195" customWidth="1"/>
    <col min="12032" max="12032" width="13.3984375" style="1195" customWidth="1"/>
    <col min="12033" max="12033" width="4.3984375" style="1195" customWidth="1"/>
    <col min="12034" max="12034" width="3.19921875" style="1195" customWidth="1"/>
    <col min="12035" max="12035" width="4.3984375" style="1195" customWidth="1"/>
    <col min="12036" max="12036" width="3.19921875" style="1195" customWidth="1"/>
    <col min="12037" max="12037" width="3.69921875" style="1195" customWidth="1"/>
    <col min="12038" max="12038" width="3.19921875" style="1195" customWidth="1"/>
    <col min="12039" max="12039" width="3.69921875" style="1195" customWidth="1"/>
    <col min="12040" max="12040" width="3.19921875" style="1195" customWidth="1"/>
    <col min="12041" max="12041" width="3.69921875" style="1195" customWidth="1"/>
    <col min="12042" max="12042" width="3.19921875" style="1195" customWidth="1"/>
    <col min="12043" max="12043" width="3.69921875" style="1195" customWidth="1"/>
    <col min="12044" max="12044" width="3.19921875" style="1195" customWidth="1"/>
    <col min="12045" max="12045" width="3.69921875" style="1195" customWidth="1"/>
    <col min="12046" max="12046" width="3.19921875" style="1195" customWidth="1"/>
    <col min="12047" max="12047" width="3.69921875" style="1195" customWidth="1"/>
    <col min="12048" max="12048" width="3.19921875" style="1195" customWidth="1"/>
    <col min="12049" max="12049" width="3.69921875" style="1195" customWidth="1"/>
    <col min="12050" max="12050" width="3.19921875" style="1195" customWidth="1"/>
    <col min="12051" max="12051" width="3.69921875" style="1195" customWidth="1"/>
    <col min="12052" max="12052" width="3.19921875" style="1195" customWidth="1"/>
    <col min="12053" max="12053" width="3.69921875" style="1195" customWidth="1"/>
    <col min="12054" max="12054" width="3.19921875" style="1195" customWidth="1"/>
    <col min="12055" max="12055" width="3.69921875" style="1195" customWidth="1"/>
    <col min="12056" max="12056" width="3.19921875" style="1195" customWidth="1"/>
    <col min="12057" max="12057" width="3.69921875" style="1195" customWidth="1"/>
    <col min="12058" max="12058" width="3.19921875" style="1195" customWidth="1"/>
    <col min="12059" max="12059" width="3.69921875" style="1195" customWidth="1"/>
    <col min="12060" max="12060" width="3.19921875" style="1195" customWidth="1"/>
    <col min="12061" max="12061" width="6.19921875" style="1195" customWidth="1"/>
    <col min="12062" max="12062" width="3.19921875" style="1195" customWidth="1"/>
    <col min="12063" max="12286" width="7.69921875" style="1195"/>
    <col min="12287" max="12287" width="13.19921875" style="1195" customWidth="1"/>
    <col min="12288" max="12288" width="13.3984375" style="1195" customWidth="1"/>
    <col min="12289" max="12289" width="4.3984375" style="1195" customWidth="1"/>
    <col min="12290" max="12290" width="3.19921875" style="1195" customWidth="1"/>
    <col min="12291" max="12291" width="4.3984375" style="1195" customWidth="1"/>
    <col min="12292" max="12292" width="3.19921875" style="1195" customWidth="1"/>
    <col min="12293" max="12293" width="3.69921875" style="1195" customWidth="1"/>
    <col min="12294" max="12294" width="3.19921875" style="1195" customWidth="1"/>
    <col min="12295" max="12295" width="3.69921875" style="1195" customWidth="1"/>
    <col min="12296" max="12296" width="3.19921875" style="1195" customWidth="1"/>
    <col min="12297" max="12297" width="3.69921875" style="1195" customWidth="1"/>
    <col min="12298" max="12298" width="3.19921875" style="1195" customWidth="1"/>
    <col min="12299" max="12299" width="3.69921875" style="1195" customWidth="1"/>
    <col min="12300" max="12300" width="3.19921875" style="1195" customWidth="1"/>
    <col min="12301" max="12301" width="3.69921875" style="1195" customWidth="1"/>
    <col min="12302" max="12302" width="3.19921875" style="1195" customWidth="1"/>
    <col min="12303" max="12303" width="3.69921875" style="1195" customWidth="1"/>
    <col min="12304" max="12304" width="3.19921875" style="1195" customWidth="1"/>
    <col min="12305" max="12305" width="3.69921875" style="1195" customWidth="1"/>
    <col min="12306" max="12306" width="3.19921875" style="1195" customWidth="1"/>
    <col min="12307" max="12307" width="3.69921875" style="1195" customWidth="1"/>
    <col min="12308" max="12308" width="3.19921875" style="1195" customWidth="1"/>
    <col min="12309" max="12309" width="3.69921875" style="1195" customWidth="1"/>
    <col min="12310" max="12310" width="3.19921875" style="1195" customWidth="1"/>
    <col min="12311" max="12311" width="3.69921875" style="1195" customWidth="1"/>
    <col min="12312" max="12312" width="3.19921875" style="1195" customWidth="1"/>
    <col min="12313" max="12313" width="3.69921875" style="1195" customWidth="1"/>
    <col min="12314" max="12314" width="3.19921875" style="1195" customWidth="1"/>
    <col min="12315" max="12315" width="3.69921875" style="1195" customWidth="1"/>
    <col min="12316" max="12316" width="3.19921875" style="1195" customWidth="1"/>
    <col min="12317" max="12317" width="6.19921875" style="1195" customWidth="1"/>
    <col min="12318" max="12318" width="3.19921875" style="1195" customWidth="1"/>
    <col min="12319" max="12542" width="7.69921875" style="1195"/>
    <col min="12543" max="12543" width="13.19921875" style="1195" customWidth="1"/>
    <col min="12544" max="12544" width="13.3984375" style="1195" customWidth="1"/>
    <col min="12545" max="12545" width="4.3984375" style="1195" customWidth="1"/>
    <col min="12546" max="12546" width="3.19921875" style="1195" customWidth="1"/>
    <col min="12547" max="12547" width="4.3984375" style="1195" customWidth="1"/>
    <col min="12548" max="12548" width="3.19921875" style="1195" customWidth="1"/>
    <col min="12549" max="12549" width="3.69921875" style="1195" customWidth="1"/>
    <col min="12550" max="12550" width="3.19921875" style="1195" customWidth="1"/>
    <col min="12551" max="12551" width="3.69921875" style="1195" customWidth="1"/>
    <col min="12552" max="12552" width="3.19921875" style="1195" customWidth="1"/>
    <col min="12553" max="12553" width="3.69921875" style="1195" customWidth="1"/>
    <col min="12554" max="12554" width="3.19921875" style="1195" customWidth="1"/>
    <col min="12555" max="12555" width="3.69921875" style="1195" customWidth="1"/>
    <col min="12556" max="12556" width="3.19921875" style="1195" customWidth="1"/>
    <col min="12557" max="12557" width="3.69921875" style="1195" customWidth="1"/>
    <col min="12558" max="12558" width="3.19921875" style="1195" customWidth="1"/>
    <col min="12559" max="12559" width="3.69921875" style="1195" customWidth="1"/>
    <col min="12560" max="12560" width="3.19921875" style="1195" customWidth="1"/>
    <col min="12561" max="12561" width="3.69921875" style="1195" customWidth="1"/>
    <col min="12562" max="12562" width="3.19921875" style="1195" customWidth="1"/>
    <col min="12563" max="12563" width="3.69921875" style="1195" customWidth="1"/>
    <col min="12564" max="12564" width="3.19921875" style="1195" customWidth="1"/>
    <col min="12565" max="12565" width="3.69921875" style="1195" customWidth="1"/>
    <col min="12566" max="12566" width="3.19921875" style="1195" customWidth="1"/>
    <col min="12567" max="12567" width="3.69921875" style="1195" customWidth="1"/>
    <col min="12568" max="12568" width="3.19921875" style="1195" customWidth="1"/>
    <col min="12569" max="12569" width="3.69921875" style="1195" customWidth="1"/>
    <col min="12570" max="12570" width="3.19921875" style="1195" customWidth="1"/>
    <col min="12571" max="12571" width="3.69921875" style="1195" customWidth="1"/>
    <col min="12572" max="12572" width="3.19921875" style="1195" customWidth="1"/>
    <col min="12573" max="12573" width="6.19921875" style="1195" customWidth="1"/>
    <col min="12574" max="12574" width="3.19921875" style="1195" customWidth="1"/>
    <col min="12575" max="12798" width="7.69921875" style="1195"/>
    <col min="12799" max="12799" width="13.19921875" style="1195" customWidth="1"/>
    <col min="12800" max="12800" width="13.3984375" style="1195" customWidth="1"/>
    <col min="12801" max="12801" width="4.3984375" style="1195" customWidth="1"/>
    <col min="12802" max="12802" width="3.19921875" style="1195" customWidth="1"/>
    <col min="12803" max="12803" width="4.3984375" style="1195" customWidth="1"/>
    <col min="12804" max="12804" width="3.19921875" style="1195" customWidth="1"/>
    <col min="12805" max="12805" width="3.69921875" style="1195" customWidth="1"/>
    <col min="12806" max="12806" width="3.19921875" style="1195" customWidth="1"/>
    <col min="12807" max="12807" width="3.69921875" style="1195" customWidth="1"/>
    <col min="12808" max="12808" width="3.19921875" style="1195" customWidth="1"/>
    <col min="12809" max="12809" width="3.69921875" style="1195" customWidth="1"/>
    <col min="12810" max="12810" width="3.19921875" style="1195" customWidth="1"/>
    <col min="12811" max="12811" width="3.69921875" style="1195" customWidth="1"/>
    <col min="12812" max="12812" width="3.19921875" style="1195" customWidth="1"/>
    <col min="12813" max="12813" width="3.69921875" style="1195" customWidth="1"/>
    <col min="12814" max="12814" width="3.19921875" style="1195" customWidth="1"/>
    <col min="12815" max="12815" width="3.69921875" style="1195" customWidth="1"/>
    <col min="12816" max="12816" width="3.19921875" style="1195" customWidth="1"/>
    <col min="12817" max="12817" width="3.69921875" style="1195" customWidth="1"/>
    <col min="12818" max="12818" width="3.19921875" style="1195" customWidth="1"/>
    <col min="12819" max="12819" width="3.69921875" style="1195" customWidth="1"/>
    <col min="12820" max="12820" width="3.19921875" style="1195" customWidth="1"/>
    <col min="12821" max="12821" width="3.69921875" style="1195" customWidth="1"/>
    <col min="12822" max="12822" width="3.19921875" style="1195" customWidth="1"/>
    <col min="12823" max="12823" width="3.69921875" style="1195" customWidth="1"/>
    <col min="12824" max="12824" width="3.19921875" style="1195" customWidth="1"/>
    <col min="12825" max="12825" width="3.69921875" style="1195" customWidth="1"/>
    <col min="12826" max="12826" width="3.19921875" style="1195" customWidth="1"/>
    <col min="12827" max="12827" width="3.69921875" style="1195" customWidth="1"/>
    <col min="12828" max="12828" width="3.19921875" style="1195" customWidth="1"/>
    <col min="12829" max="12829" width="6.19921875" style="1195" customWidth="1"/>
    <col min="12830" max="12830" width="3.19921875" style="1195" customWidth="1"/>
    <col min="12831" max="13054" width="7.69921875" style="1195"/>
    <col min="13055" max="13055" width="13.19921875" style="1195" customWidth="1"/>
    <col min="13056" max="13056" width="13.3984375" style="1195" customWidth="1"/>
    <col min="13057" max="13057" width="4.3984375" style="1195" customWidth="1"/>
    <col min="13058" max="13058" width="3.19921875" style="1195" customWidth="1"/>
    <col min="13059" max="13059" width="4.3984375" style="1195" customWidth="1"/>
    <col min="13060" max="13060" width="3.19921875" style="1195" customWidth="1"/>
    <col min="13061" max="13061" width="3.69921875" style="1195" customWidth="1"/>
    <col min="13062" max="13062" width="3.19921875" style="1195" customWidth="1"/>
    <col min="13063" max="13063" width="3.69921875" style="1195" customWidth="1"/>
    <col min="13064" max="13064" width="3.19921875" style="1195" customWidth="1"/>
    <col min="13065" max="13065" width="3.69921875" style="1195" customWidth="1"/>
    <col min="13066" max="13066" width="3.19921875" style="1195" customWidth="1"/>
    <col min="13067" max="13067" width="3.69921875" style="1195" customWidth="1"/>
    <col min="13068" max="13068" width="3.19921875" style="1195" customWidth="1"/>
    <col min="13069" max="13069" width="3.69921875" style="1195" customWidth="1"/>
    <col min="13070" max="13070" width="3.19921875" style="1195" customWidth="1"/>
    <col min="13071" max="13071" width="3.69921875" style="1195" customWidth="1"/>
    <col min="13072" max="13072" width="3.19921875" style="1195" customWidth="1"/>
    <col min="13073" max="13073" width="3.69921875" style="1195" customWidth="1"/>
    <col min="13074" max="13074" width="3.19921875" style="1195" customWidth="1"/>
    <col min="13075" max="13075" width="3.69921875" style="1195" customWidth="1"/>
    <col min="13076" max="13076" width="3.19921875" style="1195" customWidth="1"/>
    <col min="13077" max="13077" width="3.69921875" style="1195" customWidth="1"/>
    <col min="13078" max="13078" width="3.19921875" style="1195" customWidth="1"/>
    <col min="13079" max="13079" width="3.69921875" style="1195" customWidth="1"/>
    <col min="13080" max="13080" width="3.19921875" style="1195" customWidth="1"/>
    <col min="13081" max="13081" width="3.69921875" style="1195" customWidth="1"/>
    <col min="13082" max="13082" width="3.19921875" style="1195" customWidth="1"/>
    <col min="13083" max="13083" width="3.69921875" style="1195" customWidth="1"/>
    <col min="13084" max="13084" width="3.19921875" style="1195" customWidth="1"/>
    <col min="13085" max="13085" width="6.19921875" style="1195" customWidth="1"/>
    <col min="13086" max="13086" width="3.19921875" style="1195" customWidth="1"/>
    <col min="13087" max="13310" width="7.69921875" style="1195"/>
    <col min="13311" max="13311" width="13.19921875" style="1195" customWidth="1"/>
    <col min="13312" max="13312" width="13.3984375" style="1195" customWidth="1"/>
    <col min="13313" max="13313" width="4.3984375" style="1195" customWidth="1"/>
    <col min="13314" max="13314" width="3.19921875" style="1195" customWidth="1"/>
    <col min="13315" max="13315" width="4.3984375" style="1195" customWidth="1"/>
    <col min="13316" max="13316" width="3.19921875" style="1195" customWidth="1"/>
    <col min="13317" max="13317" width="3.69921875" style="1195" customWidth="1"/>
    <col min="13318" max="13318" width="3.19921875" style="1195" customWidth="1"/>
    <col min="13319" max="13319" width="3.69921875" style="1195" customWidth="1"/>
    <col min="13320" max="13320" width="3.19921875" style="1195" customWidth="1"/>
    <col min="13321" max="13321" width="3.69921875" style="1195" customWidth="1"/>
    <col min="13322" max="13322" width="3.19921875" style="1195" customWidth="1"/>
    <col min="13323" max="13323" width="3.69921875" style="1195" customWidth="1"/>
    <col min="13324" max="13324" width="3.19921875" style="1195" customWidth="1"/>
    <col min="13325" max="13325" width="3.69921875" style="1195" customWidth="1"/>
    <col min="13326" max="13326" width="3.19921875" style="1195" customWidth="1"/>
    <col min="13327" max="13327" width="3.69921875" style="1195" customWidth="1"/>
    <col min="13328" max="13328" width="3.19921875" style="1195" customWidth="1"/>
    <col min="13329" max="13329" width="3.69921875" style="1195" customWidth="1"/>
    <col min="13330" max="13330" width="3.19921875" style="1195" customWidth="1"/>
    <col min="13331" max="13331" width="3.69921875" style="1195" customWidth="1"/>
    <col min="13332" max="13332" width="3.19921875" style="1195" customWidth="1"/>
    <col min="13333" max="13333" width="3.69921875" style="1195" customWidth="1"/>
    <col min="13334" max="13334" width="3.19921875" style="1195" customWidth="1"/>
    <col min="13335" max="13335" width="3.69921875" style="1195" customWidth="1"/>
    <col min="13336" max="13336" width="3.19921875" style="1195" customWidth="1"/>
    <col min="13337" max="13337" width="3.69921875" style="1195" customWidth="1"/>
    <col min="13338" max="13338" width="3.19921875" style="1195" customWidth="1"/>
    <col min="13339" max="13339" width="3.69921875" style="1195" customWidth="1"/>
    <col min="13340" max="13340" width="3.19921875" style="1195" customWidth="1"/>
    <col min="13341" max="13341" width="6.19921875" style="1195" customWidth="1"/>
    <col min="13342" max="13342" width="3.19921875" style="1195" customWidth="1"/>
    <col min="13343" max="13566" width="7.69921875" style="1195"/>
    <col min="13567" max="13567" width="13.19921875" style="1195" customWidth="1"/>
    <col min="13568" max="13568" width="13.3984375" style="1195" customWidth="1"/>
    <col min="13569" max="13569" width="4.3984375" style="1195" customWidth="1"/>
    <col min="13570" max="13570" width="3.19921875" style="1195" customWidth="1"/>
    <col min="13571" max="13571" width="4.3984375" style="1195" customWidth="1"/>
    <col min="13572" max="13572" width="3.19921875" style="1195" customWidth="1"/>
    <col min="13573" max="13573" width="3.69921875" style="1195" customWidth="1"/>
    <col min="13574" max="13574" width="3.19921875" style="1195" customWidth="1"/>
    <col min="13575" max="13575" width="3.69921875" style="1195" customWidth="1"/>
    <col min="13576" max="13576" width="3.19921875" style="1195" customWidth="1"/>
    <col min="13577" max="13577" width="3.69921875" style="1195" customWidth="1"/>
    <col min="13578" max="13578" width="3.19921875" style="1195" customWidth="1"/>
    <col min="13579" max="13579" width="3.69921875" style="1195" customWidth="1"/>
    <col min="13580" max="13580" width="3.19921875" style="1195" customWidth="1"/>
    <col min="13581" max="13581" width="3.69921875" style="1195" customWidth="1"/>
    <col min="13582" max="13582" width="3.19921875" style="1195" customWidth="1"/>
    <col min="13583" max="13583" width="3.69921875" style="1195" customWidth="1"/>
    <col min="13584" max="13584" width="3.19921875" style="1195" customWidth="1"/>
    <col min="13585" max="13585" width="3.69921875" style="1195" customWidth="1"/>
    <col min="13586" max="13586" width="3.19921875" style="1195" customWidth="1"/>
    <col min="13587" max="13587" width="3.69921875" style="1195" customWidth="1"/>
    <col min="13588" max="13588" width="3.19921875" style="1195" customWidth="1"/>
    <col min="13589" max="13589" width="3.69921875" style="1195" customWidth="1"/>
    <col min="13590" max="13590" width="3.19921875" style="1195" customWidth="1"/>
    <col min="13591" max="13591" width="3.69921875" style="1195" customWidth="1"/>
    <col min="13592" max="13592" width="3.19921875" style="1195" customWidth="1"/>
    <col min="13593" max="13593" width="3.69921875" style="1195" customWidth="1"/>
    <col min="13594" max="13594" width="3.19921875" style="1195" customWidth="1"/>
    <col min="13595" max="13595" width="3.69921875" style="1195" customWidth="1"/>
    <col min="13596" max="13596" width="3.19921875" style="1195" customWidth="1"/>
    <col min="13597" max="13597" width="6.19921875" style="1195" customWidth="1"/>
    <col min="13598" max="13598" width="3.19921875" style="1195" customWidth="1"/>
    <col min="13599" max="13822" width="7.69921875" style="1195"/>
    <col min="13823" max="13823" width="13.19921875" style="1195" customWidth="1"/>
    <col min="13824" max="13824" width="13.3984375" style="1195" customWidth="1"/>
    <col min="13825" max="13825" width="4.3984375" style="1195" customWidth="1"/>
    <col min="13826" max="13826" width="3.19921875" style="1195" customWidth="1"/>
    <col min="13827" max="13827" width="4.3984375" style="1195" customWidth="1"/>
    <col min="13828" max="13828" width="3.19921875" style="1195" customWidth="1"/>
    <col min="13829" max="13829" width="3.69921875" style="1195" customWidth="1"/>
    <col min="13830" max="13830" width="3.19921875" style="1195" customWidth="1"/>
    <col min="13831" max="13831" width="3.69921875" style="1195" customWidth="1"/>
    <col min="13832" max="13832" width="3.19921875" style="1195" customWidth="1"/>
    <col min="13833" max="13833" width="3.69921875" style="1195" customWidth="1"/>
    <col min="13834" max="13834" width="3.19921875" style="1195" customWidth="1"/>
    <col min="13835" max="13835" width="3.69921875" style="1195" customWidth="1"/>
    <col min="13836" max="13836" width="3.19921875" style="1195" customWidth="1"/>
    <col min="13837" max="13837" width="3.69921875" style="1195" customWidth="1"/>
    <col min="13838" max="13838" width="3.19921875" style="1195" customWidth="1"/>
    <col min="13839" max="13839" width="3.69921875" style="1195" customWidth="1"/>
    <col min="13840" max="13840" width="3.19921875" style="1195" customWidth="1"/>
    <col min="13841" max="13841" width="3.69921875" style="1195" customWidth="1"/>
    <col min="13842" max="13842" width="3.19921875" style="1195" customWidth="1"/>
    <col min="13843" max="13843" width="3.69921875" style="1195" customWidth="1"/>
    <col min="13844" max="13844" width="3.19921875" style="1195" customWidth="1"/>
    <col min="13845" max="13845" width="3.69921875" style="1195" customWidth="1"/>
    <col min="13846" max="13846" width="3.19921875" style="1195" customWidth="1"/>
    <col min="13847" max="13847" width="3.69921875" style="1195" customWidth="1"/>
    <col min="13848" max="13848" width="3.19921875" style="1195" customWidth="1"/>
    <col min="13849" max="13849" width="3.69921875" style="1195" customWidth="1"/>
    <col min="13850" max="13850" width="3.19921875" style="1195" customWidth="1"/>
    <col min="13851" max="13851" width="3.69921875" style="1195" customWidth="1"/>
    <col min="13852" max="13852" width="3.19921875" style="1195" customWidth="1"/>
    <col min="13853" max="13853" width="6.19921875" style="1195" customWidth="1"/>
    <col min="13854" max="13854" width="3.19921875" style="1195" customWidth="1"/>
    <col min="13855" max="14078" width="7.69921875" style="1195"/>
    <col min="14079" max="14079" width="13.19921875" style="1195" customWidth="1"/>
    <col min="14080" max="14080" width="13.3984375" style="1195" customWidth="1"/>
    <col min="14081" max="14081" width="4.3984375" style="1195" customWidth="1"/>
    <col min="14082" max="14082" width="3.19921875" style="1195" customWidth="1"/>
    <col min="14083" max="14083" width="4.3984375" style="1195" customWidth="1"/>
    <col min="14084" max="14084" width="3.19921875" style="1195" customWidth="1"/>
    <col min="14085" max="14085" width="3.69921875" style="1195" customWidth="1"/>
    <col min="14086" max="14086" width="3.19921875" style="1195" customWidth="1"/>
    <col min="14087" max="14087" width="3.69921875" style="1195" customWidth="1"/>
    <col min="14088" max="14088" width="3.19921875" style="1195" customWidth="1"/>
    <col min="14089" max="14089" width="3.69921875" style="1195" customWidth="1"/>
    <col min="14090" max="14090" width="3.19921875" style="1195" customWidth="1"/>
    <col min="14091" max="14091" width="3.69921875" style="1195" customWidth="1"/>
    <col min="14092" max="14092" width="3.19921875" style="1195" customWidth="1"/>
    <col min="14093" max="14093" width="3.69921875" style="1195" customWidth="1"/>
    <col min="14094" max="14094" width="3.19921875" style="1195" customWidth="1"/>
    <col min="14095" max="14095" width="3.69921875" style="1195" customWidth="1"/>
    <col min="14096" max="14096" width="3.19921875" style="1195" customWidth="1"/>
    <col min="14097" max="14097" width="3.69921875" style="1195" customWidth="1"/>
    <col min="14098" max="14098" width="3.19921875" style="1195" customWidth="1"/>
    <col min="14099" max="14099" width="3.69921875" style="1195" customWidth="1"/>
    <col min="14100" max="14100" width="3.19921875" style="1195" customWidth="1"/>
    <col min="14101" max="14101" width="3.69921875" style="1195" customWidth="1"/>
    <col min="14102" max="14102" width="3.19921875" style="1195" customWidth="1"/>
    <col min="14103" max="14103" width="3.69921875" style="1195" customWidth="1"/>
    <col min="14104" max="14104" width="3.19921875" style="1195" customWidth="1"/>
    <col min="14105" max="14105" width="3.69921875" style="1195" customWidth="1"/>
    <col min="14106" max="14106" width="3.19921875" style="1195" customWidth="1"/>
    <col min="14107" max="14107" width="3.69921875" style="1195" customWidth="1"/>
    <col min="14108" max="14108" width="3.19921875" style="1195" customWidth="1"/>
    <col min="14109" max="14109" width="6.19921875" style="1195" customWidth="1"/>
    <col min="14110" max="14110" width="3.19921875" style="1195" customWidth="1"/>
    <col min="14111" max="14334" width="7.69921875" style="1195"/>
    <col min="14335" max="14335" width="13.19921875" style="1195" customWidth="1"/>
    <col min="14336" max="14336" width="13.3984375" style="1195" customWidth="1"/>
    <col min="14337" max="14337" width="4.3984375" style="1195" customWidth="1"/>
    <col min="14338" max="14338" width="3.19921875" style="1195" customWidth="1"/>
    <col min="14339" max="14339" width="4.3984375" style="1195" customWidth="1"/>
    <col min="14340" max="14340" width="3.19921875" style="1195" customWidth="1"/>
    <col min="14341" max="14341" width="3.69921875" style="1195" customWidth="1"/>
    <col min="14342" max="14342" width="3.19921875" style="1195" customWidth="1"/>
    <col min="14343" max="14343" width="3.69921875" style="1195" customWidth="1"/>
    <col min="14344" max="14344" width="3.19921875" style="1195" customWidth="1"/>
    <col min="14345" max="14345" width="3.69921875" style="1195" customWidth="1"/>
    <col min="14346" max="14346" width="3.19921875" style="1195" customWidth="1"/>
    <col min="14347" max="14347" width="3.69921875" style="1195" customWidth="1"/>
    <col min="14348" max="14348" width="3.19921875" style="1195" customWidth="1"/>
    <col min="14349" max="14349" width="3.69921875" style="1195" customWidth="1"/>
    <col min="14350" max="14350" width="3.19921875" style="1195" customWidth="1"/>
    <col min="14351" max="14351" width="3.69921875" style="1195" customWidth="1"/>
    <col min="14352" max="14352" width="3.19921875" style="1195" customWidth="1"/>
    <col min="14353" max="14353" width="3.69921875" style="1195" customWidth="1"/>
    <col min="14354" max="14354" width="3.19921875" style="1195" customWidth="1"/>
    <col min="14355" max="14355" width="3.69921875" style="1195" customWidth="1"/>
    <col min="14356" max="14356" width="3.19921875" style="1195" customWidth="1"/>
    <col min="14357" max="14357" width="3.69921875" style="1195" customWidth="1"/>
    <col min="14358" max="14358" width="3.19921875" style="1195" customWidth="1"/>
    <col min="14359" max="14359" width="3.69921875" style="1195" customWidth="1"/>
    <col min="14360" max="14360" width="3.19921875" style="1195" customWidth="1"/>
    <col min="14361" max="14361" width="3.69921875" style="1195" customWidth="1"/>
    <col min="14362" max="14362" width="3.19921875" style="1195" customWidth="1"/>
    <col min="14363" max="14363" width="3.69921875" style="1195" customWidth="1"/>
    <col min="14364" max="14364" width="3.19921875" style="1195" customWidth="1"/>
    <col min="14365" max="14365" width="6.19921875" style="1195" customWidth="1"/>
    <col min="14366" max="14366" width="3.19921875" style="1195" customWidth="1"/>
    <col min="14367" max="14590" width="7.69921875" style="1195"/>
    <col min="14591" max="14591" width="13.19921875" style="1195" customWidth="1"/>
    <col min="14592" max="14592" width="13.3984375" style="1195" customWidth="1"/>
    <col min="14593" max="14593" width="4.3984375" style="1195" customWidth="1"/>
    <col min="14594" max="14594" width="3.19921875" style="1195" customWidth="1"/>
    <col min="14595" max="14595" width="4.3984375" style="1195" customWidth="1"/>
    <col min="14596" max="14596" width="3.19921875" style="1195" customWidth="1"/>
    <col min="14597" max="14597" width="3.69921875" style="1195" customWidth="1"/>
    <col min="14598" max="14598" width="3.19921875" style="1195" customWidth="1"/>
    <col min="14599" max="14599" width="3.69921875" style="1195" customWidth="1"/>
    <col min="14600" max="14600" width="3.19921875" style="1195" customWidth="1"/>
    <col min="14601" max="14601" width="3.69921875" style="1195" customWidth="1"/>
    <col min="14602" max="14602" width="3.19921875" style="1195" customWidth="1"/>
    <col min="14603" max="14603" width="3.69921875" style="1195" customWidth="1"/>
    <col min="14604" max="14604" width="3.19921875" style="1195" customWidth="1"/>
    <col min="14605" max="14605" width="3.69921875" style="1195" customWidth="1"/>
    <col min="14606" max="14606" width="3.19921875" style="1195" customWidth="1"/>
    <col min="14607" max="14607" width="3.69921875" style="1195" customWidth="1"/>
    <col min="14608" max="14608" width="3.19921875" style="1195" customWidth="1"/>
    <col min="14609" max="14609" width="3.69921875" style="1195" customWidth="1"/>
    <col min="14610" max="14610" width="3.19921875" style="1195" customWidth="1"/>
    <col min="14611" max="14611" width="3.69921875" style="1195" customWidth="1"/>
    <col min="14612" max="14612" width="3.19921875" style="1195" customWidth="1"/>
    <col min="14613" max="14613" width="3.69921875" style="1195" customWidth="1"/>
    <col min="14614" max="14614" width="3.19921875" style="1195" customWidth="1"/>
    <col min="14615" max="14615" width="3.69921875" style="1195" customWidth="1"/>
    <col min="14616" max="14616" width="3.19921875" style="1195" customWidth="1"/>
    <col min="14617" max="14617" width="3.69921875" style="1195" customWidth="1"/>
    <col min="14618" max="14618" width="3.19921875" style="1195" customWidth="1"/>
    <col min="14619" max="14619" width="3.69921875" style="1195" customWidth="1"/>
    <col min="14620" max="14620" width="3.19921875" style="1195" customWidth="1"/>
    <col min="14621" max="14621" width="6.19921875" style="1195" customWidth="1"/>
    <col min="14622" max="14622" width="3.19921875" style="1195" customWidth="1"/>
    <col min="14623" max="14846" width="7.69921875" style="1195"/>
    <col min="14847" max="14847" width="13.19921875" style="1195" customWidth="1"/>
    <col min="14848" max="14848" width="13.3984375" style="1195" customWidth="1"/>
    <col min="14849" max="14849" width="4.3984375" style="1195" customWidth="1"/>
    <col min="14850" max="14850" width="3.19921875" style="1195" customWidth="1"/>
    <col min="14851" max="14851" width="4.3984375" style="1195" customWidth="1"/>
    <col min="14852" max="14852" width="3.19921875" style="1195" customWidth="1"/>
    <col min="14853" max="14853" width="3.69921875" style="1195" customWidth="1"/>
    <col min="14854" max="14854" width="3.19921875" style="1195" customWidth="1"/>
    <col min="14855" max="14855" width="3.69921875" style="1195" customWidth="1"/>
    <col min="14856" max="14856" width="3.19921875" style="1195" customWidth="1"/>
    <col min="14857" max="14857" width="3.69921875" style="1195" customWidth="1"/>
    <col min="14858" max="14858" width="3.19921875" style="1195" customWidth="1"/>
    <col min="14859" max="14859" width="3.69921875" style="1195" customWidth="1"/>
    <col min="14860" max="14860" width="3.19921875" style="1195" customWidth="1"/>
    <col min="14861" max="14861" width="3.69921875" style="1195" customWidth="1"/>
    <col min="14862" max="14862" width="3.19921875" style="1195" customWidth="1"/>
    <col min="14863" max="14863" width="3.69921875" style="1195" customWidth="1"/>
    <col min="14864" max="14864" width="3.19921875" style="1195" customWidth="1"/>
    <col min="14865" max="14865" width="3.69921875" style="1195" customWidth="1"/>
    <col min="14866" max="14866" width="3.19921875" style="1195" customWidth="1"/>
    <col min="14867" max="14867" width="3.69921875" style="1195" customWidth="1"/>
    <col min="14868" max="14868" width="3.19921875" style="1195" customWidth="1"/>
    <col min="14869" max="14869" width="3.69921875" style="1195" customWidth="1"/>
    <col min="14870" max="14870" width="3.19921875" style="1195" customWidth="1"/>
    <col min="14871" max="14871" width="3.69921875" style="1195" customWidth="1"/>
    <col min="14872" max="14872" width="3.19921875" style="1195" customWidth="1"/>
    <col min="14873" max="14873" width="3.69921875" style="1195" customWidth="1"/>
    <col min="14874" max="14874" width="3.19921875" style="1195" customWidth="1"/>
    <col min="14875" max="14875" width="3.69921875" style="1195" customWidth="1"/>
    <col min="14876" max="14876" width="3.19921875" style="1195" customWidth="1"/>
    <col min="14877" max="14877" width="6.19921875" style="1195" customWidth="1"/>
    <col min="14878" max="14878" width="3.19921875" style="1195" customWidth="1"/>
    <col min="14879" max="15102" width="7.69921875" style="1195"/>
    <col min="15103" max="15103" width="13.19921875" style="1195" customWidth="1"/>
    <col min="15104" max="15104" width="13.3984375" style="1195" customWidth="1"/>
    <col min="15105" max="15105" width="4.3984375" style="1195" customWidth="1"/>
    <col min="15106" max="15106" width="3.19921875" style="1195" customWidth="1"/>
    <col min="15107" max="15107" width="4.3984375" style="1195" customWidth="1"/>
    <col min="15108" max="15108" width="3.19921875" style="1195" customWidth="1"/>
    <col min="15109" max="15109" width="3.69921875" style="1195" customWidth="1"/>
    <col min="15110" max="15110" width="3.19921875" style="1195" customWidth="1"/>
    <col min="15111" max="15111" width="3.69921875" style="1195" customWidth="1"/>
    <col min="15112" max="15112" width="3.19921875" style="1195" customWidth="1"/>
    <col min="15113" max="15113" width="3.69921875" style="1195" customWidth="1"/>
    <col min="15114" max="15114" width="3.19921875" style="1195" customWidth="1"/>
    <col min="15115" max="15115" width="3.69921875" style="1195" customWidth="1"/>
    <col min="15116" max="15116" width="3.19921875" style="1195" customWidth="1"/>
    <col min="15117" max="15117" width="3.69921875" style="1195" customWidth="1"/>
    <col min="15118" max="15118" width="3.19921875" style="1195" customWidth="1"/>
    <col min="15119" max="15119" width="3.69921875" style="1195" customWidth="1"/>
    <col min="15120" max="15120" width="3.19921875" style="1195" customWidth="1"/>
    <col min="15121" max="15121" width="3.69921875" style="1195" customWidth="1"/>
    <col min="15122" max="15122" width="3.19921875" style="1195" customWidth="1"/>
    <col min="15123" max="15123" width="3.69921875" style="1195" customWidth="1"/>
    <col min="15124" max="15124" width="3.19921875" style="1195" customWidth="1"/>
    <col min="15125" max="15125" width="3.69921875" style="1195" customWidth="1"/>
    <col min="15126" max="15126" width="3.19921875" style="1195" customWidth="1"/>
    <col min="15127" max="15127" width="3.69921875" style="1195" customWidth="1"/>
    <col min="15128" max="15128" width="3.19921875" style="1195" customWidth="1"/>
    <col min="15129" max="15129" width="3.69921875" style="1195" customWidth="1"/>
    <col min="15130" max="15130" width="3.19921875" style="1195" customWidth="1"/>
    <col min="15131" max="15131" width="3.69921875" style="1195" customWidth="1"/>
    <col min="15132" max="15132" width="3.19921875" style="1195" customWidth="1"/>
    <col min="15133" max="15133" width="6.19921875" style="1195" customWidth="1"/>
    <col min="15134" max="15134" width="3.19921875" style="1195" customWidth="1"/>
    <col min="15135" max="15358" width="7.69921875" style="1195"/>
    <col min="15359" max="15359" width="13.19921875" style="1195" customWidth="1"/>
    <col min="15360" max="15360" width="13.3984375" style="1195" customWidth="1"/>
    <col min="15361" max="15361" width="4.3984375" style="1195" customWidth="1"/>
    <col min="15362" max="15362" width="3.19921875" style="1195" customWidth="1"/>
    <col min="15363" max="15363" width="4.3984375" style="1195" customWidth="1"/>
    <col min="15364" max="15364" width="3.19921875" style="1195" customWidth="1"/>
    <col min="15365" max="15365" width="3.69921875" style="1195" customWidth="1"/>
    <col min="15366" max="15366" width="3.19921875" style="1195" customWidth="1"/>
    <col min="15367" max="15367" width="3.69921875" style="1195" customWidth="1"/>
    <col min="15368" max="15368" width="3.19921875" style="1195" customWidth="1"/>
    <col min="15369" max="15369" width="3.69921875" style="1195" customWidth="1"/>
    <col min="15370" max="15370" width="3.19921875" style="1195" customWidth="1"/>
    <col min="15371" max="15371" width="3.69921875" style="1195" customWidth="1"/>
    <col min="15372" max="15372" width="3.19921875" style="1195" customWidth="1"/>
    <col min="15373" max="15373" width="3.69921875" style="1195" customWidth="1"/>
    <col min="15374" max="15374" width="3.19921875" style="1195" customWidth="1"/>
    <col min="15375" max="15375" width="3.69921875" style="1195" customWidth="1"/>
    <col min="15376" max="15376" width="3.19921875" style="1195" customWidth="1"/>
    <col min="15377" max="15377" width="3.69921875" style="1195" customWidth="1"/>
    <col min="15378" max="15378" width="3.19921875" style="1195" customWidth="1"/>
    <col min="15379" max="15379" width="3.69921875" style="1195" customWidth="1"/>
    <col min="15380" max="15380" width="3.19921875" style="1195" customWidth="1"/>
    <col min="15381" max="15381" width="3.69921875" style="1195" customWidth="1"/>
    <col min="15382" max="15382" width="3.19921875" style="1195" customWidth="1"/>
    <col min="15383" max="15383" width="3.69921875" style="1195" customWidth="1"/>
    <col min="15384" max="15384" width="3.19921875" style="1195" customWidth="1"/>
    <col min="15385" max="15385" width="3.69921875" style="1195" customWidth="1"/>
    <col min="15386" max="15386" width="3.19921875" style="1195" customWidth="1"/>
    <col min="15387" max="15387" width="3.69921875" style="1195" customWidth="1"/>
    <col min="15388" max="15388" width="3.19921875" style="1195" customWidth="1"/>
    <col min="15389" max="15389" width="6.19921875" style="1195" customWidth="1"/>
    <col min="15390" max="15390" width="3.19921875" style="1195" customWidth="1"/>
    <col min="15391" max="15614" width="7.69921875" style="1195"/>
    <col min="15615" max="15615" width="13.19921875" style="1195" customWidth="1"/>
    <col min="15616" max="15616" width="13.3984375" style="1195" customWidth="1"/>
    <col min="15617" max="15617" width="4.3984375" style="1195" customWidth="1"/>
    <col min="15618" max="15618" width="3.19921875" style="1195" customWidth="1"/>
    <col min="15619" max="15619" width="4.3984375" style="1195" customWidth="1"/>
    <col min="15620" max="15620" width="3.19921875" style="1195" customWidth="1"/>
    <col min="15621" max="15621" width="3.69921875" style="1195" customWidth="1"/>
    <col min="15622" max="15622" width="3.19921875" style="1195" customWidth="1"/>
    <col min="15623" max="15623" width="3.69921875" style="1195" customWidth="1"/>
    <col min="15624" max="15624" width="3.19921875" style="1195" customWidth="1"/>
    <col min="15625" max="15625" width="3.69921875" style="1195" customWidth="1"/>
    <col min="15626" max="15626" width="3.19921875" style="1195" customWidth="1"/>
    <col min="15627" max="15627" width="3.69921875" style="1195" customWidth="1"/>
    <col min="15628" max="15628" width="3.19921875" style="1195" customWidth="1"/>
    <col min="15629" max="15629" width="3.69921875" style="1195" customWidth="1"/>
    <col min="15630" max="15630" width="3.19921875" style="1195" customWidth="1"/>
    <col min="15631" max="15631" width="3.69921875" style="1195" customWidth="1"/>
    <col min="15632" max="15632" width="3.19921875" style="1195" customWidth="1"/>
    <col min="15633" max="15633" width="3.69921875" style="1195" customWidth="1"/>
    <col min="15634" max="15634" width="3.19921875" style="1195" customWidth="1"/>
    <col min="15635" max="15635" width="3.69921875" style="1195" customWidth="1"/>
    <col min="15636" max="15636" width="3.19921875" style="1195" customWidth="1"/>
    <col min="15637" max="15637" width="3.69921875" style="1195" customWidth="1"/>
    <col min="15638" max="15638" width="3.19921875" style="1195" customWidth="1"/>
    <col min="15639" max="15639" width="3.69921875" style="1195" customWidth="1"/>
    <col min="15640" max="15640" width="3.19921875" style="1195" customWidth="1"/>
    <col min="15641" max="15641" width="3.69921875" style="1195" customWidth="1"/>
    <col min="15642" max="15642" width="3.19921875" style="1195" customWidth="1"/>
    <col min="15643" max="15643" width="3.69921875" style="1195" customWidth="1"/>
    <col min="15644" max="15644" width="3.19921875" style="1195" customWidth="1"/>
    <col min="15645" max="15645" width="6.19921875" style="1195" customWidth="1"/>
    <col min="15646" max="15646" width="3.19921875" style="1195" customWidth="1"/>
    <col min="15647" max="15870" width="7.69921875" style="1195"/>
    <col min="15871" max="15871" width="13.19921875" style="1195" customWidth="1"/>
    <col min="15872" max="15872" width="13.3984375" style="1195" customWidth="1"/>
    <col min="15873" max="15873" width="4.3984375" style="1195" customWidth="1"/>
    <col min="15874" max="15874" width="3.19921875" style="1195" customWidth="1"/>
    <col min="15875" max="15875" width="4.3984375" style="1195" customWidth="1"/>
    <col min="15876" max="15876" width="3.19921875" style="1195" customWidth="1"/>
    <col min="15877" max="15877" width="3.69921875" style="1195" customWidth="1"/>
    <col min="15878" max="15878" width="3.19921875" style="1195" customWidth="1"/>
    <col min="15879" max="15879" width="3.69921875" style="1195" customWidth="1"/>
    <col min="15880" max="15880" width="3.19921875" style="1195" customWidth="1"/>
    <col min="15881" max="15881" width="3.69921875" style="1195" customWidth="1"/>
    <col min="15882" max="15882" width="3.19921875" style="1195" customWidth="1"/>
    <col min="15883" max="15883" width="3.69921875" style="1195" customWidth="1"/>
    <col min="15884" max="15884" width="3.19921875" style="1195" customWidth="1"/>
    <col min="15885" max="15885" width="3.69921875" style="1195" customWidth="1"/>
    <col min="15886" max="15886" width="3.19921875" style="1195" customWidth="1"/>
    <col min="15887" max="15887" width="3.69921875" style="1195" customWidth="1"/>
    <col min="15888" max="15888" width="3.19921875" style="1195" customWidth="1"/>
    <col min="15889" max="15889" width="3.69921875" style="1195" customWidth="1"/>
    <col min="15890" max="15890" width="3.19921875" style="1195" customWidth="1"/>
    <col min="15891" max="15891" width="3.69921875" style="1195" customWidth="1"/>
    <col min="15892" max="15892" width="3.19921875" style="1195" customWidth="1"/>
    <col min="15893" max="15893" width="3.69921875" style="1195" customWidth="1"/>
    <col min="15894" max="15894" width="3.19921875" style="1195" customWidth="1"/>
    <col min="15895" max="15895" width="3.69921875" style="1195" customWidth="1"/>
    <col min="15896" max="15896" width="3.19921875" style="1195" customWidth="1"/>
    <col min="15897" max="15897" width="3.69921875" style="1195" customWidth="1"/>
    <col min="15898" max="15898" width="3.19921875" style="1195" customWidth="1"/>
    <col min="15899" max="15899" width="3.69921875" style="1195" customWidth="1"/>
    <col min="15900" max="15900" width="3.19921875" style="1195" customWidth="1"/>
    <col min="15901" max="15901" width="6.19921875" style="1195" customWidth="1"/>
    <col min="15902" max="15902" width="3.19921875" style="1195" customWidth="1"/>
    <col min="15903" max="16126" width="7.69921875" style="1195"/>
    <col min="16127" max="16127" width="13.19921875" style="1195" customWidth="1"/>
    <col min="16128" max="16128" width="13.3984375" style="1195" customWidth="1"/>
    <col min="16129" max="16129" width="4.3984375" style="1195" customWidth="1"/>
    <col min="16130" max="16130" width="3.19921875" style="1195" customWidth="1"/>
    <col min="16131" max="16131" width="4.3984375" style="1195" customWidth="1"/>
    <col min="16132" max="16132" width="3.19921875" style="1195" customWidth="1"/>
    <col min="16133" max="16133" width="3.69921875" style="1195" customWidth="1"/>
    <col min="16134" max="16134" width="3.19921875" style="1195" customWidth="1"/>
    <col min="16135" max="16135" width="3.69921875" style="1195" customWidth="1"/>
    <col min="16136" max="16136" width="3.19921875" style="1195" customWidth="1"/>
    <col min="16137" max="16137" width="3.69921875" style="1195" customWidth="1"/>
    <col min="16138" max="16138" width="3.19921875" style="1195" customWidth="1"/>
    <col min="16139" max="16139" width="3.69921875" style="1195" customWidth="1"/>
    <col min="16140" max="16140" width="3.19921875" style="1195" customWidth="1"/>
    <col min="16141" max="16141" width="3.69921875" style="1195" customWidth="1"/>
    <col min="16142" max="16142" width="3.19921875" style="1195" customWidth="1"/>
    <col min="16143" max="16143" width="3.69921875" style="1195" customWidth="1"/>
    <col min="16144" max="16144" width="3.19921875" style="1195" customWidth="1"/>
    <col min="16145" max="16145" width="3.69921875" style="1195" customWidth="1"/>
    <col min="16146" max="16146" width="3.19921875" style="1195" customWidth="1"/>
    <col min="16147" max="16147" width="3.69921875" style="1195" customWidth="1"/>
    <col min="16148" max="16148" width="3.19921875" style="1195" customWidth="1"/>
    <col min="16149" max="16149" width="3.69921875" style="1195" customWidth="1"/>
    <col min="16150" max="16150" width="3.19921875" style="1195" customWidth="1"/>
    <col min="16151" max="16151" width="3.69921875" style="1195" customWidth="1"/>
    <col min="16152" max="16152" width="3.19921875" style="1195" customWidth="1"/>
    <col min="16153" max="16153" width="3.69921875" style="1195" customWidth="1"/>
    <col min="16154" max="16154" width="3.19921875" style="1195" customWidth="1"/>
    <col min="16155" max="16155" width="3.69921875" style="1195" customWidth="1"/>
    <col min="16156" max="16156" width="3.19921875" style="1195" customWidth="1"/>
    <col min="16157" max="16157" width="6.19921875" style="1195" customWidth="1"/>
    <col min="16158" max="16158" width="3.19921875" style="1195" customWidth="1"/>
    <col min="16159" max="16384" width="7.69921875" style="1195"/>
  </cols>
  <sheetData>
    <row r="4" spans="1:32" ht="129.75" customHeight="1">
      <c r="A4" s="1176" t="s">
        <v>1918</v>
      </c>
      <c r="B4" s="1198"/>
      <c r="C4" s="1198"/>
      <c r="D4" s="1198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</row>
    <row r="5" spans="1:32" ht="20.100000000000001" customHeight="1">
      <c r="A5" s="1199" t="s">
        <v>1919</v>
      </c>
      <c r="B5" s="1200"/>
      <c r="C5" s="1200"/>
      <c r="D5" s="1200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</row>
    <row r="6" spans="1:32" ht="20.100000000000001" customHeight="1">
      <c r="A6" s="1201" t="s">
        <v>675</v>
      </c>
      <c r="B6" s="1202"/>
      <c r="C6" s="1203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3"/>
      <c r="P6" s="1203"/>
      <c r="Q6" s="1203"/>
      <c r="R6" s="1203"/>
      <c r="S6" s="1203"/>
      <c r="T6" s="1203"/>
      <c r="U6" s="1203"/>
      <c r="V6" s="1203"/>
      <c r="W6" s="1203"/>
      <c r="X6" s="1203"/>
      <c r="Y6" s="1203"/>
      <c r="Z6" s="1203"/>
      <c r="AA6" s="1203"/>
      <c r="AB6" s="1203"/>
      <c r="AC6" s="1203"/>
      <c r="AD6" s="344"/>
      <c r="AE6" s="344"/>
      <c r="AF6" s="1204" t="s">
        <v>674</v>
      </c>
    </row>
    <row r="7" spans="1:32" ht="96.75" customHeight="1">
      <c r="A7" s="1205" t="s">
        <v>113</v>
      </c>
      <c r="B7" s="1206" t="s">
        <v>112</v>
      </c>
      <c r="C7" s="1211" t="s">
        <v>673</v>
      </c>
      <c r="D7" s="1212" t="s">
        <v>520</v>
      </c>
      <c r="E7" s="1211" t="s">
        <v>205</v>
      </c>
      <c r="F7" s="1212" t="s">
        <v>518</v>
      </c>
      <c r="G7" s="1211" t="s">
        <v>203</v>
      </c>
      <c r="H7" s="1212" t="s">
        <v>434</v>
      </c>
      <c r="I7" s="1211" t="s">
        <v>672</v>
      </c>
      <c r="J7" s="1212" t="s">
        <v>202</v>
      </c>
      <c r="K7" s="1211" t="s">
        <v>185</v>
      </c>
      <c r="L7" s="1212" t="s">
        <v>186</v>
      </c>
      <c r="M7" s="1211" t="s">
        <v>428</v>
      </c>
      <c r="N7" s="1212" t="s">
        <v>386</v>
      </c>
      <c r="O7" s="1211" t="s">
        <v>187</v>
      </c>
      <c r="P7" s="1212" t="s">
        <v>188</v>
      </c>
      <c r="Q7" s="1211" t="s">
        <v>199</v>
      </c>
      <c r="R7" s="1212" t="s">
        <v>431</v>
      </c>
      <c r="S7" s="1211" t="s">
        <v>420</v>
      </c>
      <c r="T7" s="1212" t="s">
        <v>419</v>
      </c>
      <c r="U7" s="1211" t="s">
        <v>671</v>
      </c>
      <c r="V7" s="1212" t="s">
        <v>670</v>
      </c>
      <c r="W7" s="1211" t="s">
        <v>669</v>
      </c>
      <c r="X7" s="1212" t="s">
        <v>190</v>
      </c>
      <c r="Y7" s="1211" t="s">
        <v>423</v>
      </c>
      <c r="Z7" s="1212" t="s">
        <v>180</v>
      </c>
      <c r="AA7" s="1211" t="s">
        <v>197</v>
      </c>
      <c r="AB7" s="1212" t="s">
        <v>198</v>
      </c>
      <c r="AC7" s="1211" t="s">
        <v>137</v>
      </c>
      <c r="AD7" s="1212" t="s">
        <v>138</v>
      </c>
      <c r="AE7" s="1211" t="s">
        <v>26</v>
      </c>
      <c r="AF7" s="1212" t="s">
        <v>30</v>
      </c>
    </row>
    <row r="8" spans="1:32" ht="20.100000000000001" customHeight="1">
      <c r="A8" s="1213" t="s">
        <v>668</v>
      </c>
      <c r="B8" s="1214" t="s">
        <v>102</v>
      </c>
      <c r="C8" s="1872">
        <v>0</v>
      </c>
      <c r="D8" s="1872"/>
      <c r="E8" s="1872">
        <v>1</v>
      </c>
      <c r="F8" s="1872"/>
      <c r="G8" s="1872">
        <v>3</v>
      </c>
      <c r="H8" s="1872"/>
      <c r="I8" s="1872">
        <v>0</v>
      </c>
      <c r="J8" s="1872"/>
      <c r="K8" s="1872">
        <v>1</v>
      </c>
      <c r="L8" s="1872"/>
      <c r="M8" s="1872">
        <v>0</v>
      </c>
      <c r="N8" s="1872"/>
      <c r="O8" s="1872">
        <v>1</v>
      </c>
      <c r="P8" s="1872"/>
      <c r="Q8" s="1872">
        <v>0</v>
      </c>
      <c r="R8" s="1872"/>
      <c r="S8" s="1872">
        <v>0</v>
      </c>
      <c r="T8" s="1872"/>
      <c r="U8" s="1872">
        <v>0</v>
      </c>
      <c r="V8" s="1872"/>
      <c r="W8" s="1872">
        <v>2</v>
      </c>
      <c r="X8" s="1872"/>
      <c r="Y8" s="1872">
        <v>0</v>
      </c>
      <c r="Z8" s="1872"/>
      <c r="AA8" s="1872">
        <v>0</v>
      </c>
      <c r="AB8" s="1872"/>
      <c r="AC8" s="1872">
        <v>2</v>
      </c>
      <c r="AD8" s="1872"/>
      <c r="AE8" s="1872">
        <f t="shared" ref="AE8:AE16" si="0">SUM(C8:AD8)</f>
        <v>10</v>
      </c>
      <c r="AF8" s="1872"/>
    </row>
    <row r="9" spans="1:32" ht="20.100000000000001" customHeight="1">
      <c r="A9" s="1215" t="s">
        <v>667</v>
      </c>
      <c r="B9" s="1216" t="s">
        <v>227</v>
      </c>
      <c r="C9" s="1871">
        <v>1</v>
      </c>
      <c r="D9" s="1871"/>
      <c r="E9" s="1871">
        <v>0</v>
      </c>
      <c r="F9" s="1871"/>
      <c r="G9" s="1871">
        <v>0</v>
      </c>
      <c r="H9" s="1871"/>
      <c r="I9" s="1871">
        <v>1</v>
      </c>
      <c r="J9" s="1871"/>
      <c r="K9" s="1871">
        <v>1</v>
      </c>
      <c r="L9" s="1871"/>
      <c r="M9" s="1871">
        <v>0</v>
      </c>
      <c r="N9" s="1871"/>
      <c r="O9" s="1871">
        <v>0</v>
      </c>
      <c r="P9" s="1871"/>
      <c r="Q9" s="1871">
        <v>0</v>
      </c>
      <c r="R9" s="1871"/>
      <c r="S9" s="1871">
        <v>0</v>
      </c>
      <c r="T9" s="1871"/>
      <c r="U9" s="1871">
        <v>0</v>
      </c>
      <c r="V9" s="1871"/>
      <c r="W9" s="1871">
        <v>0</v>
      </c>
      <c r="X9" s="1871"/>
      <c r="Y9" s="1871">
        <v>1</v>
      </c>
      <c r="Z9" s="1871"/>
      <c r="AA9" s="1871">
        <v>0</v>
      </c>
      <c r="AB9" s="1871"/>
      <c r="AC9" s="1871">
        <v>0</v>
      </c>
      <c r="AD9" s="1871"/>
      <c r="AE9" s="1871">
        <f t="shared" si="0"/>
        <v>4</v>
      </c>
      <c r="AF9" s="1871"/>
    </row>
    <row r="10" spans="1:32" ht="20.100000000000001" customHeight="1">
      <c r="A10" s="1215" t="s">
        <v>666</v>
      </c>
      <c r="B10" s="1216" t="s">
        <v>98</v>
      </c>
      <c r="C10" s="1871">
        <v>0</v>
      </c>
      <c r="D10" s="1871"/>
      <c r="E10" s="1871">
        <v>5</v>
      </c>
      <c r="F10" s="1871"/>
      <c r="G10" s="1871">
        <v>1</v>
      </c>
      <c r="H10" s="1871"/>
      <c r="I10" s="1871">
        <v>1</v>
      </c>
      <c r="J10" s="1871"/>
      <c r="K10" s="1871">
        <v>2</v>
      </c>
      <c r="L10" s="1871"/>
      <c r="M10" s="1871">
        <v>1</v>
      </c>
      <c r="N10" s="1871"/>
      <c r="O10" s="1871">
        <v>1</v>
      </c>
      <c r="P10" s="1871"/>
      <c r="Q10" s="1871">
        <v>3</v>
      </c>
      <c r="R10" s="1871"/>
      <c r="S10" s="1871">
        <v>1</v>
      </c>
      <c r="T10" s="1871"/>
      <c r="U10" s="1871">
        <v>1</v>
      </c>
      <c r="V10" s="1871"/>
      <c r="W10" s="1871">
        <v>0</v>
      </c>
      <c r="X10" s="1871"/>
      <c r="Y10" s="1871">
        <v>5</v>
      </c>
      <c r="Z10" s="1871"/>
      <c r="AA10" s="1871">
        <v>1</v>
      </c>
      <c r="AB10" s="1871"/>
      <c r="AC10" s="1871">
        <v>1</v>
      </c>
      <c r="AD10" s="1871"/>
      <c r="AE10" s="1871">
        <f t="shared" si="0"/>
        <v>23</v>
      </c>
      <c r="AF10" s="1871"/>
    </row>
    <row r="11" spans="1:32" ht="20.100000000000001" customHeight="1">
      <c r="A11" s="1215" t="s">
        <v>665</v>
      </c>
      <c r="B11" s="1216" t="s">
        <v>94</v>
      </c>
      <c r="C11" s="1871">
        <v>0</v>
      </c>
      <c r="D11" s="1871"/>
      <c r="E11" s="1871">
        <v>1</v>
      </c>
      <c r="F11" s="1871"/>
      <c r="G11" s="1871">
        <v>0</v>
      </c>
      <c r="H11" s="1871"/>
      <c r="I11" s="1871">
        <v>0</v>
      </c>
      <c r="J11" s="1871"/>
      <c r="K11" s="1871">
        <v>2</v>
      </c>
      <c r="L11" s="1871"/>
      <c r="M11" s="1871">
        <v>0</v>
      </c>
      <c r="N11" s="1871"/>
      <c r="O11" s="1871">
        <v>0</v>
      </c>
      <c r="P11" s="1871"/>
      <c r="Q11" s="1871">
        <v>0</v>
      </c>
      <c r="R11" s="1871"/>
      <c r="S11" s="1871">
        <v>1</v>
      </c>
      <c r="T11" s="1871"/>
      <c r="U11" s="1871">
        <v>0</v>
      </c>
      <c r="V11" s="1871"/>
      <c r="W11" s="1871">
        <v>0</v>
      </c>
      <c r="X11" s="1871"/>
      <c r="Y11" s="1871">
        <v>0</v>
      </c>
      <c r="Z11" s="1871"/>
      <c r="AA11" s="1871">
        <v>0</v>
      </c>
      <c r="AB11" s="1871"/>
      <c r="AC11" s="1871">
        <v>0</v>
      </c>
      <c r="AD11" s="1871"/>
      <c r="AE11" s="1871">
        <f t="shared" si="0"/>
        <v>4</v>
      </c>
      <c r="AF11" s="1871"/>
    </row>
    <row r="12" spans="1:32" ht="20.100000000000001" customHeight="1">
      <c r="A12" s="1215" t="s">
        <v>664</v>
      </c>
      <c r="B12" s="1216" t="s">
        <v>90</v>
      </c>
      <c r="C12" s="1871">
        <v>0</v>
      </c>
      <c r="D12" s="1871"/>
      <c r="E12" s="1871">
        <v>1</v>
      </c>
      <c r="F12" s="1871"/>
      <c r="G12" s="1871">
        <v>0</v>
      </c>
      <c r="H12" s="1871"/>
      <c r="I12" s="1871">
        <v>0</v>
      </c>
      <c r="J12" s="1871"/>
      <c r="K12" s="1871">
        <v>1</v>
      </c>
      <c r="L12" s="1871"/>
      <c r="M12" s="1871">
        <v>0</v>
      </c>
      <c r="N12" s="1871"/>
      <c r="O12" s="1871">
        <v>0</v>
      </c>
      <c r="P12" s="1871"/>
      <c r="Q12" s="1871">
        <v>0</v>
      </c>
      <c r="R12" s="1871"/>
      <c r="S12" s="1871">
        <v>1</v>
      </c>
      <c r="T12" s="1871"/>
      <c r="U12" s="1871">
        <v>0</v>
      </c>
      <c r="V12" s="1871"/>
      <c r="W12" s="1871">
        <v>0</v>
      </c>
      <c r="X12" s="1871"/>
      <c r="Y12" s="1871">
        <v>0</v>
      </c>
      <c r="Z12" s="1871"/>
      <c r="AA12" s="1871">
        <v>0</v>
      </c>
      <c r="AB12" s="1871"/>
      <c r="AC12" s="1871">
        <v>0</v>
      </c>
      <c r="AD12" s="1871"/>
      <c r="AE12" s="1871">
        <f t="shared" si="0"/>
        <v>3</v>
      </c>
      <c r="AF12" s="1871"/>
    </row>
    <row r="13" spans="1:32" ht="23.25" customHeight="1">
      <c r="A13" s="1215" t="s">
        <v>87</v>
      </c>
      <c r="B13" s="1216" t="s">
        <v>86</v>
      </c>
      <c r="C13" s="1871">
        <v>0</v>
      </c>
      <c r="D13" s="1871"/>
      <c r="E13" s="1871">
        <v>0</v>
      </c>
      <c r="F13" s="1871"/>
      <c r="G13" s="1871">
        <v>0</v>
      </c>
      <c r="H13" s="1871"/>
      <c r="I13" s="1871">
        <v>0</v>
      </c>
      <c r="J13" s="1871"/>
      <c r="K13" s="1871">
        <v>0</v>
      </c>
      <c r="L13" s="1871"/>
      <c r="M13" s="1871">
        <v>0</v>
      </c>
      <c r="N13" s="1871"/>
      <c r="O13" s="1871">
        <v>0</v>
      </c>
      <c r="P13" s="1871"/>
      <c r="Q13" s="1871">
        <v>0</v>
      </c>
      <c r="R13" s="1871"/>
      <c r="S13" s="1871">
        <v>0</v>
      </c>
      <c r="T13" s="1871"/>
      <c r="U13" s="1871">
        <v>0</v>
      </c>
      <c r="V13" s="1871"/>
      <c r="W13" s="1871">
        <v>0</v>
      </c>
      <c r="X13" s="1871"/>
      <c r="Y13" s="1871">
        <v>1</v>
      </c>
      <c r="Z13" s="1871"/>
      <c r="AA13" s="1871">
        <v>0</v>
      </c>
      <c r="AB13" s="1871"/>
      <c r="AC13" s="1871">
        <v>0</v>
      </c>
      <c r="AD13" s="1871"/>
      <c r="AE13" s="1871">
        <f t="shared" si="0"/>
        <v>1</v>
      </c>
      <c r="AF13" s="1871"/>
    </row>
    <row r="14" spans="1:32" ht="23.4">
      <c r="A14" s="1215" t="s">
        <v>663</v>
      </c>
      <c r="B14" s="1216" t="s">
        <v>80</v>
      </c>
      <c r="C14" s="1871">
        <v>1</v>
      </c>
      <c r="D14" s="1871"/>
      <c r="E14" s="1871">
        <v>0</v>
      </c>
      <c r="F14" s="1871"/>
      <c r="G14" s="1871">
        <v>0</v>
      </c>
      <c r="H14" s="1871"/>
      <c r="I14" s="1871">
        <v>0</v>
      </c>
      <c r="J14" s="1871"/>
      <c r="K14" s="1871">
        <v>0</v>
      </c>
      <c r="L14" s="1871"/>
      <c r="M14" s="1871">
        <v>0</v>
      </c>
      <c r="N14" s="1871"/>
      <c r="O14" s="1871">
        <v>0</v>
      </c>
      <c r="P14" s="1871"/>
      <c r="Q14" s="1871">
        <v>0</v>
      </c>
      <c r="R14" s="1871"/>
      <c r="S14" s="1871">
        <v>0</v>
      </c>
      <c r="T14" s="1871"/>
      <c r="U14" s="1871">
        <v>0</v>
      </c>
      <c r="V14" s="1871"/>
      <c r="W14" s="1871">
        <v>0</v>
      </c>
      <c r="X14" s="1871"/>
      <c r="Y14" s="1871">
        <v>0</v>
      </c>
      <c r="Z14" s="1871"/>
      <c r="AA14" s="1871">
        <v>0</v>
      </c>
      <c r="AB14" s="1871"/>
      <c r="AC14" s="1871">
        <v>0</v>
      </c>
      <c r="AD14" s="1871"/>
      <c r="AE14" s="1871">
        <f t="shared" si="0"/>
        <v>1</v>
      </c>
      <c r="AF14" s="1871"/>
    </row>
    <row r="15" spans="1:32" ht="23.4">
      <c r="A15" s="1215" t="s">
        <v>75</v>
      </c>
      <c r="B15" s="1216" t="s">
        <v>74</v>
      </c>
      <c r="C15" s="1871">
        <v>0</v>
      </c>
      <c r="D15" s="1871"/>
      <c r="E15" s="1871">
        <v>0</v>
      </c>
      <c r="F15" s="1871"/>
      <c r="G15" s="1871">
        <v>0</v>
      </c>
      <c r="H15" s="1871"/>
      <c r="I15" s="1871">
        <v>0</v>
      </c>
      <c r="J15" s="1871"/>
      <c r="K15" s="1871">
        <v>0</v>
      </c>
      <c r="L15" s="1871"/>
      <c r="M15" s="1871">
        <v>0</v>
      </c>
      <c r="N15" s="1871"/>
      <c r="O15" s="1871">
        <v>0</v>
      </c>
      <c r="P15" s="1871"/>
      <c r="Q15" s="1871">
        <v>0</v>
      </c>
      <c r="R15" s="1871"/>
      <c r="S15" s="1871">
        <v>0</v>
      </c>
      <c r="T15" s="1871"/>
      <c r="U15" s="1871">
        <v>0</v>
      </c>
      <c r="V15" s="1871"/>
      <c r="W15" s="1871">
        <v>0</v>
      </c>
      <c r="X15" s="1871"/>
      <c r="Y15" s="1871">
        <v>1</v>
      </c>
      <c r="Z15" s="1871"/>
      <c r="AA15" s="1871">
        <v>0</v>
      </c>
      <c r="AB15" s="1871"/>
      <c r="AC15" s="1871">
        <v>0</v>
      </c>
      <c r="AD15" s="1871"/>
      <c r="AE15" s="1871">
        <f t="shared" si="0"/>
        <v>1</v>
      </c>
      <c r="AF15" s="1871"/>
    </row>
    <row r="16" spans="1:32" ht="23.4">
      <c r="A16" s="1217" t="s">
        <v>124</v>
      </c>
      <c r="B16" s="1218" t="s">
        <v>26</v>
      </c>
      <c r="C16" s="1870">
        <f>SUM(C8:C15)</f>
        <v>2</v>
      </c>
      <c r="D16" s="1870"/>
      <c r="E16" s="1870">
        <f>SUM(E8:E15)</f>
        <v>8</v>
      </c>
      <c r="F16" s="1870"/>
      <c r="G16" s="1870">
        <f>SUM(G8:G15)</f>
        <v>4</v>
      </c>
      <c r="H16" s="1870"/>
      <c r="I16" s="1870">
        <f>SUM(I8:I15)</f>
        <v>2</v>
      </c>
      <c r="J16" s="1870"/>
      <c r="K16" s="1870">
        <f>SUM(K8:K15)</f>
        <v>7</v>
      </c>
      <c r="L16" s="1870"/>
      <c r="M16" s="1870">
        <f>SUM(M8:M15)</f>
        <v>1</v>
      </c>
      <c r="N16" s="1870"/>
      <c r="O16" s="1870">
        <f>SUM(O8:O15)</f>
        <v>2</v>
      </c>
      <c r="P16" s="1870"/>
      <c r="Q16" s="1870">
        <f>SUM(Q8:Q15)</f>
        <v>3</v>
      </c>
      <c r="R16" s="1870"/>
      <c r="S16" s="1870">
        <f>SUM(S8:S15)</f>
        <v>3</v>
      </c>
      <c r="T16" s="1870"/>
      <c r="U16" s="1870">
        <f>SUM(U8:U15)</f>
        <v>1</v>
      </c>
      <c r="V16" s="1870"/>
      <c r="W16" s="1870">
        <f>SUM(W8:W15)</f>
        <v>2</v>
      </c>
      <c r="X16" s="1870"/>
      <c r="Y16" s="1870">
        <f>SUM(Y8:Y15)</f>
        <v>8</v>
      </c>
      <c r="Z16" s="1870"/>
      <c r="AA16" s="1870">
        <f>SUM(AA8:AA15)</f>
        <v>1</v>
      </c>
      <c r="AB16" s="1870"/>
      <c r="AC16" s="1870">
        <f>SUM(AC8:AC15)</f>
        <v>3</v>
      </c>
      <c r="AD16" s="1870"/>
      <c r="AE16" s="1870">
        <f t="shared" si="0"/>
        <v>47</v>
      </c>
      <c r="AF16" s="1870"/>
    </row>
    <row r="17" spans="1:32">
      <c r="A17" s="1207"/>
      <c r="B17" s="1202"/>
      <c r="C17" s="1208"/>
      <c r="D17" s="1208"/>
      <c r="E17" s="1208"/>
      <c r="F17" s="1208"/>
      <c r="G17" s="1208"/>
      <c r="H17" s="1208"/>
      <c r="I17" s="1208"/>
      <c r="J17" s="1208"/>
      <c r="K17" s="1208"/>
      <c r="L17" s="1208"/>
      <c r="M17" s="1208"/>
      <c r="N17" s="1208"/>
      <c r="O17" s="1208"/>
      <c r="P17" s="1208"/>
      <c r="Q17" s="1208"/>
      <c r="R17" s="1208"/>
      <c r="S17" s="1208"/>
      <c r="T17" s="1208"/>
      <c r="U17" s="1208"/>
      <c r="V17" s="1208"/>
      <c r="W17" s="1208"/>
      <c r="X17" s="1208"/>
      <c r="Y17" s="1208"/>
      <c r="Z17" s="1208"/>
      <c r="AA17" s="1208"/>
      <c r="AB17" s="1208"/>
      <c r="AC17" s="1208"/>
      <c r="AD17" s="1208"/>
      <c r="AE17" s="1208"/>
      <c r="AF17" s="1208"/>
    </row>
    <row r="18" spans="1:32" ht="20.399999999999999">
      <c r="A18" s="1203"/>
      <c r="B18" s="1202"/>
      <c r="C18" s="1209"/>
      <c r="D18" s="1209"/>
      <c r="E18" s="1209"/>
      <c r="F18" s="1203"/>
      <c r="G18" s="1203"/>
      <c r="H18" s="1203"/>
      <c r="I18" s="1203"/>
      <c r="J18" s="1203"/>
      <c r="K18" s="1203"/>
      <c r="L18" s="1203"/>
      <c r="M18" s="1203"/>
      <c r="N18" s="1203"/>
      <c r="O18" s="1203"/>
      <c r="P18" s="1203"/>
      <c r="Q18" s="1203"/>
      <c r="R18" s="1203"/>
      <c r="S18" s="1203"/>
      <c r="T18" s="1203"/>
      <c r="U18" s="1203"/>
      <c r="V18" s="1203"/>
      <c r="W18" s="1203"/>
      <c r="X18" s="1203"/>
      <c r="Y18" s="1210" t="s">
        <v>2033</v>
      </c>
      <c r="Z18" s="1203"/>
      <c r="AA18" s="1203"/>
      <c r="AB18" s="1203"/>
      <c r="AC18" s="1203"/>
      <c r="AD18" s="1203"/>
      <c r="AE18" s="1203"/>
      <c r="AF18" s="1203"/>
    </row>
  </sheetData>
  <mergeCells count="135">
    <mergeCell ref="W10:X10"/>
    <mergeCell ref="O9:P9"/>
    <mergeCell ref="O8:P8"/>
    <mergeCell ref="Q8:R8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Q9:R9"/>
    <mergeCell ref="C10:D10"/>
    <mergeCell ref="E10:F10"/>
    <mergeCell ref="G10:H10"/>
    <mergeCell ref="AA8:AB8"/>
    <mergeCell ref="AC8:AD8"/>
    <mergeCell ref="AE8:AF8"/>
    <mergeCell ref="S8:T8"/>
    <mergeCell ref="U8:V8"/>
    <mergeCell ref="W8:X8"/>
    <mergeCell ref="Y8:Z8"/>
    <mergeCell ref="AC9:AD9"/>
    <mergeCell ref="AE9:AF9"/>
    <mergeCell ref="S9:T9"/>
    <mergeCell ref="U9:V9"/>
    <mergeCell ref="W9:X9"/>
    <mergeCell ref="Y9:Z9"/>
    <mergeCell ref="AA9:AB9"/>
    <mergeCell ref="AE12:AF12"/>
    <mergeCell ref="I10:J10"/>
    <mergeCell ref="K10:L10"/>
    <mergeCell ref="M10:N10"/>
    <mergeCell ref="O10:P10"/>
    <mergeCell ref="Q10:R10"/>
    <mergeCell ref="O12:P12"/>
    <mergeCell ref="Q12:R12"/>
    <mergeCell ref="AA11:AB11"/>
    <mergeCell ref="AC11:AD11"/>
    <mergeCell ref="O11:P11"/>
    <mergeCell ref="Q11:R11"/>
    <mergeCell ref="S11:T11"/>
    <mergeCell ref="U11:V11"/>
    <mergeCell ref="W11:X11"/>
    <mergeCell ref="Y11:Z11"/>
    <mergeCell ref="M11:N11"/>
    <mergeCell ref="AE11:AF11"/>
    <mergeCell ref="Y10:Z10"/>
    <mergeCell ref="AA10:AB10"/>
    <mergeCell ref="AC10:AD10"/>
    <mergeCell ref="AE10:AF10"/>
    <mergeCell ref="S10:T10"/>
    <mergeCell ref="U10:V10"/>
    <mergeCell ref="C11:D11"/>
    <mergeCell ref="E11:F11"/>
    <mergeCell ref="C12:D12"/>
    <mergeCell ref="E12:F12"/>
    <mergeCell ref="G12:H12"/>
    <mergeCell ref="I12:J12"/>
    <mergeCell ref="G11:H11"/>
    <mergeCell ref="I11:J11"/>
    <mergeCell ref="K12:L12"/>
    <mergeCell ref="K11:L11"/>
    <mergeCell ref="M12:N12"/>
    <mergeCell ref="S12:T12"/>
    <mergeCell ref="U12:V12"/>
    <mergeCell ref="W12:X12"/>
    <mergeCell ref="Y12:Z12"/>
    <mergeCell ref="AA12:AB12"/>
    <mergeCell ref="AC12:AD12"/>
    <mergeCell ref="O13:P13"/>
    <mergeCell ref="Q13:R13"/>
    <mergeCell ref="C13:D13"/>
    <mergeCell ref="E13:F13"/>
    <mergeCell ref="G13:H13"/>
    <mergeCell ref="I13:J13"/>
    <mergeCell ref="K13:L13"/>
    <mergeCell ref="M13:N13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Q14:R14"/>
    <mergeCell ref="S14:T14"/>
    <mergeCell ref="O14:P14"/>
    <mergeCell ref="AA14:AB14"/>
    <mergeCell ref="AC14:AD14"/>
    <mergeCell ref="AE14:AF14"/>
    <mergeCell ref="AC13:AD13"/>
    <mergeCell ref="AE13:AF13"/>
    <mergeCell ref="S13:T13"/>
    <mergeCell ref="U13:V13"/>
    <mergeCell ref="W13:X13"/>
    <mergeCell ref="Y13:Z13"/>
    <mergeCell ref="AA13:AB13"/>
    <mergeCell ref="O15:P15"/>
    <mergeCell ref="Q15:R15"/>
    <mergeCell ref="C15:D15"/>
    <mergeCell ref="E15:F15"/>
    <mergeCell ref="G15:H15"/>
    <mergeCell ref="I15:J15"/>
    <mergeCell ref="K15:L15"/>
    <mergeCell ref="M15:N15"/>
    <mergeCell ref="AE15:AF15"/>
    <mergeCell ref="S15:T15"/>
    <mergeCell ref="U15:V15"/>
    <mergeCell ref="W15:X15"/>
    <mergeCell ref="Y15:Z15"/>
    <mergeCell ref="AA15:AB15"/>
    <mergeCell ref="AC15:AD15"/>
    <mergeCell ref="C16:D16"/>
    <mergeCell ref="E16:F16"/>
    <mergeCell ref="G16:H16"/>
    <mergeCell ref="I16:J16"/>
    <mergeCell ref="K16:L16"/>
    <mergeCell ref="M16:N16"/>
    <mergeCell ref="AA16:AB16"/>
    <mergeCell ref="AC16:AD16"/>
    <mergeCell ref="AE16:AF16"/>
    <mergeCell ref="O16:P16"/>
    <mergeCell ref="Q16:R16"/>
    <mergeCell ref="S16:T16"/>
    <mergeCell ref="U16:V16"/>
    <mergeCell ref="W16:X16"/>
    <mergeCell ref="Y16:Z16"/>
  </mergeCells>
  <printOptions horizontalCentered="1" verticalCentered="1"/>
  <pageMargins left="0.6" right="0.6" top="1" bottom="1" header="0.5" footer="0.5"/>
  <pageSetup paperSize="9" scale="96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7"/>
  <sheetViews>
    <sheetView showGridLines="0" showZeros="0" rightToLeft="1" zoomScale="120" zoomScaleNormal="120" workbookViewId="0">
      <selection activeCell="G49" sqref="G49"/>
    </sheetView>
  </sheetViews>
  <sheetFormatPr defaultRowHeight="13.2"/>
  <cols>
    <col min="1" max="2" width="17.69921875" style="1219" customWidth="1"/>
    <col min="3" max="7" width="11.69921875" style="1219" customWidth="1"/>
    <col min="8" max="246" width="9.09765625" style="1219"/>
    <col min="247" max="247" width="17.19921875" style="1219" customWidth="1"/>
    <col min="248" max="248" width="11.19921875" style="1219" customWidth="1"/>
    <col min="249" max="253" width="7.59765625" style="1219" customWidth="1"/>
    <col min="254" max="254" width="9.09765625" style="1219"/>
    <col min="255" max="255" width="18.3984375" style="1219" customWidth="1"/>
    <col min="256" max="502" width="9.09765625" style="1219"/>
    <col min="503" max="503" width="17.19921875" style="1219" customWidth="1"/>
    <col min="504" max="504" width="11.19921875" style="1219" customWidth="1"/>
    <col min="505" max="509" width="7.59765625" style="1219" customWidth="1"/>
    <col min="510" max="510" width="9.09765625" style="1219"/>
    <col min="511" max="511" width="18.3984375" style="1219" customWidth="1"/>
    <col min="512" max="758" width="9.09765625" style="1219"/>
    <col min="759" max="759" width="17.19921875" style="1219" customWidth="1"/>
    <col min="760" max="760" width="11.19921875" style="1219" customWidth="1"/>
    <col min="761" max="765" width="7.59765625" style="1219" customWidth="1"/>
    <col min="766" max="766" width="9.09765625" style="1219"/>
    <col min="767" max="767" width="18.3984375" style="1219" customWidth="1"/>
    <col min="768" max="1014" width="9.09765625" style="1219"/>
    <col min="1015" max="1015" width="17.19921875" style="1219" customWidth="1"/>
    <col min="1016" max="1016" width="11.19921875" style="1219" customWidth="1"/>
    <col min="1017" max="1021" width="7.59765625" style="1219" customWidth="1"/>
    <col min="1022" max="1022" width="9.09765625" style="1219"/>
    <col min="1023" max="1023" width="18.3984375" style="1219" customWidth="1"/>
    <col min="1024" max="1270" width="9.09765625" style="1219"/>
    <col min="1271" max="1271" width="17.19921875" style="1219" customWidth="1"/>
    <col min="1272" max="1272" width="11.19921875" style="1219" customWidth="1"/>
    <col min="1273" max="1277" width="7.59765625" style="1219" customWidth="1"/>
    <col min="1278" max="1278" width="9.09765625" style="1219"/>
    <col min="1279" max="1279" width="18.3984375" style="1219" customWidth="1"/>
    <col min="1280" max="1526" width="9.09765625" style="1219"/>
    <col min="1527" max="1527" width="17.19921875" style="1219" customWidth="1"/>
    <col min="1528" max="1528" width="11.19921875" style="1219" customWidth="1"/>
    <col min="1529" max="1533" width="7.59765625" style="1219" customWidth="1"/>
    <col min="1534" max="1534" width="9.09765625" style="1219"/>
    <col min="1535" max="1535" width="18.3984375" style="1219" customWidth="1"/>
    <col min="1536" max="1782" width="9.09765625" style="1219"/>
    <col min="1783" max="1783" width="17.19921875" style="1219" customWidth="1"/>
    <col min="1784" max="1784" width="11.19921875" style="1219" customWidth="1"/>
    <col min="1785" max="1789" width="7.59765625" style="1219" customWidth="1"/>
    <col min="1790" max="1790" width="9.09765625" style="1219"/>
    <col min="1791" max="1791" width="18.3984375" style="1219" customWidth="1"/>
    <col min="1792" max="2038" width="9.09765625" style="1219"/>
    <col min="2039" max="2039" width="17.19921875" style="1219" customWidth="1"/>
    <col min="2040" max="2040" width="11.19921875" style="1219" customWidth="1"/>
    <col min="2041" max="2045" width="7.59765625" style="1219" customWidth="1"/>
    <col min="2046" max="2046" width="9.09765625" style="1219"/>
    <col min="2047" max="2047" width="18.3984375" style="1219" customWidth="1"/>
    <col min="2048" max="2294" width="9.09765625" style="1219"/>
    <col min="2295" max="2295" width="17.19921875" style="1219" customWidth="1"/>
    <col min="2296" max="2296" width="11.19921875" style="1219" customWidth="1"/>
    <col min="2297" max="2301" width="7.59765625" style="1219" customWidth="1"/>
    <col min="2302" max="2302" width="9.09765625" style="1219"/>
    <col min="2303" max="2303" width="18.3984375" style="1219" customWidth="1"/>
    <col min="2304" max="2550" width="9.09765625" style="1219"/>
    <col min="2551" max="2551" width="17.19921875" style="1219" customWidth="1"/>
    <col min="2552" max="2552" width="11.19921875" style="1219" customWidth="1"/>
    <col min="2553" max="2557" width="7.59765625" style="1219" customWidth="1"/>
    <col min="2558" max="2558" width="9.09765625" style="1219"/>
    <col min="2559" max="2559" width="18.3984375" style="1219" customWidth="1"/>
    <col min="2560" max="2806" width="9.09765625" style="1219"/>
    <col min="2807" max="2807" width="17.19921875" style="1219" customWidth="1"/>
    <col min="2808" max="2808" width="11.19921875" style="1219" customWidth="1"/>
    <col min="2809" max="2813" width="7.59765625" style="1219" customWidth="1"/>
    <col min="2814" max="2814" width="9.09765625" style="1219"/>
    <col min="2815" max="2815" width="18.3984375" style="1219" customWidth="1"/>
    <col min="2816" max="3062" width="9.09765625" style="1219"/>
    <col min="3063" max="3063" width="17.19921875" style="1219" customWidth="1"/>
    <col min="3064" max="3064" width="11.19921875" style="1219" customWidth="1"/>
    <col min="3065" max="3069" width="7.59765625" style="1219" customWidth="1"/>
    <col min="3070" max="3070" width="9.09765625" style="1219"/>
    <col min="3071" max="3071" width="18.3984375" style="1219" customWidth="1"/>
    <col min="3072" max="3318" width="9.09765625" style="1219"/>
    <col min="3319" max="3319" width="17.19921875" style="1219" customWidth="1"/>
    <col min="3320" max="3320" width="11.19921875" style="1219" customWidth="1"/>
    <col min="3321" max="3325" width="7.59765625" style="1219" customWidth="1"/>
    <col min="3326" max="3326" width="9.09765625" style="1219"/>
    <col min="3327" max="3327" width="18.3984375" style="1219" customWidth="1"/>
    <col min="3328" max="3574" width="9.09765625" style="1219"/>
    <col min="3575" max="3575" width="17.19921875" style="1219" customWidth="1"/>
    <col min="3576" max="3576" width="11.19921875" style="1219" customWidth="1"/>
    <col min="3577" max="3581" width="7.59765625" style="1219" customWidth="1"/>
    <col min="3582" max="3582" width="9.09765625" style="1219"/>
    <col min="3583" max="3583" width="18.3984375" style="1219" customWidth="1"/>
    <col min="3584" max="3830" width="9.09765625" style="1219"/>
    <col min="3831" max="3831" width="17.19921875" style="1219" customWidth="1"/>
    <col min="3832" max="3832" width="11.19921875" style="1219" customWidth="1"/>
    <col min="3833" max="3837" width="7.59765625" style="1219" customWidth="1"/>
    <col min="3838" max="3838" width="9.09765625" style="1219"/>
    <col min="3839" max="3839" width="18.3984375" style="1219" customWidth="1"/>
    <col min="3840" max="4086" width="9.09765625" style="1219"/>
    <col min="4087" max="4087" width="17.19921875" style="1219" customWidth="1"/>
    <col min="4088" max="4088" width="11.19921875" style="1219" customWidth="1"/>
    <col min="4089" max="4093" width="7.59765625" style="1219" customWidth="1"/>
    <col min="4094" max="4094" width="9.09765625" style="1219"/>
    <col min="4095" max="4095" width="18.3984375" style="1219" customWidth="1"/>
    <col min="4096" max="4342" width="9.09765625" style="1219"/>
    <col min="4343" max="4343" width="17.19921875" style="1219" customWidth="1"/>
    <col min="4344" max="4344" width="11.19921875" style="1219" customWidth="1"/>
    <col min="4345" max="4349" width="7.59765625" style="1219" customWidth="1"/>
    <col min="4350" max="4350" width="9.09765625" style="1219"/>
    <col min="4351" max="4351" width="18.3984375" style="1219" customWidth="1"/>
    <col min="4352" max="4598" width="9.09765625" style="1219"/>
    <col min="4599" max="4599" width="17.19921875" style="1219" customWidth="1"/>
    <col min="4600" max="4600" width="11.19921875" style="1219" customWidth="1"/>
    <col min="4601" max="4605" width="7.59765625" style="1219" customWidth="1"/>
    <col min="4606" max="4606" width="9.09765625" style="1219"/>
    <col min="4607" max="4607" width="18.3984375" style="1219" customWidth="1"/>
    <col min="4608" max="4854" width="9.09765625" style="1219"/>
    <col min="4855" max="4855" width="17.19921875" style="1219" customWidth="1"/>
    <col min="4856" max="4856" width="11.19921875" style="1219" customWidth="1"/>
    <col min="4857" max="4861" width="7.59765625" style="1219" customWidth="1"/>
    <col min="4862" max="4862" width="9.09765625" style="1219"/>
    <col min="4863" max="4863" width="18.3984375" style="1219" customWidth="1"/>
    <col min="4864" max="5110" width="9.09765625" style="1219"/>
    <col min="5111" max="5111" width="17.19921875" style="1219" customWidth="1"/>
    <col min="5112" max="5112" width="11.19921875" style="1219" customWidth="1"/>
    <col min="5113" max="5117" width="7.59765625" style="1219" customWidth="1"/>
    <col min="5118" max="5118" width="9.09765625" style="1219"/>
    <col min="5119" max="5119" width="18.3984375" style="1219" customWidth="1"/>
    <col min="5120" max="5366" width="9.09765625" style="1219"/>
    <col min="5367" max="5367" width="17.19921875" style="1219" customWidth="1"/>
    <col min="5368" max="5368" width="11.19921875" style="1219" customWidth="1"/>
    <col min="5369" max="5373" width="7.59765625" style="1219" customWidth="1"/>
    <col min="5374" max="5374" width="9.09765625" style="1219"/>
    <col min="5375" max="5375" width="18.3984375" style="1219" customWidth="1"/>
    <col min="5376" max="5622" width="9.09765625" style="1219"/>
    <col min="5623" max="5623" width="17.19921875" style="1219" customWidth="1"/>
    <col min="5624" max="5624" width="11.19921875" style="1219" customWidth="1"/>
    <col min="5625" max="5629" width="7.59765625" style="1219" customWidth="1"/>
    <col min="5630" max="5630" width="9.09765625" style="1219"/>
    <col min="5631" max="5631" width="18.3984375" style="1219" customWidth="1"/>
    <col min="5632" max="5878" width="9.09765625" style="1219"/>
    <col min="5879" max="5879" width="17.19921875" style="1219" customWidth="1"/>
    <col min="5880" max="5880" width="11.19921875" style="1219" customWidth="1"/>
    <col min="5881" max="5885" width="7.59765625" style="1219" customWidth="1"/>
    <col min="5886" max="5886" width="9.09765625" style="1219"/>
    <col min="5887" max="5887" width="18.3984375" style="1219" customWidth="1"/>
    <col min="5888" max="6134" width="9.09765625" style="1219"/>
    <col min="6135" max="6135" width="17.19921875" style="1219" customWidth="1"/>
    <col min="6136" max="6136" width="11.19921875" style="1219" customWidth="1"/>
    <col min="6137" max="6141" width="7.59765625" style="1219" customWidth="1"/>
    <col min="6142" max="6142" width="9.09765625" style="1219"/>
    <col min="6143" max="6143" width="18.3984375" style="1219" customWidth="1"/>
    <col min="6144" max="6390" width="9.09765625" style="1219"/>
    <col min="6391" max="6391" width="17.19921875" style="1219" customWidth="1"/>
    <col min="6392" max="6392" width="11.19921875" style="1219" customWidth="1"/>
    <col min="6393" max="6397" width="7.59765625" style="1219" customWidth="1"/>
    <col min="6398" max="6398" width="9.09765625" style="1219"/>
    <col min="6399" max="6399" width="18.3984375" style="1219" customWidth="1"/>
    <col min="6400" max="6646" width="9.09765625" style="1219"/>
    <col min="6647" max="6647" width="17.19921875" style="1219" customWidth="1"/>
    <col min="6648" max="6648" width="11.19921875" style="1219" customWidth="1"/>
    <col min="6649" max="6653" width="7.59765625" style="1219" customWidth="1"/>
    <col min="6654" max="6654" width="9.09765625" style="1219"/>
    <col min="6655" max="6655" width="18.3984375" style="1219" customWidth="1"/>
    <col min="6656" max="6902" width="9.09765625" style="1219"/>
    <col min="6903" max="6903" width="17.19921875" style="1219" customWidth="1"/>
    <col min="6904" max="6904" width="11.19921875" style="1219" customWidth="1"/>
    <col min="6905" max="6909" width="7.59765625" style="1219" customWidth="1"/>
    <col min="6910" max="6910" width="9.09765625" style="1219"/>
    <col min="6911" max="6911" width="18.3984375" style="1219" customWidth="1"/>
    <col min="6912" max="7158" width="9.09765625" style="1219"/>
    <col min="7159" max="7159" width="17.19921875" style="1219" customWidth="1"/>
    <col min="7160" max="7160" width="11.19921875" style="1219" customWidth="1"/>
    <col min="7161" max="7165" width="7.59765625" style="1219" customWidth="1"/>
    <col min="7166" max="7166" width="9.09765625" style="1219"/>
    <col min="7167" max="7167" width="18.3984375" style="1219" customWidth="1"/>
    <col min="7168" max="7414" width="9.09765625" style="1219"/>
    <col min="7415" max="7415" width="17.19921875" style="1219" customWidth="1"/>
    <col min="7416" max="7416" width="11.19921875" style="1219" customWidth="1"/>
    <col min="7417" max="7421" width="7.59765625" style="1219" customWidth="1"/>
    <col min="7422" max="7422" width="9.09765625" style="1219"/>
    <col min="7423" max="7423" width="18.3984375" style="1219" customWidth="1"/>
    <col min="7424" max="7670" width="9.09765625" style="1219"/>
    <col min="7671" max="7671" width="17.19921875" style="1219" customWidth="1"/>
    <col min="7672" max="7672" width="11.19921875" style="1219" customWidth="1"/>
    <col min="7673" max="7677" width="7.59765625" style="1219" customWidth="1"/>
    <col min="7678" max="7678" width="9.09765625" style="1219"/>
    <col min="7679" max="7679" width="18.3984375" style="1219" customWidth="1"/>
    <col min="7680" max="7926" width="9.09765625" style="1219"/>
    <col min="7927" max="7927" width="17.19921875" style="1219" customWidth="1"/>
    <col min="7928" max="7928" width="11.19921875" style="1219" customWidth="1"/>
    <col min="7929" max="7933" width="7.59765625" style="1219" customWidth="1"/>
    <col min="7934" max="7934" width="9.09765625" style="1219"/>
    <col min="7935" max="7935" width="18.3984375" style="1219" customWidth="1"/>
    <col min="7936" max="8182" width="9.09765625" style="1219"/>
    <col min="8183" max="8183" width="17.19921875" style="1219" customWidth="1"/>
    <col min="8184" max="8184" width="11.19921875" style="1219" customWidth="1"/>
    <col min="8185" max="8189" width="7.59765625" style="1219" customWidth="1"/>
    <col min="8190" max="8190" width="9.09765625" style="1219"/>
    <col min="8191" max="8191" width="18.3984375" style="1219" customWidth="1"/>
    <col min="8192" max="8438" width="9.09765625" style="1219"/>
    <col min="8439" max="8439" width="17.19921875" style="1219" customWidth="1"/>
    <col min="8440" max="8440" width="11.19921875" style="1219" customWidth="1"/>
    <col min="8441" max="8445" width="7.59765625" style="1219" customWidth="1"/>
    <col min="8446" max="8446" width="9.09765625" style="1219"/>
    <col min="8447" max="8447" width="18.3984375" style="1219" customWidth="1"/>
    <col min="8448" max="8694" width="9.09765625" style="1219"/>
    <col min="8695" max="8695" width="17.19921875" style="1219" customWidth="1"/>
    <col min="8696" max="8696" width="11.19921875" style="1219" customWidth="1"/>
    <col min="8697" max="8701" width="7.59765625" style="1219" customWidth="1"/>
    <col min="8702" max="8702" width="9.09765625" style="1219"/>
    <col min="8703" max="8703" width="18.3984375" style="1219" customWidth="1"/>
    <col min="8704" max="8950" width="9.09765625" style="1219"/>
    <col min="8951" max="8951" width="17.19921875" style="1219" customWidth="1"/>
    <col min="8952" max="8952" width="11.19921875" style="1219" customWidth="1"/>
    <col min="8953" max="8957" width="7.59765625" style="1219" customWidth="1"/>
    <col min="8958" max="8958" width="9.09765625" style="1219"/>
    <col min="8959" max="8959" width="18.3984375" style="1219" customWidth="1"/>
    <col min="8960" max="9206" width="9.09765625" style="1219"/>
    <col min="9207" max="9207" width="17.19921875" style="1219" customWidth="1"/>
    <col min="9208" max="9208" width="11.19921875" style="1219" customWidth="1"/>
    <col min="9209" max="9213" width="7.59765625" style="1219" customWidth="1"/>
    <col min="9214" max="9214" width="9.09765625" style="1219"/>
    <col min="9215" max="9215" width="18.3984375" style="1219" customWidth="1"/>
    <col min="9216" max="9462" width="9.09765625" style="1219"/>
    <col min="9463" max="9463" width="17.19921875" style="1219" customWidth="1"/>
    <col min="9464" max="9464" width="11.19921875" style="1219" customWidth="1"/>
    <col min="9465" max="9469" width="7.59765625" style="1219" customWidth="1"/>
    <col min="9470" max="9470" width="9.09765625" style="1219"/>
    <col min="9471" max="9471" width="18.3984375" style="1219" customWidth="1"/>
    <col min="9472" max="9718" width="9.09765625" style="1219"/>
    <col min="9719" max="9719" width="17.19921875" style="1219" customWidth="1"/>
    <col min="9720" max="9720" width="11.19921875" style="1219" customWidth="1"/>
    <col min="9721" max="9725" width="7.59765625" style="1219" customWidth="1"/>
    <col min="9726" max="9726" width="9.09765625" style="1219"/>
    <col min="9727" max="9727" width="18.3984375" style="1219" customWidth="1"/>
    <col min="9728" max="9974" width="9.09765625" style="1219"/>
    <col min="9975" max="9975" width="17.19921875" style="1219" customWidth="1"/>
    <col min="9976" max="9976" width="11.19921875" style="1219" customWidth="1"/>
    <col min="9977" max="9981" width="7.59765625" style="1219" customWidth="1"/>
    <col min="9982" max="9982" width="9.09765625" style="1219"/>
    <col min="9983" max="9983" width="18.3984375" style="1219" customWidth="1"/>
    <col min="9984" max="10230" width="9.09765625" style="1219"/>
    <col min="10231" max="10231" width="17.19921875" style="1219" customWidth="1"/>
    <col min="10232" max="10232" width="11.19921875" style="1219" customWidth="1"/>
    <col min="10233" max="10237" width="7.59765625" style="1219" customWidth="1"/>
    <col min="10238" max="10238" width="9.09765625" style="1219"/>
    <col min="10239" max="10239" width="18.3984375" style="1219" customWidth="1"/>
    <col min="10240" max="10486" width="9.09765625" style="1219"/>
    <col min="10487" max="10487" width="17.19921875" style="1219" customWidth="1"/>
    <col min="10488" max="10488" width="11.19921875" style="1219" customWidth="1"/>
    <col min="10489" max="10493" width="7.59765625" style="1219" customWidth="1"/>
    <col min="10494" max="10494" width="9.09765625" style="1219"/>
    <col min="10495" max="10495" width="18.3984375" style="1219" customWidth="1"/>
    <col min="10496" max="10742" width="9.09765625" style="1219"/>
    <col min="10743" max="10743" width="17.19921875" style="1219" customWidth="1"/>
    <col min="10744" max="10744" width="11.19921875" style="1219" customWidth="1"/>
    <col min="10745" max="10749" width="7.59765625" style="1219" customWidth="1"/>
    <col min="10750" max="10750" width="9.09765625" style="1219"/>
    <col min="10751" max="10751" width="18.3984375" style="1219" customWidth="1"/>
    <col min="10752" max="10998" width="9.09765625" style="1219"/>
    <col min="10999" max="10999" width="17.19921875" style="1219" customWidth="1"/>
    <col min="11000" max="11000" width="11.19921875" style="1219" customWidth="1"/>
    <col min="11001" max="11005" width="7.59765625" style="1219" customWidth="1"/>
    <col min="11006" max="11006" width="9.09765625" style="1219"/>
    <col min="11007" max="11007" width="18.3984375" style="1219" customWidth="1"/>
    <col min="11008" max="11254" width="9.09765625" style="1219"/>
    <col min="11255" max="11255" width="17.19921875" style="1219" customWidth="1"/>
    <col min="11256" max="11256" width="11.19921875" style="1219" customWidth="1"/>
    <col min="11257" max="11261" width="7.59765625" style="1219" customWidth="1"/>
    <col min="11262" max="11262" width="9.09765625" style="1219"/>
    <col min="11263" max="11263" width="18.3984375" style="1219" customWidth="1"/>
    <col min="11264" max="11510" width="9.09765625" style="1219"/>
    <col min="11511" max="11511" width="17.19921875" style="1219" customWidth="1"/>
    <col min="11512" max="11512" width="11.19921875" style="1219" customWidth="1"/>
    <col min="11513" max="11517" width="7.59765625" style="1219" customWidth="1"/>
    <col min="11518" max="11518" width="9.09765625" style="1219"/>
    <col min="11519" max="11519" width="18.3984375" style="1219" customWidth="1"/>
    <col min="11520" max="11766" width="9.09765625" style="1219"/>
    <col min="11767" max="11767" width="17.19921875" style="1219" customWidth="1"/>
    <col min="11768" max="11768" width="11.19921875" style="1219" customWidth="1"/>
    <col min="11769" max="11773" width="7.59765625" style="1219" customWidth="1"/>
    <col min="11774" max="11774" width="9.09765625" style="1219"/>
    <col min="11775" max="11775" width="18.3984375" style="1219" customWidth="1"/>
    <col min="11776" max="12022" width="9.09765625" style="1219"/>
    <col min="12023" max="12023" width="17.19921875" style="1219" customWidth="1"/>
    <col min="12024" max="12024" width="11.19921875" style="1219" customWidth="1"/>
    <col min="12025" max="12029" width="7.59765625" style="1219" customWidth="1"/>
    <col min="12030" max="12030" width="9.09765625" style="1219"/>
    <col min="12031" max="12031" width="18.3984375" style="1219" customWidth="1"/>
    <col min="12032" max="12278" width="9.09765625" style="1219"/>
    <col min="12279" max="12279" width="17.19921875" style="1219" customWidth="1"/>
    <col min="12280" max="12280" width="11.19921875" style="1219" customWidth="1"/>
    <col min="12281" max="12285" width="7.59765625" style="1219" customWidth="1"/>
    <col min="12286" max="12286" width="9.09765625" style="1219"/>
    <col min="12287" max="12287" width="18.3984375" style="1219" customWidth="1"/>
    <col min="12288" max="12534" width="9.09765625" style="1219"/>
    <col min="12535" max="12535" width="17.19921875" style="1219" customWidth="1"/>
    <col min="12536" max="12536" width="11.19921875" style="1219" customWidth="1"/>
    <col min="12537" max="12541" width="7.59765625" style="1219" customWidth="1"/>
    <col min="12542" max="12542" width="9.09765625" style="1219"/>
    <col min="12543" max="12543" width="18.3984375" style="1219" customWidth="1"/>
    <col min="12544" max="12790" width="9.09765625" style="1219"/>
    <col min="12791" max="12791" width="17.19921875" style="1219" customWidth="1"/>
    <col min="12792" max="12792" width="11.19921875" style="1219" customWidth="1"/>
    <col min="12793" max="12797" width="7.59765625" style="1219" customWidth="1"/>
    <col min="12798" max="12798" width="9.09765625" style="1219"/>
    <col min="12799" max="12799" width="18.3984375" style="1219" customWidth="1"/>
    <col min="12800" max="13046" width="9.09765625" style="1219"/>
    <col min="13047" max="13047" width="17.19921875" style="1219" customWidth="1"/>
    <col min="13048" max="13048" width="11.19921875" style="1219" customWidth="1"/>
    <col min="13049" max="13053" width="7.59765625" style="1219" customWidth="1"/>
    <col min="13054" max="13054" width="9.09765625" style="1219"/>
    <col min="13055" max="13055" width="18.3984375" style="1219" customWidth="1"/>
    <col min="13056" max="13302" width="9.09765625" style="1219"/>
    <col min="13303" max="13303" width="17.19921875" style="1219" customWidth="1"/>
    <col min="13304" max="13304" width="11.19921875" style="1219" customWidth="1"/>
    <col min="13305" max="13309" width="7.59765625" style="1219" customWidth="1"/>
    <col min="13310" max="13310" width="9.09765625" style="1219"/>
    <col min="13311" max="13311" width="18.3984375" style="1219" customWidth="1"/>
    <col min="13312" max="13558" width="9.09765625" style="1219"/>
    <col min="13559" max="13559" width="17.19921875" style="1219" customWidth="1"/>
    <col min="13560" max="13560" width="11.19921875" style="1219" customWidth="1"/>
    <col min="13561" max="13565" width="7.59765625" style="1219" customWidth="1"/>
    <col min="13566" max="13566" width="9.09765625" style="1219"/>
    <col min="13567" max="13567" width="18.3984375" style="1219" customWidth="1"/>
    <col min="13568" max="13814" width="9.09765625" style="1219"/>
    <col min="13815" max="13815" width="17.19921875" style="1219" customWidth="1"/>
    <col min="13816" max="13816" width="11.19921875" style="1219" customWidth="1"/>
    <col min="13817" max="13821" width="7.59765625" style="1219" customWidth="1"/>
    <col min="13822" max="13822" width="9.09765625" style="1219"/>
    <col min="13823" max="13823" width="18.3984375" style="1219" customWidth="1"/>
    <col min="13824" max="14070" width="9.09765625" style="1219"/>
    <col min="14071" max="14071" width="17.19921875" style="1219" customWidth="1"/>
    <col min="14072" max="14072" width="11.19921875" style="1219" customWidth="1"/>
    <col min="14073" max="14077" width="7.59765625" style="1219" customWidth="1"/>
    <col min="14078" max="14078" width="9.09765625" style="1219"/>
    <col min="14079" max="14079" width="18.3984375" style="1219" customWidth="1"/>
    <col min="14080" max="14326" width="9.09765625" style="1219"/>
    <col min="14327" max="14327" width="17.19921875" style="1219" customWidth="1"/>
    <col min="14328" max="14328" width="11.19921875" style="1219" customWidth="1"/>
    <col min="14329" max="14333" width="7.59765625" style="1219" customWidth="1"/>
    <col min="14334" max="14334" width="9.09765625" style="1219"/>
    <col min="14335" max="14335" width="18.3984375" style="1219" customWidth="1"/>
    <col min="14336" max="14582" width="9.09765625" style="1219"/>
    <col min="14583" max="14583" width="17.19921875" style="1219" customWidth="1"/>
    <col min="14584" max="14584" width="11.19921875" style="1219" customWidth="1"/>
    <col min="14585" max="14589" width="7.59765625" style="1219" customWidth="1"/>
    <col min="14590" max="14590" width="9.09765625" style="1219"/>
    <col min="14591" max="14591" width="18.3984375" style="1219" customWidth="1"/>
    <col min="14592" max="14838" width="9.09765625" style="1219"/>
    <col min="14839" max="14839" width="17.19921875" style="1219" customWidth="1"/>
    <col min="14840" max="14840" width="11.19921875" style="1219" customWidth="1"/>
    <col min="14841" max="14845" width="7.59765625" style="1219" customWidth="1"/>
    <col min="14846" max="14846" width="9.09765625" style="1219"/>
    <col min="14847" max="14847" width="18.3984375" style="1219" customWidth="1"/>
    <col min="14848" max="15094" width="9.09765625" style="1219"/>
    <col min="15095" max="15095" width="17.19921875" style="1219" customWidth="1"/>
    <col min="15096" max="15096" width="11.19921875" style="1219" customWidth="1"/>
    <col min="15097" max="15101" width="7.59765625" style="1219" customWidth="1"/>
    <col min="15102" max="15102" width="9.09765625" style="1219"/>
    <col min="15103" max="15103" width="18.3984375" style="1219" customWidth="1"/>
    <col min="15104" max="15350" width="9.09765625" style="1219"/>
    <col min="15351" max="15351" width="17.19921875" style="1219" customWidth="1"/>
    <col min="15352" max="15352" width="11.19921875" style="1219" customWidth="1"/>
    <col min="15353" max="15357" width="7.59765625" style="1219" customWidth="1"/>
    <col min="15358" max="15358" width="9.09765625" style="1219"/>
    <col min="15359" max="15359" width="18.3984375" style="1219" customWidth="1"/>
    <col min="15360" max="15606" width="9.09765625" style="1219"/>
    <col min="15607" max="15607" width="17.19921875" style="1219" customWidth="1"/>
    <col min="15608" max="15608" width="11.19921875" style="1219" customWidth="1"/>
    <col min="15609" max="15613" width="7.59765625" style="1219" customWidth="1"/>
    <col min="15614" max="15614" width="9.09765625" style="1219"/>
    <col min="15615" max="15615" width="18.3984375" style="1219" customWidth="1"/>
    <col min="15616" max="15862" width="9.09765625" style="1219"/>
    <col min="15863" max="15863" width="17.19921875" style="1219" customWidth="1"/>
    <col min="15864" max="15864" width="11.19921875" style="1219" customWidth="1"/>
    <col min="15865" max="15869" width="7.59765625" style="1219" customWidth="1"/>
    <col min="15870" max="15870" width="9.09765625" style="1219"/>
    <col min="15871" max="15871" width="18.3984375" style="1219" customWidth="1"/>
    <col min="15872" max="16118" width="9.09765625" style="1219"/>
    <col min="16119" max="16119" width="17.19921875" style="1219" customWidth="1"/>
    <col min="16120" max="16120" width="11.19921875" style="1219" customWidth="1"/>
    <col min="16121" max="16125" width="7.59765625" style="1219" customWidth="1"/>
    <col min="16126" max="16126" width="9.09765625" style="1219"/>
    <col min="16127" max="16127" width="18.3984375" style="1219" customWidth="1"/>
    <col min="16128" max="16384" width="9.09765625" style="1219"/>
  </cols>
  <sheetData>
    <row r="1" spans="1:7" ht="46.5" customHeight="1"/>
    <row r="2" spans="1:7" ht="41.25" customHeight="1"/>
    <row r="3" spans="1:7" ht="31.5" customHeight="1"/>
    <row r="4" spans="1:7" ht="21.9" customHeight="1">
      <c r="A4" s="1220" t="s">
        <v>684</v>
      </c>
      <c r="B4" s="19"/>
      <c r="C4" s="19"/>
      <c r="D4" s="19"/>
      <c r="E4" s="19"/>
      <c r="F4" s="19"/>
      <c r="G4" s="1221"/>
    </row>
    <row r="5" spans="1:7" ht="49.5" customHeight="1">
      <c r="A5" s="1222" t="s">
        <v>683</v>
      </c>
      <c r="B5" s="19"/>
      <c r="C5" s="19"/>
      <c r="D5" s="19"/>
      <c r="E5" s="19"/>
      <c r="F5" s="19"/>
      <c r="G5" s="1223"/>
    </row>
    <row r="6" spans="1:7" ht="35.1" customHeight="1">
      <c r="A6" s="1224" t="s">
        <v>682</v>
      </c>
      <c r="B6" s="1225"/>
      <c r="C6" s="1225"/>
      <c r="D6" s="1225"/>
      <c r="E6" s="1225"/>
      <c r="F6" s="1226"/>
      <c r="G6" s="1226" t="s">
        <v>681</v>
      </c>
    </row>
    <row r="7" spans="1:7" ht="35.1" customHeight="1">
      <c r="A7" s="1875" t="s">
        <v>269</v>
      </c>
      <c r="B7" s="1876"/>
      <c r="C7" s="1227" t="s">
        <v>57</v>
      </c>
      <c r="D7" s="1228"/>
      <c r="E7" s="1228"/>
      <c r="F7" s="1229"/>
      <c r="G7" s="1230" t="s">
        <v>56</v>
      </c>
    </row>
    <row r="8" spans="1:7" ht="35.1" customHeight="1">
      <c r="A8" s="1877" t="s">
        <v>129</v>
      </c>
      <c r="B8" s="1878"/>
      <c r="C8" s="814" t="s">
        <v>295</v>
      </c>
      <c r="D8" s="814" t="s">
        <v>294</v>
      </c>
      <c r="E8" s="814" t="s">
        <v>293</v>
      </c>
      <c r="F8" s="814" t="s">
        <v>292</v>
      </c>
      <c r="G8" s="814" t="s">
        <v>1371</v>
      </c>
    </row>
    <row r="9" spans="1:7" s="688" customFormat="1" ht="30" customHeight="1">
      <c r="A9" s="1231" t="s">
        <v>680</v>
      </c>
      <c r="B9" s="1232" t="s">
        <v>677</v>
      </c>
      <c r="C9" s="1243">
        <v>837</v>
      </c>
      <c r="D9" s="1244">
        <v>979</v>
      </c>
      <c r="E9" s="1244">
        <v>3013</v>
      </c>
      <c r="F9" s="1244">
        <v>3694</v>
      </c>
      <c r="G9" s="1244">
        <v>4069</v>
      </c>
    </row>
    <row r="10" spans="1:7" ht="35.1" customHeight="1">
      <c r="A10" s="1233"/>
      <c r="B10" s="1234" t="s">
        <v>471</v>
      </c>
      <c r="C10" s="1245">
        <v>28260</v>
      </c>
      <c r="D10" s="1246">
        <v>28722</v>
      </c>
      <c r="E10" s="1246">
        <v>30827</v>
      </c>
      <c r="F10" s="1246">
        <v>31787</v>
      </c>
      <c r="G10" s="1246">
        <v>34948</v>
      </c>
    </row>
    <row r="11" spans="1:7" ht="31.5" customHeight="1">
      <c r="A11" s="1235" t="s">
        <v>679</v>
      </c>
      <c r="B11" s="1236" t="s">
        <v>286</v>
      </c>
      <c r="C11" s="1247">
        <f>SUM(C9:C10)</f>
        <v>29097</v>
      </c>
      <c r="D11" s="1248">
        <f>SUM(D9:D10)</f>
        <v>29701</v>
      </c>
      <c r="E11" s="1248">
        <f>SUM(E9:E10)</f>
        <v>33840</v>
      </c>
      <c r="F11" s="1248">
        <f>SUM(F9:F10)</f>
        <v>35481</v>
      </c>
      <c r="G11" s="1248">
        <f>SUM(G9:G10)</f>
        <v>39017</v>
      </c>
    </row>
    <row r="12" spans="1:7" ht="35.1" customHeight="1">
      <c r="A12" s="1873" t="s">
        <v>470</v>
      </c>
      <c r="B12" s="1874"/>
      <c r="C12" s="829">
        <v>9.1999999999999993</v>
      </c>
      <c r="D12" s="829">
        <v>9.1999999999999993</v>
      </c>
      <c r="E12" s="829">
        <v>10.4</v>
      </c>
      <c r="F12" s="829">
        <v>10.6</v>
      </c>
      <c r="G12" s="829">
        <v>11.4</v>
      </c>
    </row>
    <row r="13" spans="1:7" s="688" customFormat="1" ht="30" customHeight="1">
      <c r="A13" s="1237" t="s">
        <v>290</v>
      </c>
      <c r="B13" s="1232" t="s">
        <v>677</v>
      </c>
      <c r="C13" s="1243">
        <v>2250</v>
      </c>
      <c r="D13" s="1244">
        <v>2265</v>
      </c>
      <c r="E13" s="1244">
        <v>2679</v>
      </c>
      <c r="F13" s="1244">
        <v>2125</v>
      </c>
      <c r="G13" s="1244">
        <v>2342</v>
      </c>
    </row>
    <row r="14" spans="1:7" s="688" customFormat="1" ht="30" customHeight="1">
      <c r="A14" s="1233"/>
      <c r="B14" s="1234" t="s">
        <v>471</v>
      </c>
      <c r="C14" s="1245">
        <v>39735</v>
      </c>
      <c r="D14" s="1246">
        <v>40373</v>
      </c>
      <c r="E14" s="1246">
        <v>43216</v>
      </c>
      <c r="F14" s="1246">
        <v>41270</v>
      </c>
      <c r="G14" s="1246">
        <v>45391</v>
      </c>
    </row>
    <row r="15" spans="1:7" ht="35.1" customHeight="1">
      <c r="A15" s="1235" t="s">
        <v>260</v>
      </c>
      <c r="B15" s="1236" t="s">
        <v>286</v>
      </c>
      <c r="C15" s="1247">
        <f>SUM(C13,C14)</f>
        <v>41985</v>
      </c>
      <c r="D15" s="1248">
        <f>SUM(D13,D14)</f>
        <v>42638</v>
      </c>
      <c r="E15" s="1248">
        <f>SUM(E13,E14)</f>
        <v>45895</v>
      </c>
      <c r="F15" s="1248">
        <f>SUM(F13,F14)</f>
        <v>43395</v>
      </c>
      <c r="G15" s="1248">
        <f>SUM(G13,G14)</f>
        <v>47733</v>
      </c>
    </row>
    <row r="16" spans="1:7" ht="35.1" customHeight="1">
      <c r="A16" s="1873" t="s">
        <v>470</v>
      </c>
      <c r="B16" s="1874"/>
      <c r="C16" s="829">
        <v>13.3</v>
      </c>
      <c r="D16" s="829">
        <v>13.2</v>
      </c>
      <c r="E16" s="829">
        <v>14.1</v>
      </c>
      <c r="F16" s="829">
        <v>13</v>
      </c>
      <c r="G16" s="829">
        <v>13.9</v>
      </c>
    </row>
    <row r="17" spans="1:7" s="688" customFormat="1" ht="30" customHeight="1">
      <c r="A17" s="1238" t="s">
        <v>509</v>
      </c>
      <c r="B17" s="1232" t="s">
        <v>677</v>
      </c>
      <c r="C17" s="1243">
        <v>681</v>
      </c>
      <c r="D17" s="1244">
        <v>806</v>
      </c>
      <c r="E17" s="1244">
        <v>1134</v>
      </c>
      <c r="F17" s="1244">
        <v>1443</v>
      </c>
      <c r="G17" s="1244">
        <v>1590</v>
      </c>
    </row>
    <row r="18" spans="1:7" s="688" customFormat="1" ht="30" customHeight="1">
      <c r="A18" s="1237"/>
      <c r="B18" s="1234" t="s">
        <v>471</v>
      </c>
      <c r="C18" s="1245">
        <v>17627</v>
      </c>
      <c r="D18" s="1246">
        <v>18503</v>
      </c>
      <c r="E18" s="1246">
        <v>21021</v>
      </c>
      <c r="F18" s="1246">
        <v>21024</v>
      </c>
      <c r="G18" s="1246">
        <v>23121</v>
      </c>
    </row>
    <row r="19" spans="1:7" ht="35.1" customHeight="1">
      <c r="A19" s="1235" t="s">
        <v>508</v>
      </c>
      <c r="B19" s="1236" t="s">
        <v>286</v>
      </c>
      <c r="C19" s="1247">
        <f>SUM(C17:C18)</f>
        <v>18308</v>
      </c>
      <c r="D19" s="1248">
        <f>SUM(D17:D18)</f>
        <v>19309</v>
      </c>
      <c r="E19" s="1248">
        <f>SUM(E17:E18)</f>
        <v>22155</v>
      </c>
      <c r="F19" s="1248">
        <f>SUM(F17:F18)</f>
        <v>22467</v>
      </c>
      <c r="G19" s="1248">
        <f>SUM(G17:G18)</f>
        <v>24711</v>
      </c>
    </row>
    <row r="20" spans="1:7" ht="35.1" customHeight="1">
      <c r="A20" s="1873" t="s">
        <v>470</v>
      </c>
      <c r="B20" s="1874"/>
      <c r="C20" s="829">
        <v>5.8</v>
      </c>
      <c r="D20" s="829">
        <v>6</v>
      </c>
      <c r="E20" s="829">
        <v>6.8</v>
      </c>
      <c r="F20" s="829">
        <v>6.7</v>
      </c>
      <c r="G20" s="829">
        <v>7.2</v>
      </c>
    </row>
    <row r="21" spans="1:7" s="688" customFormat="1" ht="30" customHeight="1">
      <c r="A21" s="1238" t="s">
        <v>678</v>
      </c>
      <c r="B21" s="1232" t="s">
        <v>677</v>
      </c>
      <c r="C21" s="1243">
        <v>5067</v>
      </c>
      <c r="D21" s="1244">
        <v>5378</v>
      </c>
      <c r="E21" s="1244">
        <v>5933</v>
      </c>
      <c r="F21" s="1244">
        <v>7807</v>
      </c>
      <c r="G21" s="1244">
        <v>8582</v>
      </c>
    </row>
    <row r="22" spans="1:7" ht="18" customHeight="1">
      <c r="A22" s="1237" t="s">
        <v>506</v>
      </c>
      <c r="B22" s="1234" t="s">
        <v>471</v>
      </c>
      <c r="C22" s="1245">
        <v>13979</v>
      </c>
      <c r="D22" s="1246">
        <v>14600</v>
      </c>
      <c r="E22" s="1246">
        <v>16068</v>
      </c>
      <c r="F22" s="1246">
        <v>16118</v>
      </c>
      <c r="G22" s="1246">
        <v>17721</v>
      </c>
    </row>
    <row r="23" spans="1:7" ht="18" customHeight="1">
      <c r="A23" s="1235" t="s">
        <v>252</v>
      </c>
      <c r="B23" s="1236" t="s">
        <v>286</v>
      </c>
      <c r="C23" s="1247">
        <f>SUM(C21:C22)</f>
        <v>19046</v>
      </c>
      <c r="D23" s="1248">
        <f>SUM(D21:D22)</f>
        <v>19978</v>
      </c>
      <c r="E23" s="1248">
        <f>SUM(E21:E22)</f>
        <v>22001</v>
      </c>
      <c r="F23" s="1248">
        <f>SUM(F21:F22)</f>
        <v>23925</v>
      </c>
      <c r="G23" s="1248">
        <f>SUM(G21:G22)</f>
        <v>26303</v>
      </c>
    </row>
    <row r="24" spans="1:7" ht="17.25" customHeight="1">
      <c r="A24" s="1873" t="s">
        <v>470</v>
      </c>
      <c r="B24" s="1874"/>
      <c r="C24" s="829">
        <v>6</v>
      </c>
      <c r="D24" s="829">
        <v>6.2</v>
      </c>
      <c r="E24" s="829">
        <v>6.8</v>
      </c>
      <c r="F24" s="829">
        <v>7.2</v>
      </c>
      <c r="G24" s="829">
        <v>7.7</v>
      </c>
    </row>
    <row r="25" spans="1:7" ht="10.5" customHeight="1">
      <c r="A25" s="1239" t="s">
        <v>676</v>
      </c>
      <c r="B25" s="1240"/>
      <c r="C25" s="1241"/>
      <c r="D25" s="1241"/>
      <c r="E25" s="1241"/>
      <c r="F25" s="1241"/>
      <c r="G25" s="1241" t="s">
        <v>284</v>
      </c>
    </row>
    <row r="26" spans="1:7" ht="14.25" customHeight="1">
      <c r="A26" s="1240"/>
      <c r="B26" s="1240"/>
      <c r="C26" s="1241"/>
      <c r="D26" s="1241"/>
      <c r="E26" s="1241"/>
      <c r="F26" s="1241"/>
      <c r="G26" s="1241"/>
    </row>
    <row r="27" spans="1:7" ht="20.399999999999999">
      <c r="A27" s="1242"/>
      <c r="B27" s="1241"/>
      <c r="C27" s="1241"/>
      <c r="D27" s="1241"/>
      <c r="E27" s="1249" t="s">
        <v>2033</v>
      </c>
      <c r="F27" s="1241"/>
      <c r="G27" s="1241"/>
    </row>
  </sheetData>
  <mergeCells count="6">
    <mergeCell ref="A24:B24"/>
    <mergeCell ref="A7:B7"/>
    <mergeCell ref="A8:B8"/>
    <mergeCell ref="A12:B12"/>
    <mergeCell ref="A16:B16"/>
    <mergeCell ref="A20:B20"/>
  </mergeCells>
  <printOptions horizontalCentered="1" verticalCentered="1"/>
  <pageMargins left="0.15748031496062992" right="0.15748031496062992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N101"/>
  <sheetViews>
    <sheetView showGridLines="0" rightToLeft="1" zoomScaleNormal="100" workbookViewId="0">
      <selection activeCell="T5" sqref="T5"/>
    </sheetView>
  </sheetViews>
  <sheetFormatPr defaultRowHeight="77.099999999999994" customHeight="1"/>
  <cols>
    <col min="1" max="1" width="16.3984375" style="1250" customWidth="1"/>
    <col min="2" max="14" width="11.69921875" style="1250" customWidth="1"/>
    <col min="15" max="23" width="9.09765625" style="1250" customWidth="1"/>
    <col min="24" max="242" width="9.09765625" style="1250"/>
    <col min="243" max="243" width="10.3984375" style="1250" customWidth="1"/>
    <col min="244" max="244" width="7.3984375" style="1250" customWidth="1"/>
    <col min="245" max="245" width="5" style="1250" customWidth="1"/>
    <col min="246" max="246" width="7.59765625" style="1250" customWidth="1"/>
    <col min="247" max="247" width="6.69921875" style="1250" customWidth="1"/>
    <col min="248" max="248" width="4.8984375" style="1250" customWidth="1"/>
    <col min="249" max="249" width="7.59765625" style="1250" customWidth="1"/>
    <col min="250" max="250" width="6.69921875" style="1250" customWidth="1"/>
    <col min="251" max="251" width="5.19921875" style="1250" customWidth="1"/>
    <col min="252" max="252" width="7.59765625" style="1250" customWidth="1"/>
    <col min="253" max="253" width="6.69921875" style="1250" customWidth="1"/>
    <col min="254" max="254" width="5" style="1250" customWidth="1"/>
    <col min="255" max="255" width="7.59765625" style="1250" customWidth="1"/>
    <col min="256" max="256" width="6.69921875" style="1250" customWidth="1"/>
    <col min="257" max="257" width="18.3984375" style="1250" customWidth="1"/>
    <col min="258" max="258" width="16.59765625" style="1250" customWidth="1"/>
    <col min="259" max="260" width="13.69921875" style="1250" customWidth="1"/>
    <col min="261" max="261" width="12" style="1250" customWidth="1"/>
    <col min="262" max="498" width="9.09765625" style="1250"/>
    <col min="499" max="499" width="10.3984375" style="1250" customWidth="1"/>
    <col min="500" max="500" width="7.3984375" style="1250" customWidth="1"/>
    <col min="501" max="501" width="5" style="1250" customWidth="1"/>
    <col min="502" max="502" width="7.59765625" style="1250" customWidth="1"/>
    <col min="503" max="503" width="6.69921875" style="1250" customWidth="1"/>
    <col min="504" max="504" width="4.8984375" style="1250" customWidth="1"/>
    <col min="505" max="505" width="7.59765625" style="1250" customWidth="1"/>
    <col min="506" max="506" width="6.69921875" style="1250" customWidth="1"/>
    <col min="507" max="507" width="5.19921875" style="1250" customWidth="1"/>
    <col min="508" max="508" width="7.59765625" style="1250" customWidth="1"/>
    <col min="509" max="509" width="6.69921875" style="1250" customWidth="1"/>
    <col min="510" max="510" width="5" style="1250" customWidth="1"/>
    <col min="511" max="511" width="7.59765625" style="1250" customWidth="1"/>
    <col min="512" max="512" width="6.69921875" style="1250" customWidth="1"/>
    <col min="513" max="513" width="18.3984375" style="1250" customWidth="1"/>
    <col min="514" max="514" width="16.59765625" style="1250" customWidth="1"/>
    <col min="515" max="516" width="13.69921875" style="1250" customWidth="1"/>
    <col min="517" max="517" width="12" style="1250" customWidth="1"/>
    <col min="518" max="754" width="9.09765625" style="1250"/>
    <col min="755" max="755" width="10.3984375" style="1250" customWidth="1"/>
    <col min="756" max="756" width="7.3984375" style="1250" customWidth="1"/>
    <col min="757" max="757" width="5" style="1250" customWidth="1"/>
    <col min="758" max="758" width="7.59765625" style="1250" customWidth="1"/>
    <col min="759" max="759" width="6.69921875" style="1250" customWidth="1"/>
    <col min="760" max="760" width="4.8984375" style="1250" customWidth="1"/>
    <col min="761" max="761" width="7.59765625" style="1250" customWidth="1"/>
    <col min="762" max="762" width="6.69921875" style="1250" customWidth="1"/>
    <col min="763" max="763" width="5.19921875" style="1250" customWidth="1"/>
    <col min="764" max="764" width="7.59765625" style="1250" customWidth="1"/>
    <col min="765" max="765" width="6.69921875" style="1250" customWidth="1"/>
    <col min="766" max="766" width="5" style="1250" customWidth="1"/>
    <col min="767" max="767" width="7.59765625" style="1250" customWidth="1"/>
    <col min="768" max="768" width="6.69921875" style="1250" customWidth="1"/>
    <col min="769" max="769" width="18.3984375" style="1250" customWidth="1"/>
    <col min="770" max="770" width="16.59765625" style="1250" customWidth="1"/>
    <col min="771" max="772" width="13.69921875" style="1250" customWidth="1"/>
    <col min="773" max="773" width="12" style="1250" customWidth="1"/>
    <col min="774" max="1010" width="9.09765625" style="1250"/>
    <col min="1011" max="1011" width="10.3984375" style="1250" customWidth="1"/>
    <col min="1012" max="1012" width="7.3984375" style="1250" customWidth="1"/>
    <col min="1013" max="1013" width="5" style="1250" customWidth="1"/>
    <col min="1014" max="1014" width="7.59765625" style="1250" customWidth="1"/>
    <col min="1015" max="1015" width="6.69921875" style="1250" customWidth="1"/>
    <col min="1016" max="1016" width="4.8984375" style="1250" customWidth="1"/>
    <col min="1017" max="1017" width="7.59765625" style="1250" customWidth="1"/>
    <col min="1018" max="1018" width="6.69921875" style="1250" customWidth="1"/>
    <col min="1019" max="1019" width="5.19921875" style="1250" customWidth="1"/>
    <col min="1020" max="1020" width="7.59765625" style="1250" customWidth="1"/>
    <col min="1021" max="1021" width="6.69921875" style="1250" customWidth="1"/>
    <col min="1022" max="1022" width="5" style="1250" customWidth="1"/>
    <col min="1023" max="1023" width="7.59765625" style="1250" customWidth="1"/>
    <col min="1024" max="1024" width="6.69921875" style="1250" customWidth="1"/>
    <col min="1025" max="1025" width="18.3984375" style="1250" customWidth="1"/>
    <col min="1026" max="1026" width="16.59765625" style="1250" customWidth="1"/>
    <col min="1027" max="1028" width="13.69921875" style="1250" customWidth="1"/>
    <col min="1029" max="1029" width="12" style="1250" customWidth="1"/>
    <col min="1030" max="1266" width="9.09765625" style="1250"/>
    <col min="1267" max="1267" width="10.3984375" style="1250" customWidth="1"/>
    <col min="1268" max="1268" width="7.3984375" style="1250" customWidth="1"/>
    <col min="1269" max="1269" width="5" style="1250" customWidth="1"/>
    <col min="1270" max="1270" width="7.59765625" style="1250" customWidth="1"/>
    <col min="1271" max="1271" width="6.69921875" style="1250" customWidth="1"/>
    <col min="1272" max="1272" width="4.8984375" style="1250" customWidth="1"/>
    <col min="1273" max="1273" width="7.59765625" style="1250" customWidth="1"/>
    <col min="1274" max="1274" width="6.69921875" style="1250" customWidth="1"/>
    <col min="1275" max="1275" width="5.19921875" style="1250" customWidth="1"/>
    <col min="1276" max="1276" width="7.59765625" style="1250" customWidth="1"/>
    <col min="1277" max="1277" width="6.69921875" style="1250" customWidth="1"/>
    <col min="1278" max="1278" width="5" style="1250" customWidth="1"/>
    <col min="1279" max="1279" width="7.59765625" style="1250" customWidth="1"/>
    <col min="1280" max="1280" width="6.69921875" style="1250" customWidth="1"/>
    <col min="1281" max="1281" width="18.3984375" style="1250" customWidth="1"/>
    <col min="1282" max="1282" width="16.59765625" style="1250" customWidth="1"/>
    <col min="1283" max="1284" width="13.69921875" style="1250" customWidth="1"/>
    <col min="1285" max="1285" width="12" style="1250" customWidth="1"/>
    <col min="1286" max="1522" width="9.09765625" style="1250"/>
    <col min="1523" max="1523" width="10.3984375" style="1250" customWidth="1"/>
    <col min="1524" max="1524" width="7.3984375" style="1250" customWidth="1"/>
    <col min="1525" max="1525" width="5" style="1250" customWidth="1"/>
    <col min="1526" max="1526" width="7.59765625" style="1250" customWidth="1"/>
    <col min="1527" max="1527" width="6.69921875" style="1250" customWidth="1"/>
    <col min="1528" max="1528" width="4.8984375" style="1250" customWidth="1"/>
    <col min="1529" max="1529" width="7.59765625" style="1250" customWidth="1"/>
    <col min="1530" max="1530" width="6.69921875" style="1250" customWidth="1"/>
    <col min="1531" max="1531" width="5.19921875" style="1250" customWidth="1"/>
    <col min="1532" max="1532" width="7.59765625" style="1250" customWidth="1"/>
    <col min="1533" max="1533" width="6.69921875" style="1250" customWidth="1"/>
    <col min="1534" max="1534" width="5" style="1250" customWidth="1"/>
    <col min="1535" max="1535" width="7.59765625" style="1250" customWidth="1"/>
    <col min="1536" max="1536" width="6.69921875" style="1250" customWidth="1"/>
    <col min="1537" max="1537" width="18.3984375" style="1250" customWidth="1"/>
    <col min="1538" max="1538" width="16.59765625" style="1250" customWidth="1"/>
    <col min="1539" max="1540" width="13.69921875" style="1250" customWidth="1"/>
    <col min="1541" max="1541" width="12" style="1250" customWidth="1"/>
    <col min="1542" max="1778" width="9.09765625" style="1250"/>
    <col min="1779" max="1779" width="10.3984375" style="1250" customWidth="1"/>
    <col min="1780" max="1780" width="7.3984375" style="1250" customWidth="1"/>
    <col min="1781" max="1781" width="5" style="1250" customWidth="1"/>
    <col min="1782" max="1782" width="7.59765625" style="1250" customWidth="1"/>
    <col min="1783" max="1783" width="6.69921875" style="1250" customWidth="1"/>
    <col min="1784" max="1784" width="4.8984375" style="1250" customWidth="1"/>
    <col min="1785" max="1785" width="7.59765625" style="1250" customWidth="1"/>
    <col min="1786" max="1786" width="6.69921875" style="1250" customWidth="1"/>
    <col min="1787" max="1787" width="5.19921875" style="1250" customWidth="1"/>
    <col min="1788" max="1788" width="7.59765625" style="1250" customWidth="1"/>
    <col min="1789" max="1789" width="6.69921875" style="1250" customWidth="1"/>
    <col min="1790" max="1790" width="5" style="1250" customWidth="1"/>
    <col min="1791" max="1791" width="7.59765625" style="1250" customWidth="1"/>
    <col min="1792" max="1792" width="6.69921875" style="1250" customWidth="1"/>
    <col min="1793" max="1793" width="18.3984375" style="1250" customWidth="1"/>
    <col min="1794" max="1794" width="16.59765625" style="1250" customWidth="1"/>
    <col min="1795" max="1796" width="13.69921875" style="1250" customWidth="1"/>
    <col min="1797" max="1797" width="12" style="1250" customWidth="1"/>
    <col min="1798" max="2034" width="9.09765625" style="1250"/>
    <col min="2035" max="2035" width="10.3984375" style="1250" customWidth="1"/>
    <col min="2036" max="2036" width="7.3984375" style="1250" customWidth="1"/>
    <col min="2037" max="2037" width="5" style="1250" customWidth="1"/>
    <col min="2038" max="2038" width="7.59765625" style="1250" customWidth="1"/>
    <col min="2039" max="2039" width="6.69921875" style="1250" customWidth="1"/>
    <col min="2040" max="2040" width="4.8984375" style="1250" customWidth="1"/>
    <col min="2041" max="2041" width="7.59765625" style="1250" customWidth="1"/>
    <col min="2042" max="2042" width="6.69921875" style="1250" customWidth="1"/>
    <col min="2043" max="2043" width="5.19921875" style="1250" customWidth="1"/>
    <col min="2044" max="2044" width="7.59765625" style="1250" customWidth="1"/>
    <col min="2045" max="2045" width="6.69921875" style="1250" customWidth="1"/>
    <col min="2046" max="2046" width="5" style="1250" customWidth="1"/>
    <col min="2047" max="2047" width="7.59765625" style="1250" customWidth="1"/>
    <col min="2048" max="2048" width="6.69921875" style="1250" customWidth="1"/>
    <col min="2049" max="2049" width="18.3984375" style="1250" customWidth="1"/>
    <col min="2050" max="2050" width="16.59765625" style="1250" customWidth="1"/>
    <col min="2051" max="2052" width="13.69921875" style="1250" customWidth="1"/>
    <col min="2053" max="2053" width="12" style="1250" customWidth="1"/>
    <col min="2054" max="2290" width="9.09765625" style="1250"/>
    <col min="2291" max="2291" width="10.3984375" style="1250" customWidth="1"/>
    <col min="2292" max="2292" width="7.3984375" style="1250" customWidth="1"/>
    <col min="2293" max="2293" width="5" style="1250" customWidth="1"/>
    <col min="2294" max="2294" width="7.59765625" style="1250" customWidth="1"/>
    <col min="2295" max="2295" width="6.69921875" style="1250" customWidth="1"/>
    <col min="2296" max="2296" width="4.8984375" style="1250" customWidth="1"/>
    <col min="2297" max="2297" width="7.59765625" style="1250" customWidth="1"/>
    <col min="2298" max="2298" width="6.69921875" style="1250" customWidth="1"/>
    <col min="2299" max="2299" width="5.19921875" style="1250" customWidth="1"/>
    <col min="2300" max="2300" width="7.59765625" style="1250" customWidth="1"/>
    <col min="2301" max="2301" width="6.69921875" style="1250" customWidth="1"/>
    <col min="2302" max="2302" width="5" style="1250" customWidth="1"/>
    <col min="2303" max="2303" width="7.59765625" style="1250" customWidth="1"/>
    <col min="2304" max="2304" width="6.69921875" style="1250" customWidth="1"/>
    <col min="2305" max="2305" width="18.3984375" style="1250" customWidth="1"/>
    <col min="2306" max="2306" width="16.59765625" style="1250" customWidth="1"/>
    <col min="2307" max="2308" width="13.69921875" style="1250" customWidth="1"/>
    <col min="2309" max="2309" width="12" style="1250" customWidth="1"/>
    <col min="2310" max="2546" width="9.09765625" style="1250"/>
    <col min="2547" max="2547" width="10.3984375" style="1250" customWidth="1"/>
    <col min="2548" max="2548" width="7.3984375" style="1250" customWidth="1"/>
    <col min="2549" max="2549" width="5" style="1250" customWidth="1"/>
    <col min="2550" max="2550" width="7.59765625" style="1250" customWidth="1"/>
    <col min="2551" max="2551" width="6.69921875" style="1250" customWidth="1"/>
    <col min="2552" max="2552" width="4.8984375" style="1250" customWidth="1"/>
    <col min="2553" max="2553" width="7.59765625" style="1250" customWidth="1"/>
    <col min="2554" max="2554" width="6.69921875" style="1250" customWidth="1"/>
    <col min="2555" max="2555" width="5.19921875" style="1250" customWidth="1"/>
    <col min="2556" max="2556" width="7.59765625" style="1250" customWidth="1"/>
    <col min="2557" max="2557" width="6.69921875" style="1250" customWidth="1"/>
    <col min="2558" max="2558" width="5" style="1250" customWidth="1"/>
    <col min="2559" max="2559" width="7.59765625" style="1250" customWidth="1"/>
    <col min="2560" max="2560" width="6.69921875" style="1250" customWidth="1"/>
    <col min="2561" max="2561" width="18.3984375" style="1250" customWidth="1"/>
    <col min="2562" max="2562" width="16.59765625" style="1250" customWidth="1"/>
    <col min="2563" max="2564" width="13.69921875" style="1250" customWidth="1"/>
    <col min="2565" max="2565" width="12" style="1250" customWidth="1"/>
    <col min="2566" max="2802" width="9.09765625" style="1250"/>
    <col min="2803" max="2803" width="10.3984375" style="1250" customWidth="1"/>
    <col min="2804" max="2804" width="7.3984375" style="1250" customWidth="1"/>
    <col min="2805" max="2805" width="5" style="1250" customWidth="1"/>
    <col min="2806" max="2806" width="7.59765625" style="1250" customWidth="1"/>
    <col min="2807" max="2807" width="6.69921875" style="1250" customWidth="1"/>
    <col min="2808" max="2808" width="4.8984375" style="1250" customWidth="1"/>
    <col min="2809" max="2809" width="7.59765625" style="1250" customWidth="1"/>
    <col min="2810" max="2810" width="6.69921875" style="1250" customWidth="1"/>
    <col min="2811" max="2811" width="5.19921875" style="1250" customWidth="1"/>
    <col min="2812" max="2812" width="7.59765625" style="1250" customWidth="1"/>
    <col min="2813" max="2813" width="6.69921875" style="1250" customWidth="1"/>
    <col min="2814" max="2814" width="5" style="1250" customWidth="1"/>
    <col min="2815" max="2815" width="7.59765625" style="1250" customWidth="1"/>
    <col min="2816" max="2816" width="6.69921875" style="1250" customWidth="1"/>
    <col min="2817" max="2817" width="18.3984375" style="1250" customWidth="1"/>
    <col min="2818" max="2818" width="16.59765625" style="1250" customWidth="1"/>
    <col min="2819" max="2820" width="13.69921875" style="1250" customWidth="1"/>
    <col min="2821" max="2821" width="12" style="1250" customWidth="1"/>
    <col min="2822" max="3058" width="9.09765625" style="1250"/>
    <col min="3059" max="3059" width="10.3984375" style="1250" customWidth="1"/>
    <col min="3060" max="3060" width="7.3984375" style="1250" customWidth="1"/>
    <col min="3061" max="3061" width="5" style="1250" customWidth="1"/>
    <col min="3062" max="3062" width="7.59765625" style="1250" customWidth="1"/>
    <col min="3063" max="3063" width="6.69921875" style="1250" customWidth="1"/>
    <col min="3064" max="3064" width="4.8984375" style="1250" customWidth="1"/>
    <col min="3065" max="3065" width="7.59765625" style="1250" customWidth="1"/>
    <col min="3066" max="3066" width="6.69921875" style="1250" customWidth="1"/>
    <col min="3067" max="3067" width="5.19921875" style="1250" customWidth="1"/>
    <col min="3068" max="3068" width="7.59765625" style="1250" customWidth="1"/>
    <col min="3069" max="3069" width="6.69921875" style="1250" customWidth="1"/>
    <col min="3070" max="3070" width="5" style="1250" customWidth="1"/>
    <col min="3071" max="3071" width="7.59765625" style="1250" customWidth="1"/>
    <col min="3072" max="3072" width="6.69921875" style="1250" customWidth="1"/>
    <col min="3073" max="3073" width="18.3984375" style="1250" customWidth="1"/>
    <col min="3074" max="3074" width="16.59765625" style="1250" customWidth="1"/>
    <col min="3075" max="3076" width="13.69921875" style="1250" customWidth="1"/>
    <col min="3077" max="3077" width="12" style="1250" customWidth="1"/>
    <col min="3078" max="3314" width="9.09765625" style="1250"/>
    <col min="3315" max="3315" width="10.3984375" style="1250" customWidth="1"/>
    <col min="3316" max="3316" width="7.3984375" style="1250" customWidth="1"/>
    <col min="3317" max="3317" width="5" style="1250" customWidth="1"/>
    <col min="3318" max="3318" width="7.59765625" style="1250" customWidth="1"/>
    <col min="3319" max="3319" width="6.69921875" style="1250" customWidth="1"/>
    <col min="3320" max="3320" width="4.8984375" style="1250" customWidth="1"/>
    <col min="3321" max="3321" width="7.59765625" style="1250" customWidth="1"/>
    <col min="3322" max="3322" width="6.69921875" style="1250" customWidth="1"/>
    <col min="3323" max="3323" width="5.19921875" style="1250" customWidth="1"/>
    <col min="3324" max="3324" width="7.59765625" style="1250" customWidth="1"/>
    <col min="3325" max="3325" width="6.69921875" style="1250" customWidth="1"/>
    <col min="3326" max="3326" width="5" style="1250" customWidth="1"/>
    <col min="3327" max="3327" width="7.59765625" style="1250" customWidth="1"/>
    <col min="3328" max="3328" width="6.69921875" style="1250" customWidth="1"/>
    <col min="3329" max="3329" width="18.3984375" style="1250" customWidth="1"/>
    <col min="3330" max="3330" width="16.59765625" style="1250" customWidth="1"/>
    <col min="3331" max="3332" width="13.69921875" style="1250" customWidth="1"/>
    <col min="3333" max="3333" width="12" style="1250" customWidth="1"/>
    <col min="3334" max="3570" width="9.09765625" style="1250"/>
    <col min="3571" max="3571" width="10.3984375" style="1250" customWidth="1"/>
    <col min="3572" max="3572" width="7.3984375" style="1250" customWidth="1"/>
    <col min="3573" max="3573" width="5" style="1250" customWidth="1"/>
    <col min="3574" max="3574" width="7.59765625" style="1250" customWidth="1"/>
    <col min="3575" max="3575" width="6.69921875" style="1250" customWidth="1"/>
    <col min="3576" max="3576" width="4.8984375" style="1250" customWidth="1"/>
    <col min="3577" max="3577" width="7.59765625" style="1250" customWidth="1"/>
    <col min="3578" max="3578" width="6.69921875" style="1250" customWidth="1"/>
    <col min="3579" max="3579" width="5.19921875" style="1250" customWidth="1"/>
    <col min="3580" max="3580" width="7.59765625" style="1250" customWidth="1"/>
    <col min="3581" max="3581" width="6.69921875" style="1250" customWidth="1"/>
    <col min="3582" max="3582" width="5" style="1250" customWidth="1"/>
    <col min="3583" max="3583" width="7.59765625" style="1250" customWidth="1"/>
    <col min="3584" max="3584" width="6.69921875" style="1250" customWidth="1"/>
    <col min="3585" max="3585" width="18.3984375" style="1250" customWidth="1"/>
    <col min="3586" max="3586" width="16.59765625" style="1250" customWidth="1"/>
    <col min="3587" max="3588" width="13.69921875" style="1250" customWidth="1"/>
    <col min="3589" max="3589" width="12" style="1250" customWidth="1"/>
    <col min="3590" max="3826" width="9.09765625" style="1250"/>
    <col min="3827" max="3827" width="10.3984375" style="1250" customWidth="1"/>
    <col min="3828" max="3828" width="7.3984375" style="1250" customWidth="1"/>
    <col min="3829" max="3829" width="5" style="1250" customWidth="1"/>
    <col min="3830" max="3830" width="7.59765625" style="1250" customWidth="1"/>
    <col min="3831" max="3831" width="6.69921875" style="1250" customWidth="1"/>
    <col min="3832" max="3832" width="4.8984375" style="1250" customWidth="1"/>
    <col min="3833" max="3833" width="7.59765625" style="1250" customWidth="1"/>
    <col min="3834" max="3834" width="6.69921875" style="1250" customWidth="1"/>
    <col min="3835" max="3835" width="5.19921875" style="1250" customWidth="1"/>
    <col min="3836" max="3836" width="7.59765625" style="1250" customWidth="1"/>
    <col min="3837" max="3837" width="6.69921875" style="1250" customWidth="1"/>
    <col min="3838" max="3838" width="5" style="1250" customWidth="1"/>
    <col min="3839" max="3839" width="7.59765625" style="1250" customWidth="1"/>
    <col min="3840" max="3840" width="6.69921875" style="1250" customWidth="1"/>
    <col min="3841" max="3841" width="18.3984375" style="1250" customWidth="1"/>
    <col min="3842" max="3842" width="16.59765625" style="1250" customWidth="1"/>
    <col min="3843" max="3844" width="13.69921875" style="1250" customWidth="1"/>
    <col min="3845" max="3845" width="12" style="1250" customWidth="1"/>
    <col min="3846" max="4082" width="9.09765625" style="1250"/>
    <col min="4083" max="4083" width="10.3984375" style="1250" customWidth="1"/>
    <col min="4084" max="4084" width="7.3984375" style="1250" customWidth="1"/>
    <col min="4085" max="4085" width="5" style="1250" customWidth="1"/>
    <col min="4086" max="4086" width="7.59765625" style="1250" customWidth="1"/>
    <col min="4087" max="4087" width="6.69921875" style="1250" customWidth="1"/>
    <col min="4088" max="4088" width="4.8984375" style="1250" customWidth="1"/>
    <col min="4089" max="4089" width="7.59765625" style="1250" customWidth="1"/>
    <col min="4090" max="4090" width="6.69921875" style="1250" customWidth="1"/>
    <col min="4091" max="4091" width="5.19921875" style="1250" customWidth="1"/>
    <col min="4092" max="4092" width="7.59765625" style="1250" customWidth="1"/>
    <col min="4093" max="4093" width="6.69921875" style="1250" customWidth="1"/>
    <col min="4094" max="4094" width="5" style="1250" customWidth="1"/>
    <col min="4095" max="4095" width="7.59765625" style="1250" customWidth="1"/>
    <col min="4096" max="4096" width="6.69921875" style="1250" customWidth="1"/>
    <col min="4097" max="4097" width="18.3984375" style="1250" customWidth="1"/>
    <col min="4098" max="4098" width="16.59765625" style="1250" customWidth="1"/>
    <col min="4099" max="4100" width="13.69921875" style="1250" customWidth="1"/>
    <col min="4101" max="4101" width="12" style="1250" customWidth="1"/>
    <col min="4102" max="4338" width="9.09765625" style="1250"/>
    <col min="4339" max="4339" width="10.3984375" style="1250" customWidth="1"/>
    <col min="4340" max="4340" width="7.3984375" style="1250" customWidth="1"/>
    <col min="4341" max="4341" width="5" style="1250" customWidth="1"/>
    <col min="4342" max="4342" width="7.59765625" style="1250" customWidth="1"/>
    <col min="4343" max="4343" width="6.69921875" style="1250" customWidth="1"/>
    <col min="4344" max="4344" width="4.8984375" style="1250" customWidth="1"/>
    <col min="4345" max="4345" width="7.59765625" style="1250" customWidth="1"/>
    <col min="4346" max="4346" width="6.69921875" style="1250" customWidth="1"/>
    <col min="4347" max="4347" width="5.19921875" style="1250" customWidth="1"/>
    <col min="4348" max="4348" width="7.59765625" style="1250" customWidth="1"/>
    <col min="4349" max="4349" width="6.69921875" style="1250" customWidth="1"/>
    <col min="4350" max="4350" width="5" style="1250" customWidth="1"/>
    <col min="4351" max="4351" width="7.59765625" style="1250" customWidth="1"/>
    <col min="4352" max="4352" width="6.69921875" style="1250" customWidth="1"/>
    <col min="4353" max="4353" width="18.3984375" style="1250" customWidth="1"/>
    <col min="4354" max="4354" width="16.59765625" style="1250" customWidth="1"/>
    <col min="4355" max="4356" width="13.69921875" style="1250" customWidth="1"/>
    <col min="4357" max="4357" width="12" style="1250" customWidth="1"/>
    <col min="4358" max="4594" width="9.09765625" style="1250"/>
    <col min="4595" max="4595" width="10.3984375" style="1250" customWidth="1"/>
    <col min="4596" max="4596" width="7.3984375" style="1250" customWidth="1"/>
    <col min="4597" max="4597" width="5" style="1250" customWidth="1"/>
    <col min="4598" max="4598" width="7.59765625" style="1250" customWidth="1"/>
    <col min="4599" max="4599" width="6.69921875" style="1250" customWidth="1"/>
    <col min="4600" max="4600" width="4.8984375" style="1250" customWidth="1"/>
    <col min="4601" max="4601" width="7.59765625" style="1250" customWidth="1"/>
    <col min="4602" max="4602" width="6.69921875" style="1250" customWidth="1"/>
    <col min="4603" max="4603" width="5.19921875" style="1250" customWidth="1"/>
    <col min="4604" max="4604" width="7.59765625" style="1250" customWidth="1"/>
    <col min="4605" max="4605" width="6.69921875" style="1250" customWidth="1"/>
    <col min="4606" max="4606" width="5" style="1250" customWidth="1"/>
    <col min="4607" max="4607" width="7.59765625" style="1250" customWidth="1"/>
    <col min="4608" max="4608" width="6.69921875" style="1250" customWidth="1"/>
    <col min="4609" max="4609" width="18.3984375" style="1250" customWidth="1"/>
    <col min="4610" max="4610" width="16.59765625" style="1250" customWidth="1"/>
    <col min="4611" max="4612" width="13.69921875" style="1250" customWidth="1"/>
    <col min="4613" max="4613" width="12" style="1250" customWidth="1"/>
    <col min="4614" max="4850" width="9.09765625" style="1250"/>
    <col min="4851" max="4851" width="10.3984375" style="1250" customWidth="1"/>
    <col min="4852" max="4852" width="7.3984375" style="1250" customWidth="1"/>
    <col min="4853" max="4853" width="5" style="1250" customWidth="1"/>
    <col min="4854" max="4854" width="7.59765625" style="1250" customWidth="1"/>
    <col min="4855" max="4855" width="6.69921875" style="1250" customWidth="1"/>
    <col min="4856" max="4856" width="4.8984375" style="1250" customWidth="1"/>
    <col min="4857" max="4857" width="7.59765625" style="1250" customWidth="1"/>
    <col min="4858" max="4858" width="6.69921875" style="1250" customWidth="1"/>
    <col min="4859" max="4859" width="5.19921875" style="1250" customWidth="1"/>
    <col min="4860" max="4860" width="7.59765625" style="1250" customWidth="1"/>
    <col min="4861" max="4861" width="6.69921875" style="1250" customWidth="1"/>
    <col min="4862" max="4862" width="5" style="1250" customWidth="1"/>
    <col min="4863" max="4863" width="7.59765625" style="1250" customWidth="1"/>
    <col min="4864" max="4864" width="6.69921875" style="1250" customWidth="1"/>
    <col min="4865" max="4865" width="18.3984375" style="1250" customWidth="1"/>
    <col min="4866" max="4866" width="16.59765625" style="1250" customWidth="1"/>
    <col min="4867" max="4868" width="13.69921875" style="1250" customWidth="1"/>
    <col min="4869" max="4869" width="12" style="1250" customWidth="1"/>
    <col min="4870" max="5106" width="9.09765625" style="1250"/>
    <col min="5107" max="5107" width="10.3984375" style="1250" customWidth="1"/>
    <col min="5108" max="5108" width="7.3984375" style="1250" customWidth="1"/>
    <col min="5109" max="5109" width="5" style="1250" customWidth="1"/>
    <col min="5110" max="5110" width="7.59765625" style="1250" customWidth="1"/>
    <col min="5111" max="5111" width="6.69921875" style="1250" customWidth="1"/>
    <col min="5112" max="5112" width="4.8984375" style="1250" customWidth="1"/>
    <col min="5113" max="5113" width="7.59765625" style="1250" customWidth="1"/>
    <col min="5114" max="5114" width="6.69921875" style="1250" customWidth="1"/>
    <col min="5115" max="5115" width="5.19921875" style="1250" customWidth="1"/>
    <col min="5116" max="5116" width="7.59765625" style="1250" customWidth="1"/>
    <col min="5117" max="5117" width="6.69921875" style="1250" customWidth="1"/>
    <col min="5118" max="5118" width="5" style="1250" customWidth="1"/>
    <col min="5119" max="5119" width="7.59765625" style="1250" customWidth="1"/>
    <col min="5120" max="5120" width="6.69921875" style="1250" customWidth="1"/>
    <col min="5121" max="5121" width="18.3984375" style="1250" customWidth="1"/>
    <col min="5122" max="5122" width="16.59765625" style="1250" customWidth="1"/>
    <col min="5123" max="5124" width="13.69921875" style="1250" customWidth="1"/>
    <col min="5125" max="5125" width="12" style="1250" customWidth="1"/>
    <col min="5126" max="5362" width="9.09765625" style="1250"/>
    <col min="5363" max="5363" width="10.3984375" style="1250" customWidth="1"/>
    <col min="5364" max="5364" width="7.3984375" style="1250" customWidth="1"/>
    <col min="5365" max="5365" width="5" style="1250" customWidth="1"/>
    <col min="5366" max="5366" width="7.59765625" style="1250" customWidth="1"/>
    <col min="5367" max="5367" width="6.69921875" style="1250" customWidth="1"/>
    <col min="5368" max="5368" width="4.8984375" style="1250" customWidth="1"/>
    <col min="5369" max="5369" width="7.59765625" style="1250" customWidth="1"/>
    <col min="5370" max="5370" width="6.69921875" style="1250" customWidth="1"/>
    <col min="5371" max="5371" width="5.19921875" style="1250" customWidth="1"/>
    <col min="5372" max="5372" width="7.59765625" style="1250" customWidth="1"/>
    <col min="5373" max="5373" width="6.69921875" style="1250" customWidth="1"/>
    <col min="5374" max="5374" width="5" style="1250" customWidth="1"/>
    <col min="5375" max="5375" width="7.59765625" style="1250" customWidth="1"/>
    <col min="5376" max="5376" width="6.69921875" style="1250" customWidth="1"/>
    <col min="5377" max="5377" width="18.3984375" style="1250" customWidth="1"/>
    <col min="5378" max="5378" width="16.59765625" style="1250" customWidth="1"/>
    <col min="5379" max="5380" width="13.69921875" style="1250" customWidth="1"/>
    <col min="5381" max="5381" width="12" style="1250" customWidth="1"/>
    <col min="5382" max="5618" width="9.09765625" style="1250"/>
    <col min="5619" max="5619" width="10.3984375" style="1250" customWidth="1"/>
    <col min="5620" max="5620" width="7.3984375" style="1250" customWidth="1"/>
    <col min="5621" max="5621" width="5" style="1250" customWidth="1"/>
    <col min="5622" max="5622" width="7.59765625" style="1250" customWidth="1"/>
    <col min="5623" max="5623" width="6.69921875" style="1250" customWidth="1"/>
    <col min="5624" max="5624" width="4.8984375" style="1250" customWidth="1"/>
    <col min="5625" max="5625" width="7.59765625" style="1250" customWidth="1"/>
    <col min="5626" max="5626" width="6.69921875" style="1250" customWidth="1"/>
    <col min="5627" max="5627" width="5.19921875" style="1250" customWidth="1"/>
    <col min="5628" max="5628" width="7.59765625" style="1250" customWidth="1"/>
    <col min="5629" max="5629" width="6.69921875" style="1250" customWidth="1"/>
    <col min="5630" max="5630" width="5" style="1250" customWidth="1"/>
    <col min="5631" max="5631" width="7.59765625" style="1250" customWidth="1"/>
    <col min="5632" max="5632" width="6.69921875" style="1250" customWidth="1"/>
    <col min="5633" max="5633" width="18.3984375" style="1250" customWidth="1"/>
    <col min="5634" max="5634" width="16.59765625" style="1250" customWidth="1"/>
    <col min="5635" max="5636" width="13.69921875" style="1250" customWidth="1"/>
    <col min="5637" max="5637" width="12" style="1250" customWidth="1"/>
    <col min="5638" max="5874" width="9.09765625" style="1250"/>
    <col min="5875" max="5875" width="10.3984375" style="1250" customWidth="1"/>
    <col min="5876" max="5876" width="7.3984375" style="1250" customWidth="1"/>
    <col min="5877" max="5877" width="5" style="1250" customWidth="1"/>
    <col min="5878" max="5878" width="7.59765625" style="1250" customWidth="1"/>
    <col min="5879" max="5879" width="6.69921875" style="1250" customWidth="1"/>
    <col min="5880" max="5880" width="4.8984375" style="1250" customWidth="1"/>
    <col min="5881" max="5881" width="7.59765625" style="1250" customWidth="1"/>
    <col min="5882" max="5882" width="6.69921875" style="1250" customWidth="1"/>
    <col min="5883" max="5883" width="5.19921875" style="1250" customWidth="1"/>
    <col min="5884" max="5884" width="7.59765625" style="1250" customWidth="1"/>
    <col min="5885" max="5885" width="6.69921875" style="1250" customWidth="1"/>
    <col min="5886" max="5886" width="5" style="1250" customWidth="1"/>
    <col min="5887" max="5887" width="7.59765625" style="1250" customWidth="1"/>
    <col min="5888" max="5888" width="6.69921875" style="1250" customWidth="1"/>
    <col min="5889" max="5889" width="18.3984375" style="1250" customWidth="1"/>
    <col min="5890" max="5890" width="16.59765625" style="1250" customWidth="1"/>
    <col min="5891" max="5892" width="13.69921875" style="1250" customWidth="1"/>
    <col min="5893" max="5893" width="12" style="1250" customWidth="1"/>
    <col min="5894" max="6130" width="9.09765625" style="1250"/>
    <col min="6131" max="6131" width="10.3984375" style="1250" customWidth="1"/>
    <col min="6132" max="6132" width="7.3984375" style="1250" customWidth="1"/>
    <col min="6133" max="6133" width="5" style="1250" customWidth="1"/>
    <col min="6134" max="6134" width="7.59765625" style="1250" customWidth="1"/>
    <col min="6135" max="6135" width="6.69921875" style="1250" customWidth="1"/>
    <col min="6136" max="6136" width="4.8984375" style="1250" customWidth="1"/>
    <col min="6137" max="6137" width="7.59765625" style="1250" customWidth="1"/>
    <col min="6138" max="6138" width="6.69921875" style="1250" customWidth="1"/>
    <col min="6139" max="6139" width="5.19921875" style="1250" customWidth="1"/>
    <col min="6140" max="6140" width="7.59765625" style="1250" customWidth="1"/>
    <col min="6141" max="6141" width="6.69921875" style="1250" customWidth="1"/>
    <col min="6142" max="6142" width="5" style="1250" customWidth="1"/>
    <col min="6143" max="6143" width="7.59765625" style="1250" customWidth="1"/>
    <col min="6144" max="6144" width="6.69921875" style="1250" customWidth="1"/>
    <col min="6145" max="6145" width="18.3984375" style="1250" customWidth="1"/>
    <col min="6146" max="6146" width="16.59765625" style="1250" customWidth="1"/>
    <col min="6147" max="6148" width="13.69921875" style="1250" customWidth="1"/>
    <col min="6149" max="6149" width="12" style="1250" customWidth="1"/>
    <col min="6150" max="6386" width="9.09765625" style="1250"/>
    <col min="6387" max="6387" width="10.3984375" style="1250" customWidth="1"/>
    <col min="6388" max="6388" width="7.3984375" style="1250" customWidth="1"/>
    <col min="6389" max="6389" width="5" style="1250" customWidth="1"/>
    <col min="6390" max="6390" width="7.59765625" style="1250" customWidth="1"/>
    <col min="6391" max="6391" width="6.69921875" style="1250" customWidth="1"/>
    <col min="6392" max="6392" width="4.8984375" style="1250" customWidth="1"/>
    <col min="6393" max="6393" width="7.59765625" style="1250" customWidth="1"/>
    <col min="6394" max="6394" width="6.69921875" style="1250" customWidth="1"/>
    <col min="6395" max="6395" width="5.19921875" style="1250" customWidth="1"/>
    <col min="6396" max="6396" width="7.59765625" style="1250" customWidth="1"/>
    <col min="6397" max="6397" width="6.69921875" style="1250" customWidth="1"/>
    <col min="6398" max="6398" width="5" style="1250" customWidth="1"/>
    <col min="6399" max="6399" width="7.59765625" style="1250" customWidth="1"/>
    <col min="6400" max="6400" width="6.69921875" style="1250" customWidth="1"/>
    <col min="6401" max="6401" width="18.3984375" style="1250" customWidth="1"/>
    <col min="6402" max="6402" width="16.59765625" style="1250" customWidth="1"/>
    <col min="6403" max="6404" width="13.69921875" style="1250" customWidth="1"/>
    <col min="6405" max="6405" width="12" style="1250" customWidth="1"/>
    <col min="6406" max="6642" width="9.09765625" style="1250"/>
    <col min="6643" max="6643" width="10.3984375" style="1250" customWidth="1"/>
    <col min="6644" max="6644" width="7.3984375" style="1250" customWidth="1"/>
    <col min="6645" max="6645" width="5" style="1250" customWidth="1"/>
    <col min="6646" max="6646" width="7.59765625" style="1250" customWidth="1"/>
    <col min="6647" max="6647" width="6.69921875" style="1250" customWidth="1"/>
    <col min="6648" max="6648" width="4.8984375" style="1250" customWidth="1"/>
    <col min="6649" max="6649" width="7.59765625" style="1250" customWidth="1"/>
    <col min="6650" max="6650" width="6.69921875" style="1250" customWidth="1"/>
    <col min="6651" max="6651" width="5.19921875" style="1250" customWidth="1"/>
    <col min="6652" max="6652" width="7.59765625" style="1250" customWidth="1"/>
    <col min="6653" max="6653" width="6.69921875" style="1250" customWidth="1"/>
    <col min="6654" max="6654" width="5" style="1250" customWidth="1"/>
    <col min="6655" max="6655" width="7.59765625" style="1250" customWidth="1"/>
    <col min="6656" max="6656" width="6.69921875" style="1250" customWidth="1"/>
    <col min="6657" max="6657" width="18.3984375" style="1250" customWidth="1"/>
    <col min="6658" max="6658" width="16.59765625" style="1250" customWidth="1"/>
    <col min="6659" max="6660" width="13.69921875" style="1250" customWidth="1"/>
    <col min="6661" max="6661" width="12" style="1250" customWidth="1"/>
    <col min="6662" max="6898" width="9.09765625" style="1250"/>
    <col min="6899" max="6899" width="10.3984375" style="1250" customWidth="1"/>
    <col min="6900" max="6900" width="7.3984375" style="1250" customWidth="1"/>
    <col min="6901" max="6901" width="5" style="1250" customWidth="1"/>
    <col min="6902" max="6902" width="7.59765625" style="1250" customWidth="1"/>
    <col min="6903" max="6903" width="6.69921875" style="1250" customWidth="1"/>
    <col min="6904" max="6904" width="4.8984375" style="1250" customWidth="1"/>
    <col min="6905" max="6905" width="7.59765625" style="1250" customWidth="1"/>
    <col min="6906" max="6906" width="6.69921875" style="1250" customWidth="1"/>
    <col min="6907" max="6907" width="5.19921875" style="1250" customWidth="1"/>
    <col min="6908" max="6908" width="7.59765625" style="1250" customWidth="1"/>
    <col min="6909" max="6909" width="6.69921875" style="1250" customWidth="1"/>
    <col min="6910" max="6910" width="5" style="1250" customWidth="1"/>
    <col min="6911" max="6911" width="7.59765625" style="1250" customWidth="1"/>
    <col min="6912" max="6912" width="6.69921875" style="1250" customWidth="1"/>
    <col min="6913" max="6913" width="18.3984375" style="1250" customWidth="1"/>
    <col min="6914" max="6914" width="16.59765625" style="1250" customWidth="1"/>
    <col min="6915" max="6916" width="13.69921875" style="1250" customWidth="1"/>
    <col min="6917" max="6917" width="12" style="1250" customWidth="1"/>
    <col min="6918" max="7154" width="9.09765625" style="1250"/>
    <col min="7155" max="7155" width="10.3984375" style="1250" customWidth="1"/>
    <col min="7156" max="7156" width="7.3984375" style="1250" customWidth="1"/>
    <col min="7157" max="7157" width="5" style="1250" customWidth="1"/>
    <col min="7158" max="7158" width="7.59765625" style="1250" customWidth="1"/>
    <col min="7159" max="7159" width="6.69921875" style="1250" customWidth="1"/>
    <col min="7160" max="7160" width="4.8984375" style="1250" customWidth="1"/>
    <col min="7161" max="7161" width="7.59765625" style="1250" customWidth="1"/>
    <col min="7162" max="7162" width="6.69921875" style="1250" customWidth="1"/>
    <col min="7163" max="7163" width="5.19921875" style="1250" customWidth="1"/>
    <col min="7164" max="7164" width="7.59765625" style="1250" customWidth="1"/>
    <col min="7165" max="7165" width="6.69921875" style="1250" customWidth="1"/>
    <col min="7166" max="7166" width="5" style="1250" customWidth="1"/>
    <col min="7167" max="7167" width="7.59765625" style="1250" customWidth="1"/>
    <col min="7168" max="7168" width="6.69921875" style="1250" customWidth="1"/>
    <col min="7169" max="7169" width="18.3984375" style="1250" customWidth="1"/>
    <col min="7170" max="7170" width="16.59765625" style="1250" customWidth="1"/>
    <col min="7171" max="7172" width="13.69921875" style="1250" customWidth="1"/>
    <col min="7173" max="7173" width="12" style="1250" customWidth="1"/>
    <col min="7174" max="7410" width="9.09765625" style="1250"/>
    <col min="7411" max="7411" width="10.3984375" style="1250" customWidth="1"/>
    <col min="7412" max="7412" width="7.3984375" style="1250" customWidth="1"/>
    <col min="7413" max="7413" width="5" style="1250" customWidth="1"/>
    <col min="7414" max="7414" width="7.59765625" style="1250" customWidth="1"/>
    <col min="7415" max="7415" width="6.69921875" style="1250" customWidth="1"/>
    <col min="7416" max="7416" width="4.8984375" style="1250" customWidth="1"/>
    <col min="7417" max="7417" width="7.59765625" style="1250" customWidth="1"/>
    <col min="7418" max="7418" width="6.69921875" style="1250" customWidth="1"/>
    <col min="7419" max="7419" width="5.19921875" style="1250" customWidth="1"/>
    <col min="7420" max="7420" width="7.59765625" style="1250" customWidth="1"/>
    <col min="7421" max="7421" width="6.69921875" style="1250" customWidth="1"/>
    <col min="7422" max="7422" width="5" style="1250" customWidth="1"/>
    <col min="7423" max="7423" width="7.59765625" style="1250" customWidth="1"/>
    <col min="7424" max="7424" width="6.69921875" style="1250" customWidth="1"/>
    <col min="7425" max="7425" width="18.3984375" style="1250" customWidth="1"/>
    <col min="7426" max="7426" width="16.59765625" style="1250" customWidth="1"/>
    <col min="7427" max="7428" width="13.69921875" style="1250" customWidth="1"/>
    <col min="7429" max="7429" width="12" style="1250" customWidth="1"/>
    <col min="7430" max="7666" width="9.09765625" style="1250"/>
    <col min="7667" max="7667" width="10.3984375" style="1250" customWidth="1"/>
    <col min="7668" max="7668" width="7.3984375" style="1250" customWidth="1"/>
    <col min="7669" max="7669" width="5" style="1250" customWidth="1"/>
    <col min="7670" max="7670" width="7.59765625" style="1250" customWidth="1"/>
    <col min="7671" max="7671" width="6.69921875" style="1250" customWidth="1"/>
    <col min="7672" max="7672" width="4.8984375" style="1250" customWidth="1"/>
    <col min="7673" max="7673" width="7.59765625" style="1250" customWidth="1"/>
    <col min="7674" max="7674" width="6.69921875" style="1250" customWidth="1"/>
    <col min="7675" max="7675" width="5.19921875" style="1250" customWidth="1"/>
    <col min="7676" max="7676" width="7.59765625" style="1250" customWidth="1"/>
    <col min="7677" max="7677" width="6.69921875" style="1250" customWidth="1"/>
    <col min="7678" max="7678" width="5" style="1250" customWidth="1"/>
    <col min="7679" max="7679" width="7.59765625" style="1250" customWidth="1"/>
    <col min="7680" max="7680" width="6.69921875" style="1250" customWidth="1"/>
    <col min="7681" max="7681" width="18.3984375" style="1250" customWidth="1"/>
    <col min="7682" max="7682" width="16.59765625" style="1250" customWidth="1"/>
    <col min="7683" max="7684" width="13.69921875" style="1250" customWidth="1"/>
    <col min="7685" max="7685" width="12" style="1250" customWidth="1"/>
    <col min="7686" max="7922" width="9.09765625" style="1250"/>
    <col min="7923" max="7923" width="10.3984375" style="1250" customWidth="1"/>
    <col min="7924" max="7924" width="7.3984375" style="1250" customWidth="1"/>
    <col min="7925" max="7925" width="5" style="1250" customWidth="1"/>
    <col min="7926" max="7926" width="7.59765625" style="1250" customWidth="1"/>
    <col min="7927" max="7927" width="6.69921875" style="1250" customWidth="1"/>
    <col min="7928" max="7928" width="4.8984375" style="1250" customWidth="1"/>
    <col min="7929" max="7929" width="7.59765625" style="1250" customWidth="1"/>
    <col min="7930" max="7930" width="6.69921875" style="1250" customWidth="1"/>
    <col min="7931" max="7931" width="5.19921875" style="1250" customWidth="1"/>
    <col min="7932" max="7932" width="7.59765625" style="1250" customWidth="1"/>
    <col min="7933" max="7933" width="6.69921875" style="1250" customWidth="1"/>
    <col min="7934" max="7934" width="5" style="1250" customWidth="1"/>
    <col min="7935" max="7935" width="7.59765625" style="1250" customWidth="1"/>
    <col min="7936" max="7936" width="6.69921875" style="1250" customWidth="1"/>
    <col min="7937" max="7937" width="18.3984375" style="1250" customWidth="1"/>
    <col min="7938" max="7938" width="16.59765625" style="1250" customWidth="1"/>
    <col min="7939" max="7940" width="13.69921875" style="1250" customWidth="1"/>
    <col min="7941" max="7941" width="12" style="1250" customWidth="1"/>
    <col min="7942" max="8178" width="9.09765625" style="1250"/>
    <col min="8179" max="8179" width="10.3984375" style="1250" customWidth="1"/>
    <col min="8180" max="8180" width="7.3984375" style="1250" customWidth="1"/>
    <col min="8181" max="8181" width="5" style="1250" customWidth="1"/>
    <col min="8182" max="8182" width="7.59765625" style="1250" customWidth="1"/>
    <col min="8183" max="8183" width="6.69921875" style="1250" customWidth="1"/>
    <col min="8184" max="8184" width="4.8984375" style="1250" customWidth="1"/>
    <col min="8185" max="8185" width="7.59765625" style="1250" customWidth="1"/>
    <col min="8186" max="8186" width="6.69921875" style="1250" customWidth="1"/>
    <col min="8187" max="8187" width="5.19921875" style="1250" customWidth="1"/>
    <col min="8188" max="8188" width="7.59765625" style="1250" customWidth="1"/>
    <col min="8189" max="8189" width="6.69921875" style="1250" customWidth="1"/>
    <col min="8190" max="8190" width="5" style="1250" customWidth="1"/>
    <col min="8191" max="8191" width="7.59765625" style="1250" customWidth="1"/>
    <col min="8192" max="8192" width="6.69921875" style="1250" customWidth="1"/>
    <col min="8193" max="8193" width="18.3984375" style="1250" customWidth="1"/>
    <col min="8194" max="8194" width="16.59765625" style="1250" customWidth="1"/>
    <col min="8195" max="8196" width="13.69921875" style="1250" customWidth="1"/>
    <col min="8197" max="8197" width="12" style="1250" customWidth="1"/>
    <col min="8198" max="8434" width="9.09765625" style="1250"/>
    <col min="8435" max="8435" width="10.3984375" style="1250" customWidth="1"/>
    <col min="8436" max="8436" width="7.3984375" style="1250" customWidth="1"/>
    <col min="8437" max="8437" width="5" style="1250" customWidth="1"/>
    <col min="8438" max="8438" width="7.59765625" style="1250" customWidth="1"/>
    <col min="8439" max="8439" width="6.69921875" style="1250" customWidth="1"/>
    <col min="8440" max="8440" width="4.8984375" style="1250" customWidth="1"/>
    <col min="8441" max="8441" width="7.59765625" style="1250" customWidth="1"/>
    <col min="8442" max="8442" width="6.69921875" style="1250" customWidth="1"/>
    <col min="8443" max="8443" width="5.19921875" style="1250" customWidth="1"/>
    <col min="8444" max="8444" width="7.59765625" style="1250" customWidth="1"/>
    <col min="8445" max="8445" width="6.69921875" style="1250" customWidth="1"/>
    <col min="8446" max="8446" width="5" style="1250" customWidth="1"/>
    <col min="8447" max="8447" width="7.59765625" style="1250" customWidth="1"/>
    <col min="8448" max="8448" width="6.69921875" style="1250" customWidth="1"/>
    <col min="8449" max="8449" width="18.3984375" style="1250" customWidth="1"/>
    <col min="8450" max="8450" width="16.59765625" style="1250" customWidth="1"/>
    <col min="8451" max="8452" width="13.69921875" style="1250" customWidth="1"/>
    <col min="8453" max="8453" width="12" style="1250" customWidth="1"/>
    <col min="8454" max="8690" width="9.09765625" style="1250"/>
    <col min="8691" max="8691" width="10.3984375" style="1250" customWidth="1"/>
    <col min="8692" max="8692" width="7.3984375" style="1250" customWidth="1"/>
    <col min="8693" max="8693" width="5" style="1250" customWidth="1"/>
    <col min="8694" max="8694" width="7.59765625" style="1250" customWidth="1"/>
    <col min="8695" max="8695" width="6.69921875" style="1250" customWidth="1"/>
    <col min="8696" max="8696" width="4.8984375" style="1250" customWidth="1"/>
    <col min="8697" max="8697" width="7.59765625" style="1250" customWidth="1"/>
    <col min="8698" max="8698" width="6.69921875" style="1250" customWidth="1"/>
    <col min="8699" max="8699" width="5.19921875" style="1250" customWidth="1"/>
    <col min="8700" max="8700" width="7.59765625" style="1250" customWidth="1"/>
    <col min="8701" max="8701" width="6.69921875" style="1250" customWidth="1"/>
    <col min="8702" max="8702" width="5" style="1250" customWidth="1"/>
    <col min="8703" max="8703" width="7.59765625" style="1250" customWidth="1"/>
    <col min="8704" max="8704" width="6.69921875" style="1250" customWidth="1"/>
    <col min="8705" max="8705" width="18.3984375" style="1250" customWidth="1"/>
    <col min="8706" max="8706" width="16.59765625" style="1250" customWidth="1"/>
    <col min="8707" max="8708" width="13.69921875" style="1250" customWidth="1"/>
    <col min="8709" max="8709" width="12" style="1250" customWidth="1"/>
    <col min="8710" max="8946" width="9.09765625" style="1250"/>
    <col min="8947" max="8947" width="10.3984375" style="1250" customWidth="1"/>
    <col min="8948" max="8948" width="7.3984375" style="1250" customWidth="1"/>
    <col min="8949" max="8949" width="5" style="1250" customWidth="1"/>
    <col min="8950" max="8950" width="7.59765625" style="1250" customWidth="1"/>
    <col min="8951" max="8951" width="6.69921875" style="1250" customWidth="1"/>
    <col min="8952" max="8952" width="4.8984375" style="1250" customWidth="1"/>
    <col min="8953" max="8953" width="7.59765625" style="1250" customWidth="1"/>
    <col min="8954" max="8954" width="6.69921875" style="1250" customWidth="1"/>
    <col min="8955" max="8955" width="5.19921875" style="1250" customWidth="1"/>
    <col min="8956" max="8956" width="7.59765625" style="1250" customWidth="1"/>
    <col min="8957" max="8957" width="6.69921875" style="1250" customWidth="1"/>
    <col min="8958" max="8958" width="5" style="1250" customWidth="1"/>
    <col min="8959" max="8959" width="7.59765625" style="1250" customWidth="1"/>
    <col min="8960" max="8960" width="6.69921875" style="1250" customWidth="1"/>
    <col min="8961" max="8961" width="18.3984375" style="1250" customWidth="1"/>
    <col min="8962" max="8962" width="16.59765625" style="1250" customWidth="1"/>
    <col min="8963" max="8964" width="13.69921875" style="1250" customWidth="1"/>
    <col min="8965" max="8965" width="12" style="1250" customWidth="1"/>
    <col min="8966" max="9202" width="9.09765625" style="1250"/>
    <col min="9203" max="9203" width="10.3984375" style="1250" customWidth="1"/>
    <col min="9204" max="9204" width="7.3984375" style="1250" customWidth="1"/>
    <col min="9205" max="9205" width="5" style="1250" customWidth="1"/>
    <col min="9206" max="9206" width="7.59765625" style="1250" customWidth="1"/>
    <col min="9207" max="9207" width="6.69921875" style="1250" customWidth="1"/>
    <col min="9208" max="9208" width="4.8984375" style="1250" customWidth="1"/>
    <col min="9209" max="9209" width="7.59765625" style="1250" customWidth="1"/>
    <col min="9210" max="9210" width="6.69921875" style="1250" customWidth="1"/>
    <col min="9211" max="9211" width="5.19921875" style="1250" customWidth="1"/>
    <col min="9212" max="9212" width="7.59765625" style="1250" customWidth="1"/>
    <col min="9213" max="9213" width="6.69921875" style="1250" customWidth="1"/>
    <col min="9214" max="9214" width="5" style="1250" customWidth="1"/>
    <col min="9215" max="9215" width="7.59765625" style="1250" customWidth="1"/>
    <col min="9216" max="9216" width="6.69921875" style="1250" customWidth="1"/>
    <col min="9217" max="9217" width="18.3984375" style="1250" customWidth="1"/>
    <col min="9218" max="9218" width="16.59765625" style="1250" customWidth="1"/>
    <col min="9219" max="9220" width="13.69921875" style="1250" customWidth="1"/>
    <col min="9221" max="9221" width="12" style="1250" customWidth="1"/>
    <col min="9222" max="9458" width="9.09765625" style="1250"/>
    <col min="9459" max="9459" width="10.3984375" style="1250" customWidth="1"/>
    <col min="9460" max="9460" width="7.3984375" style="1250" customWidth="1"/>
    <col min="9461" max="9461" width="5" style="1250" customWidth="1"/>
    <col min="9462" max="9462" width="7.59765625" style="1250" customWidth="1"/>
    <col min="9463" max="9463" width="6.69921875" style="1250" customWidth="1"/>
    <col min="9464" max="9464" width="4.8984375" style="1250" customWidth="1"/>
    <col min="9465" max="9465" width="7.59765625" style="1250" customWidth="1"/>
    <col min="9466" max="9466" width="6.69921875" style="1250" customWidth="1"/>
    <col min="9467" max="9467" width="5.19921875" style="1250" customWidth="1"/>
    <col min="9468" max="9468" width="7.59765625" style="1250" customWidth="1"/>
    <col min="9469" max="9469" width="6.69921875" style="1250" customWidth="1"/>
    <col min="9470" max="9470" width="5" style="1250" customWidth="1"/>
    <col min="9471" max="9471" width="7.59765625" style="1250" customWidth="1"/>
    <col min="9472" max="9472" width="6.69921875" style="1250" customWidth="1"/>
    <col min="9473" max="9473" width="18.3984375" style="1250" customWidth="1"/>
    <col min="9474" max="9474" width="16.59765625" style="1250" customWidth="1"/>
    <col min="9475" max="9476" width="13.69921875" style="1250" customWidth="1"/>
    <col min="9477" max="9477" width="12" style="1250" customWidth="1"/>
    <col min="9478" max="9714" width="9.09765625" style="1250"/>
    <col min="9715" max="9715" width="10.3984375" style="1250" customWidth="1"/>
    <col min="9716" max="9716" width="7.3984375" style="1250" customWidth="1"/>
    <col min="9717" max="9717" width="5" style="1250" customWidth="1"/>
    <col min="9718" max="9718" width="7.59765625" style="1250" customWidth="1"/>
    <col min="9719" max="9719" width="6.69921875" style="1250" customWidth="1"/>
    <col min="9720" max="9720" width="4.8984375" style="1250" customWidth="1"/>
    <col min="9721" max="9721" width="7.59765625" style="1250" customWidth="1"/>
    <col min="9722" max="9722" width="6.69921875" style="1250" customWidth="1"/>
    <col min="9723" max="9723" width="5.19921875" style="1250" customWidth="1"/>
    <col min="9724" max="9724" width="7.59765625" style="1250" customWidth="1"/>
    <col min="9725" max="9725" width="6.69921875" style="1250" customWidth="1"/>
    <col min="9726" max="9726" width="5" style="1250" customWidth="1"/>
    <col min="9727" max="9727" width="7.59765625" style="1250" customWidth="1"/>
    <col min="9728" max="9728" width="6.69921875" style="1250" customWidth="1"/>
    <col min="9729" max="9729" width="18.3984375" style="1250" customWidth="1"/>
    <col min="9730" max="9730" width="16.59765625" style="1250" customWidth="1"/>
    <col min="9731" max="9732" width="13.69921875" style="1250" customWidth="1"/>
    <col min="9733" max="9733" width="12" style="1250" customWidth="1"/>
    <col min="9734" max="9970" width="9.09765625" style="1250"/>
    <col min="9971" max="9971" width="10.3984375" style="1250" customWidth="1"/>
    <col min="9972" max="9972" width="7.3984375" style="1250" customWidth="1"/>
    <col min="9973" max="9973" width="5" style="1250" customWidth="1"/>
    <col min="9974" max="9974" width="7.59765625" style="1250" customWidth="1"/>
    <col min="9975" max="9975" width="6.69921875" style="1250" customWidth="1"/>
    <col min="9976" max="9976" width="4.8984375" style="1250" customWidth="1"/>
    <col min="9977" max="9977" width="7.59765625" style="1250" customWidth="1"/>
    <col min="9978" max="9978" width="6.69921875" style="1250" customWidth="1"/>
    <col min="9979" max="9979" width="5.19921875" style="1250" customWidth="1"/>
    <col min="9980" max="9980" width="7.59765625" style="1250" customWidth="1"/>
    <col min="9981" max="9981" width="6.69921875" style="1250" customWidth="1"/>
    <col min="9982" max="9982" width="5" style="1250" customWidth="1"/>
    <col min="9983" max="9983" width="7.59765625" style="1250" customWidth="1"/>
    <col min="9984" max="9984" width="6.69921875" style="1250" customWidth="1"/>
    <col min="9985" max="9985" width="18.3984375" style="1250" customWidth="1"/>
    <col min="9986" max="9986" width="16.59765625" style="1250" customWidth="1"/>
    <col min="9987" max="9988" width="13.69921875" style="1250" customWidth="1"/>
    <col min="9989" max="9989" width="12" style="1250" customWidth="1"/>
    <col min="9990" max="10226" width="9.09765625" style="1250"/>
    <col min="10227" max="10227" width="10.3984375" style="1250" customWidth="1"/>
    <col min="10228" max="10228" width="7.3984375" style="1250" customWidth="1"/>
    <col min="10229" max="10229" width="5" style="1250" customWidth="1"/>
    <col min="10230" max="10230" width="7.59765625" style="1250" customWidth="1"/>
    <col min="10231" max="10231" width="6.69921875" style="1250" customWidth="1"/>
    <col min="10232" max="10232" width="4.8984375" style="1250" customWidth="1"/>
    <col min="10233" max="10233" width="7.59765625" style="1250" customWidth="1"/>
    <col min="10234" max="10234" width="6.69921875" style="1250" customWidth="1"/>
    <col min="10235" max="10235" width="5.19921875" style="1250" customWidth="1"/>
    <col min="10236" max="10236" width="7.59765625" style="1250" customWidth="1"/>
    <col min="10237" max="10237" width="6.69921875" style="1250" customWidth="1"/>
    <col min="10238" max="10238" width="5" style="1250" customWidth="1"/>
    <col min="10239" max="10239" width="7.59765625" style="1250" customWidth="1"/>
    <col min="10240" max="10240" width="6.69921875" style="1250" customWidth="1"/>
    <col min="10241" max="10241" width="18.3984375" style="1250" customWidth="1"/>
    <col min="10242" max="10242" width="16.59765625" style="1250" customWidth="1"/>
    <col min="10243" max="10244" width="13.69921875" style="1250" customWidth="1"/>
    <col min="10245" max="10245" width="12" style="1250" customWidth="1"/>
    <col min="10246" max="10482" width="9.09765625" style="1250"/>
    <col min="10483" max="10483" width="10.3984375" style="1250" customWidth="1"/>
    <col min="10484" max="10484" width="7.3984375" style="1250" customWidth="1"/>
    <col min="10485" max="10485" width="5" style="1250" customWidth="1"/>
    <col min="10486" max="10486" width="7.59765625" style="1250" customWidth="1"/>
    <col min="10487" max="10487" width="6.69921875" style="1250" customWidth="1"/>
    <col min="10488" max="10488" width="4.8984375" style="1250" customWidth="1"/>
    <col min="10489" max="10489" width="7.59765625" style="1250" customWidth="1"/>
    <col min="10490" max="10490" width="6.69921875" style="1250" customWidth="1"/>
    <col min="10491" max="10491" width="5.19921875" style="1250" customWidth="1"/>
    <col min="10492" max="10492" width="7.59765625" style="1250" customWidth="1"/>
    <col min="10493" max="10493" width="6.69921875" style="1250" customWidth="1"/>
    <col min="10494" max="10494" width="5" style="1250" customWidth="1"/>
    <col min="10495" max="10495" width="7.59765625" style="1250" customWidth="1"/>
    <col min="10496" max="10496" width="6.69921875" style="1250" customWidth="1"/>
    <col min="10497" max="10497" width="18.3984375" style="1250" customWidth="1"/>
    <col min="10498" max="10498" width="16.59765625" style="1250" customWidth="1"/>
    <col min="10499" max="10500" width="13.69921875" style="1250" customWidth="1"/>
    <col min="10501" max="10501" width="12" style="1250" customWidth="1"/>
    <col min="10502" max="10738" width="9.09765625" style="1250"/>
    <col min="10739" max="10739" width="10.3984375" style="1250" customWidth="1"/>
    <col min="10740" max="10740" width="7.3984375" style="1250" customWidth="1"/>
    <col min="10741" max="10741" width="5" style="1250" customWidth="1"/>
    <col min="10742" max="10742" width="7.59765625" style="1250" customWidth="1"/>
    <col min="10743" max="10743" width="6.69921875" style="1250" customWidth="1"/>
    <col min="10744" max="10744" width="4.8984375" style="1250" customWidth="1"/>
    <col min="10745" max="10745" width="7.59765625" style="1250" customWidth="1"/>
    <col min="10746" max="10746" width="6.69921875" style="1250" customWidth="1"/>
    <col min="10747" max="10747" width="5.19921875" style="1250" customWidth="1"/>
    <col min="10748" max="10748" width="7.59765625" style="1250" customWidth="1"/>
    <col min="10749" max="10749" width="6.69921875" style="1250" customWidth="1"/>
    <col min="10750" max="10750" width="5" style="1250" customWidth="1"/>
    <col min="10751" max="10751" width="7.59765625" style="1250" customWidth="1"/>
    <col min="10752" max="10752" width="6.69921875" style="1250" customWidth="1"/>
    <col min="10753" max="10753" width="18.3984375" style="1250" customWidth="1"/>
    <col min="10754" max="10754" width="16.59765625" style="1250" customWidth="1"/>
    <col min="10755" max="10756" width="13.69921875" style="1250" customWidth="1"/>
    <col min="10757" max="10757" width="12" style="1250" customWidth="1"/>
    <col min="10758" max="10994" width="9.09765625" style="1250"/>
    <col min="10995" max="10995" width="10.3984375" style="1250" customWidth="1"/>
    <col min="10996" max="10996" width="7.3984375" style="1250" customWidth="1"/>
    <col min="10997" max="10997" width="5" style="1250" customWidth="1"/>
    <col min="10998" max="10998" width="7.59765625" style="1250" customWidth="1"/>
    <col min="10999" max="10999" width="6.69921875" style="1250" customWidth="1"/>
    <col min="11000" max="11000" width="4.8984375" style="1250" customWidth="1"/>
    <col min="11001" max="11001" width="7.59765625" style="1250" customWidth="1"/>
    <col min="11002" max="11002" width="6.69921875" style="1250" customWidth="1"/>
    <col min="11003" max="11003" width="5.19921875" style="1250" customWidth="1"/>
    <col min="11004" max="11004" width="7.59765625" style="1250" customWidth="1"/>
    <col min="11005" max="11005" width="6.69921875" style="1250" customWidth="1"/>
    <col min="11006" max="11006" width="5" style="1250" customWidth="1"/>
    <col min="11007" max="11007" width="7.59765625" style="1250" customWidth="1"/>
    <col min="11008" max="11008" width="6.69921875" style="1250" customWidth="1"/>
    <col min="11009" max="11009" width="18.3984375" style="1250" customWidth="1"/>
    <col min="11010" max="11010" width="16.59765625" style="1250" customWidth="1"/>
    <col min="11011" max="11012" width="13.69921875" style="1250" customWidth="1"/>
    <col min="11013" max="11013" width="12" style="1250" customWidth="1"/>
    <col min="11014" max="11250" width="9.09765625" style="1250"/>
    <col min="11251" max="11251" width="10.3984375" style="1250" customWidth="1"/>
    <col min="11252" max="11252" width="7.3984375" style="1250" customWidth="1"/>
    <col min="11253" max="11253" width="5" style="1250" customWidth="1"/>
    <col min="11254" max="11254" width="7.59765625" style="1250" customWidth="1"/>
    <col min="11255" max="11255" width="6.69921875" style="1250" customWidth="1"/>
    <col min="11256" max="11256" width="4.8984375" style="1250" customWidth="1"/>
    <col min="11257" max="11257" width="7.59765625" style="1250" customWidth="1"/>
    <col min="11258" max="11258" width="6.69921875" style="1250" customWidth="1"/>
    <col min="11259" max="11259" width="5.19921875" style="1250" customWidth="1"/>
    <col min="11260" max="11260" width="7.59765625" style="1250" customWidth="1"/>
    <col min="11261" max="11261" width="6.69921875" style="1250" customWidth="1"/>
    <col min="11262" max="11262" width="5" style="1250" customWidth="1"/>
    <col min="11263" max="11263" width="7.59765625" style="1250" customWidth="1"/>
    <col min="11264" max="11264" width="6.69921875" style="1250" customWidth="1"/>
    <col min="11265" max="11265" width="18.3984375" style="1250" customWidth="1"/>
    <col min="11266" max="11266" width="16.59765625" style="1250" customWidth="1"/>
    <col min="11267" max="11268" width="13.69921875" style="1250" customWidth="1"/>
    <col min="11269" max="11269" width="12" style="1250" customWidth="1"/>
    <col min="11270" max="11506" width="9.09765625" style="1250"/>
    <col min="11507" max="11507" width="10.3984375" style="1250" customWidth="1"/>
    <col min="11508" max="11508" width="7.3984375" style="1250" customWidth="1"/>
    <col min="11509" max="11509" width="5" style="1250" customWidth="1"/>
    <col min="11510" max="11510" width="7.59765625" style="1250" customWidth="1"/>
    <col min="11511" max="11511" width="6.69921875" style="1250" customWidth="1"/>
    <col min="11512" max="11512" width="4.8984375" style="1250" customWidth="1"/>
    <col min="11513" max="11513" width="7.59765625" style="1250" customWidth="1"/>
    <col min="11514" max="11514" width="6.69921875" style="1250" customWidth="1"/>
    <col min="11515" max="11515" width="5.19921875" style="1250" customWidth="1"/>
    <col min="11516" max="11516" width="7.59765625" style="1250" customWidth="1"/>
    <col min="11517" max="11517" width="6.69921875" style="1250" customWidth="1"/>
    <col min="11518" max="11518" width="5" style="1250" customWidth="1"/>
    <col min="11519" max="11519" width="7.59765625" style="1250" customWidth="1"/>
    <col min="11520" max="11520" width="6.69921875" style="1250" customWidth="1"/>
    <col min="11521" max="11521" width="18.3984375" style="1250" customWidth="1"/>
    <col min="11522" max="11522" width="16.59765625" style="1250" customWidth="1"/>
    <col min="11523" max="11524" width="13.69921875" style="1250" customWidth="1"/>
    <col min="11525" max="11525" width="12" style="1250" customWidth="1"/>
    <col min="11526" max="11762" width="9.09765625" style="1250"/>
    <col min="11763" max="11763" width="10.3984375" style="1250" customWidth="1"/>
    <col min="11764" max="11764" width="7.3984375" style="1250" customWidth="1"/>
    <col min="11765" max="11765" width="5" style="1250" customWidth="1"/>
    <col min="11766" max="11766" width="7.59765625" style="1250" customWidth="1"/>
    <col min="11767" max="11767" width="6.69921875" style="1250" customWidth="1"/>
    <col min="11768" max="11768" width="4.8984375" style="1250" customWidth="1"/>
    <col min="11769" max="11769" width="7.59765625" style="1250" customWidth="1"/>
    <col min="11770" max="11770" width="6.69921875" style="1250" customWidth="1"/>
    <col min="11771" max="11771" width="5.19921875" style="1250" customWidth="1"/>
    <col min="11772" max="11772" width="7.59765625" style="1250" customWidth="1"/>
    <col min="11773" max="11773" width="6.69921875" style="1250" customWidth="1"/>
    <col min="11774" max="11774" width="5" style="1250" customWidth="1"/>
    <col min="11775" max="11775" width="7.59765625" style="1250" customWidth="1"/>
    <col min="11776" max="11776" width="6.69921875" style="1250" customWidth="1"/>
    <col min="11777" max="11777" width="18.3984375" style="1250" customWidth="1"/>
    <col min="11778" max="11778" width="16.59765625" style="1250" customWidth="1"/>
    <col min="11779" max="11780" width="13.69921875" style="1250" customWidth="1"/>
    <col min="11781" max="11781" width="12" style="1250" customWidth="1"/>
    <col min="11782" max="12018" width="9.09765625" style="1250"/>
    <col min="12019" max="12019" width="10.3984375" style="1250" customWidth="1"/>
    <col min="12020" max="12020" width="7.3984375" style="1250" customWidth="1"/>
    <col min="12021" max="12021" width="5" style="1250" customWidth="1"/>
    <col min="12022" max="12022" width="7.59765625" style="1250" customWidth="1"/>
    <col min="12023" max="12023" width="6.69921875" style="1250" customWidth="1"/>
    <col min="12024" max="12024" width="4.8984375" style="1250" customWidth="1"/>
    <col min="12025" max="12025" width="7.59765625" style="1250" customWidth="1"/>
    <col min="12026" max="12026" width="6.69921875" style="1250" customWidth="1"/>
    <col min="12027" max="12027" width="5.19921875" style="1250" customWidth="1"/>
    <col min="12028" max="12028" width="7.59765625" style="1250" customWidth="1"/>
    <col min="12029" max="12029" width="6.69921875" style="1250" customWidth="1"/>
    <col min="12030" max="12030" width="5" style="1250" customWidth="1"/>
    <col min="12031" max="12031" width="7.59765625" style="1250" customWidth="1"/>
    <col min="12032" max="12032" width="6.69921875" style="1250" customWidth="1"/>
    <col min="12033" max="12033" width="18.3984375" style="1250" customWidth="1"/>
    <col min="12034" max="12034" width="16.59765625" style="1250" customWidth="1"/>
    <col min="12035" max="12036" width="13.69921875" style="1250" customWidth="1"/>
    <col min="12037" max="12037" width="12" style="1250" customWidth="1"/>
    <col min="12038" max="12274" width="9.09765625" style="1250"/>
    <col min="12275" max="12275" width="10.3984375" style="1250" customWidth="1"/>
    <col min="12276" max="12276" width="7.3984375" style="1250" customWidth="1"/>
    <col min="12277" max="12277" width="5" style="1250" customWidth="1"/>
    <col min="12278" max="12278" width="7.59765625" style="1250" customWidth="1"/>
    <col min="12279" max="12279" width="6.69921875" style="1250" customWidth="1"/>
    <col min="12280" max="12280" width="4.8984375" style="1250" customWidth="1"/>
    <col min="12281" max="12281" width="7.59765625" style="1250" customWidth="1"/>
    <col min="12282" max="12282" width="6.69921875" style="1250" customWidth="1"/>
    <col min="12283" max="12283" width="5.19921875" style="1250" customWidth="1"/>
    <col min="12284" max="12284" width="7.59765625" style="1250" customWidth="1"/>
    <col min="12285" max="12285" width="6.69921875" style="1250" customWidth="1"/>
    <col min="12286" max="12286" width="5" style="1250" customWidth="1"/>
    <col min="12287" max="12287" width="7.59765625" style="1250" customWidth="1"/>
    <col min="12288" max="12288" width="6.69921875" style="1250" customWidth="1"/>
    <col min="12289" max="12289" width="18.3984375" style="1250" customWidth="1"/>
    <col min="12290" max="12290" width="16.59765625" style="1250" customWidth="1"/>
    <col min="12291" max="12292" width="13.69921875" style="1250" customWidth="1"/>
    <col min="12293" max="12293" width="12" style="1250" customWidth="1"/>
    <col min="12294" max="12530" width="9.09765625" style="1250"/>
    <col min="12531" max="12531" width="10.3984375" style="1250" customWidth="1"/>
    <col min="12532" max="12532" width="7.3984375" style="1250" customWidth="1"/>
    <col min="12533" max="12533" width="5" style="1250" customWidth="1"/>
    <col min="12534" max="12534" width="7.59765625" style="1250" customWidth="1"/>
    <col min="12535" max="12535" width="6.69921875" style="1250" customWidth="1"/>
    <col min="12536" max="12536" width="4.8984375" style="1250" customWidth="1"/>
    <col min="12537" max="12537" width="7.59765625" style="1250" customWidth="1"/>
    <col min="12538" max="12538" width="6.69921875" style="1250" customWidth="1"/>
    <col min="12539" max="12539" width="5.19921875" style="1250" customWidth="1"/>
    <col min="12540" max="12540" width="7.59765625" style="1250" customWidth="1"/>
    <col min="12541" max="12541" width="6.69921875" style="1250" customWidth="1"/>
    <col min="12542" max="12542" width="5" style="1250" customWidth="1"/>
    <col min="12543" max="12543" width="7.59765625" style="1250" customWidth="1"/>
    <col min="12544" max="12544" width="6.69921875" style="1250" customWidth="1"/>
    <col min="12545" max="12545" width="18.3984375" style="1250" customWidth="1"/>
    <col min="12546" max="12546" width="16.59765625" style="1250" customWidth="1"/>
    <col min="12547" max="12548" width="13.69921875" style="1250" customWidth="1"/>
    <col min="12549" max="12549" width="12" style="1250" customWidth="1"/>
    <col min="12550" max="12786" width="9.09765625" style="1250"/>
    <col min="12787" max="12787" width="10.3984375" style="1250" customWidth="1"/>
    <col min="12788" max="12788" width="7.3984375" style="1250" customWidth="1"/>
    <col min="12789" max="12789" width="5" style="1250" customWidth="1"/>
    <col min="12790" max="12790" width="7.59765625" style="1250" customWidth="1"/>
    <col min="12791" max="12791" width="6.69921875" style="1250" customWidth="1"/>
    <col min="12792" max="12792" width="4.8984375" style="1250" customWidth="1"/>
    <col min="12793" max="12793" width="7.59765625" style="1250" customWidth="1"/>
    <col min="12794" max="12794" width="6.69921875" style="1250" customWidth="1"/>
    <col min="12795" max="12795" width="5.19921875" style="1250" customWidth="1"/>
    <col min="12796" max="12796" width="7.59765625" style="1250" customWidth="1"/>
    <col min="12797" max="12797" width="6.69921875" style="1250" customWidth="1"/>
    <col min="12798" max="12798" width="5" style="1250" customWidth="1"/>
    <col min="12799" max="12799" width="7.59765625" style="1250" customWidth="1"/>
    <col min="12800" max="12800" width="6.69921875" style="1250" customWidth="1"/>
    <col min="12801" max="12801" width="18.3984375" style="1250" customWidth="1"/>
    <col min="12802" max="12802" width="16.59765625" style="1250" customWidth="1"/>
    <col min="12803" max="12804" width="13.69921875" style="1250" customWidth="1"/>
    <col min="12805" max="12805" width="12" style="1250" customWidth="1"/>
    <col min="12806" max="13042" width="9.09765625" style="1250"/>
    <col min="13043" max="13043" width="10.3984375" style="1250" customWidth="1"/>
    <col min="13044" max="13044" width="7.3984375" style="1250" customWidth="1"/>
    <col min="13045" max="13045" width="5" style="1250" customWidth="1"/>
    <col min="13046" max="13046" width="7.59765625" style="1250" customWidth="1"/>
    <col min="13047" max="13047" width="6.69921875" style="1250" customWidth="1"/>
    <col min="13048" max="13048" width="4.8984375" style="1250" customWidth="1"/>
    <col min="13049" max="13049" width="7.59765625" style="1250" customWidth="1"/>
    <col min="13050" max="13050" width="6.69921875" style="1250" customWidth="1"/>
    <col min="13051" max="13051" width="5.19921875" style="1250" customWidth="1"/>
    <col min="13052" max="13052" width="7.59765625" style="1250" customWidth="1"/>
    <col min="13053" max="13053" width="6.69921875" style="1250" customWidth="1"/>
    <col min="13054" max="13054" width="5" style="1250" customWidth="1"/>
    <col min="13055" max="13055" width="7.59765625" style="1250" customWidth="1"/>
    <col min="13056" max="13056" width="6.69921875" style="1250" customWidth="1"/>
    <col min="13057" max="13057" width="18.3984375" style="1250" customWidth="1"/>
    <col min="13058" max="13058" width="16.59765625" style="1250" customWidth="1"/>
    <col min="13059" max="13060" width="13.69921875" style="1250" customWidth="1"/>
    <col min="13061" max="13061" width="12" style="1250" customWidth="1"/>
    <col min="13062" max="13298" width="9.09765625" style="1250"/>
    <col min="13299" max="13299" width="10.3984375" style="1250" customWidth="1"/>
    <col min="13300" max="13300" width="7.3984375" style="1250" customWidth="1"/>
    <col min="13301" max="13301" width="5" style="1250" customWidth="1"/>
    <col min="13302" max="13302" width="7.59765625" style="1250" customWidth="1"/>
    <col min="13303" max="13303" width="6.69921875" style="1250" customWidth="1"/>
    <col min="13304" max="13304" width="4.8984375" style="1250" customWidth="1"/>
    <col min="13305" max="13305" width="7.59765625" style="1250" customWidth="1"/>
    <col min="13306" max="13306" width="6.69921875" style="1250" customWidth="1"/>
    <col min="13307" max="13307" width="5.19921875" style="1250" customWidth="1"/>
    <col min="13308" max="13308" width="7.59765625" style="1250" customWidth="1"/>
    <col min="13309" max="13309" width="6.69921875" style="1250" customWidth="1"/>
    <col min="13310" max="13310" width="5" style="1250" customWidth="1"/>
    <col min="13311" max="13311" width="7.59765625" style="1250" customWidth="1"/>
    <col min="13312" max="13312" width="6.69921875" style="1250" customWidth="1"/>
    <col min="13313" max="13313" width="18.3984375" style="1250" customWidth="1"/>
    <col min="13314" max="13314" width="16.59765625" style="1250" customWidth="1"/>
    <col min="13315" max="13316" width="13.69921875" style="1250" customWidth="1"/>
    <col min="13317" max="13317" width="12" style="1250" customWidth="1"/>
    <col min="13318" max="13554" width="9.09765625" style="1250"/>
    <col min="13555" max="13555" width="10.3984375" style="1250" customWidth="1"/>
    <col min="13556" max="13556" width="7.3984375" style="1250" customWidth="1"/>
    <col min="13557" max="13557" width="5" style="1250" customWidth="1"/>
    <col min="13558" max="13558" width="7.59765625" style="1250" customWidth="1"/>
    <col min="13559" max="13559" width="6.69921875" style="1250" customWidth="1"/>
    <col min="13560" max="13560" width="4.8984375" style="1250" customWidth="1"/>
    <col min="13561" max="13561" width="7.59765625" style="1250" customWidth="1"/>
    <col min="13562" max="13562" width="6.69921875" style="1250" customWidth="1"/>
    <col min="13563" max="13563" width="5.19921875" style="1250" customWidth="1"/>
    <col min="13564" max="13564" width="7.59765625" style="1250" customWidth="1"/>
    <col min="13565" max="13565" width="6.69921875" style="1250" customWidth="1"/>
    <col min="13566" max="13566" width="5" style="1250" customWidth="1"/>
    <col min="13567" max="13567" width="7.59765625" style="1250" customWidth="1"/>
    <col min="13568" max="13568" width="6.69921875" style="1250" customWidth="1"/>
    <col min="13569" max="13569" width="18.3984375" style="1250" customWidth="1"/>
    <col min="13570" max="13570" width="16.59765625" style="1250" customWidth="1"/>
    <col min="13571" max="13572" width="13.69921875" style="1250" customWidth="1"/>
    <col min="13573" max="13573" width="12" style="1250" customWidth="1"/>
    <col min="13574" max="13810" width="9.09765625" style="1250"/>
    <col min="13811" max="13811" width="10.3984375" style="1250" customWidth="1"/>
    <col min="13812" max="13812" width="7.3984375" style="1250" customWidth="1"/>
    <col min="13813" max="13813" width="5" style="1250" customWidth="1"/>
    <col min="13814" max="13814" width="7.59765625" style="1250" customWidth="1"/>
    <col min="13815" max="13815" width="6.69921875" style="1250" customWidth="1"/>
    <col min="13816" max="13816" width="4.8984375" style="1250" customWidth="1"/>
    <col min="13817" max="13817" width="7.59765625" style="1250" customWidth="1"/>
    <col min="13818" max="13818" width="6.69921875" style="1250" customWidth="1"/>
    <col min="13819" max="13819" width="5.19921875" style="1250" customWidth="1"/>
    <col min="13820" max="13820" width="7.59765625" style="1250" customWidth="1"/>
    <col min="13821" max="13821" width="6.69921875" style="1250" customWidth="1"/>
    <col min="13822" max="13822" width="5" style="1250" customWidth="1"/>
    <col min="13823" max="13823" width="7.59765625" style="1250" customWidth="1"/>
    <col min="13824" max="13824" width="6.69921875" style="1250" customWidth="1"/>
    <col min="13825" max="13825" width="18.3984375" style="1250" customWidth="1"/>
    <col min="13826" max="13826" width="16.59765625" style="1250" customWidth="1"/>
    <col min="13827" max="13828" width="13.69921875" style="1250" customWidth="1"/>
    <col min="13829" max="13829" width="12" style="1250" customWidth="1"/>
    <col min="13830" max="14066" width="9.09765625" style="1250"/>
    <col min="14067" max="14067" width="10.3984375" style="1250" customWidth="1"/>
    <col min="14068" max="14068" width="7.3984375" style="1250" customWidth="1"/>
    <col min="14069" max="14069" width="5" style="1250" customWidth="1"/>
    <col min="14070" max="14070" width="7.59765625" style="1250" customWidth="1"/>
    <col min="14071" max="14071" width="6.69921875" style="1250" customWidth="1"/>
    <col min="14072" max="14072" width="4.8984375" style="1250" customWidth="1"/>
    <col min="14073" max="14073" width="7.59765625" style="1250" customWidth="1"/>
    <col min="14074" max="14074" width="6.69921875" style="1250" customWidth="1"/>
    <col min="14075" max="14075" width="5.19921875" style="1250" customWidth="1"/>
    <col min="14076" max="14076" width="7.59765625" style="1250" customWidth="1"/>
    <col min="14077" max="14077" width="6.69921875" style="1250" customWidth="1"/>
    <col min="14078" max="14078" width="5" style="1250" customWidth="1"/>
    <col min="14079" max="14079" width="7.59765625" style="1250" customWidth="1"/>
    <col min="14080" max="14080" width="6.69921875" style="1250" customWidth="1"/>
    <col min="14081" max="14081" width="18.3984375" style="1250" customWidth="1"/>
    <col min="14082" max="14082" width="16.59765625" style="1250" customWidth="1"/>
    <col min="14083" max="14084" width="13.69921875" style="1250" customWidth="1"/>
    <col min="14085" max="14085" width="12" style="1250" customWidth="1"/>
    <col min="14086" max="14322" width="9.09765625" style="1250"/>
    <col min="14323" max="14323" width="10.3984375" style="1250" customWidth="1"/>
    <col min="14324" max="14324" width="7.3984375" style="1250" customWidth="1"/>
    <col min="14325" max="14325" width="5" style="1250" customWidth="1"/>
    <col min="14326" max="14326" width="7.59765625" style="1250" customWidth="1"/>
    <col min="14327" max="14327" width="6.69921875" style="1250" customWidth="1"/>
    <col min="14328" max="14328" width="4.8984375" style="1250" customWidth="1"/>
    <col min="14329" max="14329" width="7.59765625" style="1250" customWidth="1"/>
    <col min="14330" max="14330" width="6.69921875" style="1250" customWidth="1"/>
    <col min="14331" max="14331" width="5.19921875" style="1250" customWidth="1"/>
    <col min="14332" max="14332" width="7.59765625" style="1250" customWidth="1"/>
    <col min="14333" max="14333" width="6.69921875" style="1250" customWidth="1"/>
    <col min="14334" max="14334" width="5" style="1250" customWidth="1"/>
    <col min="14335" max="14335" width="7.59765625" style="1250" customWidth="1"/>
    <col min="14336" max="14336" width="6.69921875" style="1250" customWidth="1"/>
    <col min="14337" max="14337" width="18.3984375" style="1250" customWidth="1"/>
    <col min="14338" max="14338" width="16.59765625" style="1250" customWidth="1"/>
    <col min="14339" max="14340" width="13.69921875" style="1250" customWidth="1"/>
    <col min="14341" max="14341" width="12" style="1250" customWidth="1"/>
    <col min="14342" max="14578" width="9.09765625" style="1250"/>
    <col min="14579" max="14579" width="10.3984375" style="1250" customWidth="1"/>
    <col min="14580" max="14580" width="7.3984375" style="1250" customWidth="1"/>
    <col min="14581" max="14581" width="5" style="1250" customWidth="1"/>
    <col min="14582" max="14582" width="7.59765625" style="1250" customWidth="1"/>
    <col min="14583" max="14583" width="6.69921875" style="1250" customWidth="1"/>
    <col min="14584" max="14584" width="4.8984375" style="1250" customWidth="1"/>
    <col min="14585" max="14585" width="7.59765625" style="1250" customWidth="1"/>
    <col min="14586" max="14586" width="6.69921875" style="1250" customWidth="1"/>
    <col min="14587" max="14587" width="5.19921875" style="1250" customWidth="1"/>
    <col min="14588" max="14588" width="7.59765625" style="1250" customWidth="1"/>
    <col min="14589" max="14589" width="6.69921875" style="1250" customWidth="1"/>
    <col min="14590" max="14590" width="5" style="1250" customWidth="1"/>
    <col min="14591" max="14591" width="7.59765625" style="1250" customWidth="1"/>
    <col min="14592" max="14592" width="6.69921875" style="1250" customWidth="1"/>
    <col min="14593" max="14593" width="18.3984375" style="1250" customWidth="1"/>
    <col min="14594" max="14594" width="16.59765625" style="1250" customWidth="1"/>
    <col min="14595" max="14596" width="13.69921875" style="1250" customWidth="1"/>
    <col min="14597" max="14597" width="12" style="1250" customWidth="1"/>
    <col min="14598" max="14834" width="9.09765625" style="1250"/>
    <col min="14835" max="14835" width="10.3984375" style="1250" customWidth="1"/>
    <col min="14836" max="14836" width="7.3984375" style="1250" customWidth="1"/>
    <col min="14837" max="14837" width="5" style="1250" customWidth="1"/>
    <col min="14838" max="14838" width="7.59765625" style="1250" customWidth="1"/>
    <col min="14839" max="14839" width="6.69921875" style="1250" customWidth="1"/>
    <col min="14840" max="14840" width="4.8984375" style="1250" customWidth="1"/>
    <col min="14841" max="14841" width="7.59765625" style="1250" customWidth="1"/>
    <col min="14842" max="14842" width="6.69921875" style="1250" customWidth="1"/>
    <col min="14843" max="14843" width="5.19921875" style="1250" customWidth="1"/>
    <col min="14844" max="14844" width="7.59765625" style="1250" customWidth="1"/>
    <col min="14845" max="14845" width="6.69921875" style="1250" customWidth="1"/>
    <col min="14846" max="14846" width="5" style="1250" customWidth="1"/>
    <col min="14847" max="14847" width="7.59765625" style="1250" customWidth="1"/>
    <col min="14848" max="14848" width="6.69921875" style="1250" customWidth="1"/>
    <col min="14849" max="14849" width="18.3984375" style="1250" customWidth="1"/>
    <col min="14850" max="14850" width="16.59765625" style="1250" customWidth="1"/>
    <col min="14851" max="14852" width="13.69921875" style="1250" customWidth="1"/>
    <col min="14853" max="14853" width="12" style="1250" customWidth="1"/>
    <col min="14854" max="15090" width="9.09765625" style="1250"/>
    <col min="15091" max="15091" width="10.3984375" style="1250" customWidth="1"/>
    <col min="15092" max="15092" width="7.3984375" style="1250" customWidth="1"/>
    <col min="15093" max="15093" width="5" style="1250" customWidth="1"/>
    <col min="15094" max="15094" width="7.59765625" style="1250" customWidth="1"/>
    <col min="15095" max="15095" width="6.69921875" style="1250" customWidth="1"/>
    <col min="15096" max="15096" width="4.8984375" style="1250" customWidth="1"/>
    <col min="15097" max="15097" width="7.59765625" style="1250" customWidth="1"/>
    <col min="15098" max="15098" width="6.69921875" style="1250" customWidth="1"/>
    <col min="15099" max="15099" width="5.19921875" style="1250" customWidth="1"/>
    <col min="15100" max="15100" width="7.59765625" style="1250" customWidth="1"/>
    <col min="15101" max="15101" width="6.69921875" style="1250" customWidth="1"/>
    <col min="15102" max="15102" width="5" style="1250" customWidth="1"/>
    <col min="15103" max="15103" width="7.59765625" style="1250" customWidth="1"/>
    <col min="15104" max="15104" width="6.69921875" style="1250" customWidth="1"/>
    <col min="15105" max="15105" width="18.3984375" style="1250" customWidth="1"/>
    <col min="15106" max="15106" width="16.59765625" style="1250" customWidth="1"/>
    <col min="15107" max="15108" width="13.69921875" style="1250" customWidth="1"/>
    <col min="15109" max="15109" width="12" style="1250" customWidth="1"/>
    <col min="15110" max="15346" width="9.09765625" style="1250"/>
    <col min="15347" max="15347" width="10.3984375" style="1250" customWidth="1"/>
    <col min="15348" max="15348" width="7.3984375" style="1250" customWidth="1"/>
    <col min="15349" max="15349" width="5" style="1250" customWidth="1"/>
    <col min="15350" max="15350" width="7.59765625" style="1250" customWidth="1"/>
    <col min="15351" max="15351" width="6.69921875" style="1250" customWidth="1"/>
    <col min="15352" max="15352" width="4.8984375" style="1250" customWidth="1"/>
    <col min="15353" max="15353" width="7.59765625" style="1250" customWidth="1"/>
    <col min="15354" max="15354" width="6.69921875" style="1250" customWidth="1"/>
    <col min="15355" max="15355" width="5.19921875" style="1250" customWidth="1"/>
    <col min="15356" max="15356" width="7.59765625" style="1250" customWidth="1"/>
    <col min="15357" max="15357" width="6.69921875" style="1250" customWidth="1"/>
    <col min="15358" max="15358" width="5" style="1250" customWidth="1"/>
    <col min="15359" max="15359" width="7.59765625" style="1250" customWidth="1"/>
    <col min="15360" max="15360" width="6.69921875" style="1250" customWidth="1"/>
    <col min="15361" max="15361" width="18.3984375" style="1250" customWidth="1"/>
    <col min="15362" max="15362" width="16.59765625" style="1250" customWidth="1"/>
    <col min="15363" max="15364" width="13.69921875" style="1250" customWidth="1"/>
    <col min="15365" max="15365" width="12" style="1250" customWidth="1"/>
    <col min="15366" max="15602" width="9.09765625" style="1250"/>
    <col min="15603" max="15603" width="10.3984375" style="1250" customWidth="1"/>
    <col min="15604" max="15604" width="7.3984375" style="1250" customWidth="1"/>
    <col min="15605" max="15605" width="5" style="1250" customWidth="1"/>
    <col min="15606" max="15606" width="7.59765625" style="1250" customWidth="1"/>
    <col min="15607" max="15607" width="6.69921875" style="1250" customWidth="1"/>
    <col min="15608" max="15608" width="4.8984375" style="1250" customWidth="1"/>
    <col min="15609" max="15609" width="7.59765625" style="1250" customWidth="1"/>
    <col min="15610" max="15610" width="6.69921875" style="1250" customWidth="1"/>
    <col min="15611" max="15611" width="5.19921875" style="1250" customWidth="1"/>
    <col min="15612" max="15612" width="7.59765625" style="1250" customWidth="1"/>
    <col min="15613" max="15613" width="6.69921875" style="1250" customWidth="1"/>
    <col min="15614" max="15614" width="5" style="1250" customWidth="1"/>
    <col min="15615" max="15615" width="7.59765625" style="1250" customWidth="1"/>
    <col min="15616" max="15616" width="6.69921875" style="1250" customWidth="1"/>
    <col min="15617" max="15617" width="18.3984375" style="1250" customWidth="1"/>
    <col min="15618" max="15618" width="16.59765625" style="1250" customWidth="1"/>
    <col min="15619" max="15620" width="13.69921875" style="1250" customWidth="1"/>
    <col min="15621" max="15621" width="12" style="1250" customWidth="1"/>
    <col min="15622" max="15858" width="9.09765625" style="1250"/>
    <col min="15859" max="15859" width="10.3984375" style="1250" customWidth="1"/>
    <col min="15860" max="15860" width="7.3984375" style="1250" customWidth="1"/>
    <col min="15861" max="15861" width="5" style="1250" customWidth="1"/>
    <col min="15862" max="15862" width="7.59765625" style="1250" customWidth="1"/>
    <col min="15863" max="15863" width="6.69921875" style="1250" customWidth="1"/>
    <col min="15864" max="15864" width="4.8984375" style="1250" customWidth="1"/>
    <col min="15865" max="15865" width="7.59765625" style="1250" customWidth="1"/>
    <col min="15866" max="15866" width="6.69921875" style="1250" customWidth="1"/>
    <col min="15867" max="15867" width="5.19921875" style="1250" customWidth="1"/>
    <col min="15868" max="15868" width="7.59765625" style="1250" customWidth="1"/>
    <col min="15869" max="15869" width="6.69921875" style="1250" customWidth="1"/>
    <col min="15870" max="15870" width="5" style="1250" customWidth="1"/>
    <col min="15871" max="15871" width="7.59765625" style="1250" customWidth="1"/>
    <col min="15872" max="15872" width="6.69921875" style="1250" customWidth="1"/>
    <col min="15873" max="15873" width="18.3984375" style="1250" customWidth="1"/>
    <col min="15874" max="15874" width="16.59765625" style="1250" customWidth="1"/>
    <col min="15875" max="15876" width="13.69921875" style="1250" customWidth="1"/>
    <col min="15877" max="15877" width="12" style="1250" customWidth="1"/>
    <col min="15878" max="16114" width="9.09765625" style="1250"/>
    <col min="16115" max="16115" width="10.3984375" style="1250" customWidth="1"/>
    <col min="16116" max="16116" width="7.3984375" style="1250" customWidth="1"/>
    <col min="16117" max="16117" width="5" style="1250" customWidth="1"/>
    <col min="16118" max="16118" width="7.59765625" style="1250" customWidth="1"/>
    <col min="16119" max="16119" width="6.69921875" style="1250" customWidth="1"/>
    <col min="16120" max="16120" width="4.8984375" style="1250" customWidth="1"/>
    <col min="16121" max="16121" width="7.59765625" style="1250" customWidth="1"/>
    <col min="16122" max="16122" width="6.69921875" style="1250" customWidth="1"/>
    <col min="16123" max="16123" width="5.19921875" style="1250" customWidth="1"/>
    <col min="16124" max="16124" width="7.59765625" style="1250" customWidth="1"/>
    <col min="16125" max="16125" width="6.69921875" style="1250" customWidth="1"/>
    <col min="16126" max="16126" width="5" style="1250" customWidth="1"/>
    <col min="16127" max="16127" width="7.59765625" style="1250" customWidth="1"/>
    <col min="16128" max="16128" width="6.69921875" style="1250" customWidth="1"/>
    <col min="16129" max="16129" width="18.3984375" style="1250" customWidth="1"/>
    <col min="16130" max="16130" width="16.59765625" style="1250" customWidth="1"/>
    <col min="16131" max="16132" width="13.69921875" style="1250" customWidth="1"/>
    <col min="16133" max="16133" width="12" style="1250" customWidth="1"/>
    <col min="16134" max="16384" width="9.09765625" style="1250"/>
  </cols>
  <sheetData>
    <row r="3" spans="1:14" s="1251" customFormat="1" ht="77.099999999999994" customHeight="1">
      <c r="A3" s="1199" t="s">
        <v>1907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 s="1252" customFormat="1" ht="77.099999999999994" customHeight="1">
      <c r="A4" s="308" t="s">
        <v>1908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1:14" s="1252" customFormat="1" ht="77.099999999999994" customHeight="1">
      <c r="A5" s="1254" t="s">
        <v>690</v>
      </c>
      <c r="B5" s="1255"/>
      <c r="C5" s="1255"/>
      <c r="D5" s="1255"/>
      <c r="E5" s="1255"/>
      <c r="F5" s="1255"/>
      <c r="G5" s="1255"/>
      <c r="H5" s="1255"/>
      <c r="I5" s="1255"/>
      <c r="J5" s="1255"/>
      <c r="K5" s="1255"/>
      <c r="L5" s="1255"/>
      <c r="M5" s="1255"/>
      <c r="N5" s="1256" t="s">
        <v>689</v>
      </c>
    </row>
    <row r="6" spans="1:14" s="1252" customFormat="1" ht="77.099999999999994" customHeight="1">
      <c r="A6" s="1882" t="s">
        <v>269</v>
      </c>
      <c r="B6" s="1883"/>
      <c r="C6" s="1257" t="s">
        <v>103</v>
      </c>
      <c r="D6" s="1258"/>
      <c r="E6" s="1259" t="s">
        <v>102</v>
      </c>
      <c r="F6" s="1260" t="s">
        <v>101</v>
      </c>
      <c r="G6" s="1258"/>
      <c r="H6" s="1259" t="s">
        <v>227</v>
      </c>
      <c r="I6" s="1257" t="s">
        <v>99</v>
      </c>
      <c r="J6" s="1258"/>
      <c r="K6" s="1259" t="s">
        <v>98</v>
      </c>
      <c r="L6" s="1257" t="s">
        <v>97</v>
      </c>
      <c r="M6" s="1258"/>
      <c r="N6" s="1259" t="s">
        <v>226</v>
      </c>
    </row>
    <row r="7" spans="1:14" s="1252" customFormat="1" ht="77.099999999999994" customHeight="1">
      <c r="A7" s="1879" t="s">
        <v>129</v>
      </c>
      <c r="B7" s="1881"/>
      <c r="C7" s="1261" t="s">
        <v>267</v>
      </c>
      <c r="D7" s="1261" t="s">
        <v>268</v>
      </c>
      <c r="E7" s="1261" t="s">
        <v>30</v>
      </c>
      <c r="F7" s="1261" t="s">
        <v>267</v>
      </c>
      <c r="G7" s="1261" t="s">
        <v>268</v>
      </c>
      <c r="H7" s="1261" t="s">
        <v>30</v>
      </c>
      <c r="I7" s="1261" t="s">
        <v>267</v>
      </c>
      <c r="J7" s="1261" t="s">
        <v>268</v>
      </c>
      <c r="K7" s="1261" t="s">
        <v>30</v>
      </c>
      <c r="L7" s="1261" t="s">
        <v>267</v>
      </c>
      <c r="M7" s="1261" t="s">
        <v>268</v>
      </c>
      <c r="N7" s="1261" t="s">
        <v>30</v>
      </c>
    </row>
    <row r="8" spans="1:14" s="1252" customFormat="1" ht="77.099999999999994" customHeight="1">
      <c r="A8" s="1262"/>
      <c r="B8" s="1263"/>
      <c r="C8" s="1264" t="s">
        <v>265</v>
      </c>
      <c r="D8" s="1264" t="s">
        <v>266</v>
      </c>
      <c r="E8" s="1264" t="s">
        <v>26</v>
      </c>
      <c r="F8" s="1264" t="s">
        <v>265</v>
      </c>
      <c r="G8" s="1264" t="s">
        <v>266</v>
      </c>
      <c r="H8" s="1264" t="s">
        <v>26</v>
      </c>
      <c r="I8" s="1264" t="s">
        <v>265</v>
      </c>
      <c r="J8" s="1264" t="s">
        <v>266</v>
      </c>
      <c r="K8" s="1264" t="s">
        <v>26</v>
      </c>
      <c r="L8" s="1264" t="s">
        <v>265</v>
      </c>
      <c r="M8" s="1264" t="s">
        <v>266</v>
      </c>
      <c r="N8" s="1264" t="s">
        <v>26</v>
      </c>
    </row>
    <row r="9" spans="1:14" s="1252" customFormat="1" ht="77.099999999999994" customHeight="1">
      <c r="A9" s="1261" t="s">
        <v>264</v>
      </c>
      <c r="B9" s="1265" t="s">
        <v>257</v>
      </c>
      <c r="C9" s="1287">
        <v>1090</v>
      </c>
      <c r="D9" s="1288">
        <v>7158</v>
      </c>
      <c r="E9" s="1288">
        <f>SUM(C9:D9)</f>
        <v>8248</v>
      </c>
      <c r="F9" s="1288">
        <v>90</v>
      </c>
      <c r="G9" s="1288">
        <v>1090</v>
      </c>
      <c r="H9" s="1288">
        <f t="shared" ref="H9:H20" si="0">SUM(F9:G9)</f>
        <v>1180</v>
      </c>
      <c r="I9" s="1288">
        <v>567</v>
      </c>
      <c r="J9" s="1288">
        <v>4273</v>
      </c>
      <c r="K9" s="1288">
        <f t="shared" ref="K9:K20" si="1">SUM(I9:J9)</f>
        <v>4840</v>
      </c>
      <c r="L9" s="1288">
        <v>19</v>
      </c>
      <c r="M9" s="1288">
        <v>658</v>
      </c>
      <c r="N9" s="1288">
        <f t="shared" ref="N9:N20" si="2">SUM(L9:M9)</f>
        <v>677</v>
      </c>
    </row>
    <row r="10" spans="1:14" s="1252" customFormat="1" ht="77.099999999999994" customHeight="1">
      <c r="A10" s="1266"/>
      <c r="B10" s="1267" t="s">
        <v>255</v>
      </c>
      <c r="C10" s="1289">
        <v>423</v>
      </c>
      <c r="D10" s="1290">
        <v>4547</v>
      </c>
      <c r="E10" s="1290">
        <f>SUM(C10:D10)</f>
        <v>4970</v>
      </c>
      <c r="F10" s="1290">
        <v>29</v>
      </c>
      <c r="G10" s="1290">
        <v>565</v>
      </c>
      <c r="H10" s="1290">
        <f t="shared" si="0"/>
        <v>594</v>
      </c>
      <c r="I10" s="1290">
        <v>435</v>
      </c>
      <c r="J10" s="1290">
        <v>2004</v>
      </c>
      <c r="K10" s="1290">
        <f t="shared" si="1"/>
        <v>2439</v>
      </c>
      <c r="L10" s="1290">
        <v>3</v>
      </c>
      <c r="M10" s="1290">
        <v>370</v>
      </c>
      <c r="N10" s="1290">
        <f t="shared" si="2"/>
        <v>373</v>
      </c>
    </row>
    <row r="11" spans="1:14" s="1252" customFormat="1" ht="77.099999999999994" customHeight="1">
      <c r="A11" s="1264" t="s">
        <v>263</v>
      </c>
      <c r="B11" s="1268" t="s">
        <v>253</v>
      </c>
      <c r="C11" s="1291">
        <f>SUM(C9:C10)</f>
        <v>1513</v>
      </c>
      <c r="D11" s="1292">
        <f>SUM(D9:D10)</f>
        <v>11705</v>
      </c>
      <c r="E11" s="1292">
        <f>SUM(C11:D11)</f>
        <v>13218</v>
      </c>
      <c r="F11" s="1292">
        <f>SUM(F9:F10)</f>
        <v>119</v>
      </c>
      <c r="G11" s="1292">
        <f>SUM(G9:G10)</f>
        <v>1655</v>
      </c>
      <c r="H11" s="1292">
        <f t="shared" si="0"/>
        <v>1774</v>
      </c>
      <c r="I11" s="1292">
        <f>SUM(I9:I10)</f>
        <v>1002</v>
      </c>
      <c r="J11" s="1292">
        <f>SUM(J9:J10)</f>
        <v>6277</v>
      </c>
      <c r="K11" s="1292">
        <f t="shared" si="1"/>
        <v>7279</v>
      </c>
      <c r="L11" s="1292">
        <f>SUM(L9:L10)</f>
        <v>22</v>
      </c>
      <c r="M11" s="1292">
        <f>SUM(M9:M10)</f>
        <v>1028</v>
      </c>
      <c r="N11" s="1292">
        <f t="shared" si="2"/>
        <v>1050</v>
      </c>
    </row>
    <row r="12" spans="1:14" s="1252" customFormat="1" ht="77.099999999999994" customHeight="1">
      <c r="A12" s="1261" t="s">
        <v>262</v>
      </c>
      <c r="B12" s="1265" t="s">
        <v>257</v>
      </c>
      <c r="C12" s="1287">
        <v>144</v>
      </c>
      <c r="D12" s="1288">
        <v>1939</v>
      </c>
      <c r="E12" s="1288">
        <f>SUM(C12:D12)</f>
        <v>2083</v>
      </c>
      <c r="F12" s="1288">
        <v>19</v>
      </c>
      <c r="G12" s="1288">
        <v>150</v>
      </c>
      <c r="H12" s="1288">
        <f t="shared" si="0"/>
        <v>169</v>
      </c>
      <c r="I12" s="1288">
        <v>97</v>
      </c>
      <c r="J12" s="1288">
        <v>799</v>
      </c>
      <c r="K12" s="1288">
        <f t="shared" si="1"/>
        <v>896</v>
      </c>
      <c r="L12" s="1288">
        <v>33</v>
      </c>
      <c r="M12" s="1288">
        <v>77</v>
      </c>
      <c r="N12" s="1288">
        <f t="shared" si="2"/>
        <v>110</v>
      </c>
    </row>
    <row r="13" spans="1:14" s="1252" customFormat="1" ht="77.099999999999994" customHeight="1">
      <c r="A13" s="1266" t="s">
        <v>261</v>
      </c>
      <c r="B13" s="1267" t="s">
        <v>255</v>
      </c>
      <c r="C13" s="1289">
        <v>197</v>
      </c>
      <c r="D13" s="1290">
        <v>15363</v>
      </c>
      <c r="E13" s="1290">
        <f>SUM(C13:D13)</f>
        <v>15560</v>
      </c>
      <c r="F13" s="1290">
        <v>32</v>
      </c>
      <c r="G13" s="1290">
        <v>1018</v>
      </c>
      <c r="H13" s="1290">
        <f t="shared" si="0"/>
        <v>1050</v>
      </c>
      <c r="I13" s="1290">
        <v>297</v>
      </c>
      <c r="J13" s="1290">
        <v>6992</v>
      </c>
      <c r="K13" s="1290">
        <f t="shared" si="1"/>
        <v>7289</v>
      </c>
      <c r="L13" s="1290">
        <v>15</v>
      </c>
      <c r="M13" s="1290">
        <v>1005</v>
      </c>
      <c r="N13" s="1290">
        <f t="shared" si="2"/>
        <v>1020</v>
      </c>
    </row>
    <row r="14" spans="1:14" s="1252" customFormat="1" ht="77.099999999999994" customHeight="1">
      <c r="A14" s="1264" t="s">
        <v>260</v>
      </c>
      <c r="B14" s="1269" t="s">
        <v>253</v>
      </c>
      <c r="C14" s="1291">
        <f>SUM(C12:C13)</f>
        <v>341</v>
      </c>
      <c r="D14" s="1292">
        <f>SUM(D12:D13)</f>
        <v>17302</v>
      </c>
      <c r="E14" s="1292">
        <f>SUM(E12:E13)</f>
        <v>17643</v>
      </c>
      <c r="F14" s="1292">
        <f>SUM(F12:F13)</f>
        <v>51</v>
      </c>
      <c r="G14" s="1292">
        <f>SUM(G12:G13)</f>
        <v>1168</v>
      </c>
      <c r="H14" s="1292">
        <f t="shared" si="0"/>
        <v>1219</v>
      </c>
      <c r="I14" s="1292">
        <f>SUM(I12:I13)</f>
        <v>394</v>
      </c>
      <c r="J14" s="1292">
        <f>SUM(J12:J13)</f>
        <v>7791</v>
      </c>
      <c r="K14" s="1292">
        <f t="shared" si="1"/>
        <v>8185</v>
      </c>
      <c r="L14" s="1292">
        <f>SUM(L12:L13)</f>
        <v>48</v>
      </c>
      <c r="M14" s="1292">
        <f>SUM(M12:M13)</f>
        <v>1082</v>
      </c>
      <c r="N14" s="1292">
        <f t="shared" si="2"/>
        <v>1130</v>
      </c>
    </row>
    <row r="15" spans="1:14" s="1252" customFormat="1" ht="77.099999999999994" customHeight="1">
      <c r="A15" s="1261" t="s">
        <v>259</v>
      </c>
      <c r="B15" s="1265" t="s">
        <v>257</v>
      </c>
      <c r="C15" s="1287">
        <v>381</v>
      </c>
      <c r="D15" s="1288">
        <v>7746</v>
      </c>
      <c r="E15" s="1288">
        <f>SUM(C15:D15)</f>
        <v>8127</v>
      </c>
      <c r="F15" s="1288">
        <v>55</v>
      </c>
      <c r="G15" s="1288">
        <v>1172</v>
      </c>
      <c r="H15" s="1288">
        <f t="shared" si="0"/>
        <v>1227</v>
      </c>
      <c r="I15" s="1288">
        <v>209</v>
      </c>
      <c r="J15" s="1288">
        <v>4365</v>
      </c>
      <c r="K15" s="1288">
        <f t="shared" si="1"/>
        <v>4574</v>
      </c>
      <c r="L15" s="1288">
        <v>30</v>
      </c>
      <c r="M15" s="1288">
        <v>610</v>
      </c>
      <c r="N15" s="1288">
        <f t="shared" si="2"/>
        <v>640</v>
      </c>
    </row>
    <row r="16" spans="1:14" s="1252" customFormat="1" ht="77.099999999999994" customHeight="1">
      <c r="A16" s="1266"/>
      <c r="B16" s="1267" t="s">
        <v>255</v>
      </c>
      <c r="C16" s="1289">
        <v>50</v>
      </c>
      <c r="D16" s="1290">
        <v>338</v>
      </c>
      <c r="E16" s="1290">
        <f>SUM(C16:D16)</f>
        <v>388</v>
      </c>
      <c r="F16" s="1290">
        <v>12</v>
      </c>
      <c r="G16" s="1290">
        <v>29</v>
      </c>
      <c r="H16" s="1290">
        <f t="shared" si="0"/>
        <v>41</v>
      </c>
      <c r="I16" s="1290">
        <v>161</v>
      </c>
      <c r="J16" s="1290">
        <v>243</v>
      </c>
      <c r="K16" s="1290">
        <f t="shared" si="1"/>
        <v>404</v>
      </c>
      <c r="L16" s="1290">
        <v>4</v>
      </c>
      <c r="M16" s="1290">
        <v>16</v>
      </c>
      <c r="N16" s="1290">
        <f t="shared" si="2"/>
        <v>20</v>
      </c>
    </row>
    <row r="17" spans="1:14" s="1252" customFormat="1" ht="77.099999999999994" customHeight="1">
      <c r="A17" s="1264" t="s">
        <v>258</v>
      </c>
      <c r="B17" s="1268" t="s">
        <v>253</v>
      </c>
      <c r="C17" s="1291">
        <f>SUM(C15:C16)</f>
        <v>431</v>
      </c>
      <c r="D17" s="1292">
        <f>SUM(D15:D16)</f>
        <v>8084</v>
      </c>
      <c r="E17" s="1292">
        <f>SUM(E15:E16)</f>
        <v>8515</v>
      </c>
      <c r="F17" s="1292">
        <f>SUM(F15:F16)</f>
        <v>67</v>
      </c>
      <c r="G17" s="1292">
        <f>SUM(G15:G16)</f>
        <v>1201</v>
      </c>
      <c r="H17" s="1292">
        <f t="shared" si="0"/>
        <v>1268</v>
      </c>
      <c r="I17" s="1292">
        <f>SUM(I15:I16)</f>
        <v>370</v>
      </c>
      <c r="J17" s="1292">
        <f>SUM(J15:J16)</f>
        <v>4608</v>
      </c>
      <c r="K17" s="1292">
        <f t="shared" si="1"/>
        <v>4978</v>
      </c>
      <c r="L17" s="1292">
        <f>SUM(L15:L16)</f>
        <v>34</v>
      </c>
      <c r="M17" s="1292">
        <f>SUM(M15:M16)</f>
        <v>626</v>
      </c>
      <c r="N17" s="1292">
        <f t="shared" si="2"/>
        <v>660</v>
      </c>
    </row>
    <row r="18" spans="1:14" s="1252" customFormat="1" ht="77.099999999999994" customHeight="1">
      <c r="A18" s="1261" t="s">
        <v>256</v>
      </c>
      <c r="B18" s="1265" t="s">
        <v>257</v>
      </c>
      <c r="C18" s="1287">
        <v>1351</v>
      </c>
      <c r="D18" s="1288">
        <v>3676</v>
      </c>
      <c r="E18" s="1288">
        <f>SUM(C18:D18)</f>
        <v>5027</v>
      </c>
      <c r="F18" s="1288">
        <v>258</v>
      </c>
      <c r="G18" s="1288">
        <v>548</v>
      </c>
      <c r="H18" s="1288">
        <f t="shared" si="0"/>
        <v>806</v>
      </c>
      <c r="I18" s="1288">
        <v>906</v>
      </c>
      <c r="J18" s="1288">
        <v>1359</v>
      </c>
      <c r="K18" s="1288">
        <f t="shared" si="1"/>
        <v>2265</v>
      </c>
      <c r="L18" s="1288">
        <v>156</v>
      </c>
      <c r="M18" s="1288">
        <v>369</v>
      </c>
      <c r="N18" s="1288">
        <f t="shared" si="2"/>
        <v>525</v>
      </c>
    </row>
    <row r="19" spans="1:14" s="1253" customFormat="1" ht="77.099999999999994" customHeight="1">
      <c r="A19" s="1266" t="s">
        <v>254</v>
      </c>
      <c r="B19" s="1267" t="s">
        <v>255</v>
      </c>
      <c r="C19" s="1289">
        <v>725</v>
      </c>
      <c r="D19" s="1290">
        <v>2905</v>
      </c>
      <c r="E19" s="1290">
        <f>SUM(C19:D19)</f>
        <v>3630</v>
      </c>
      <c r="F19" s="1290">
        <v>203</v>
      </c>
      <c r="G19" s="1290">
        <v>156</v>
      </c>
      <c r="H19" s="1290">
        <f t="shared" si="0"/>
        <v>359</v>
      </c>
      <c r="I19" s="1290">
        <v>767</v>
      </c>
      <c r="J19" s="1290">
        <v>1313</v>
      </c>
      <c r="K19" s="1290">
        <f t="shared" si="1"/>
        <v>2080</v>
      </c>
      <c r="L19" s="1290">
        <v>97</v>
      </c>
      <c r="M19" s="1290">
        <v>176</v>
      </c>
      <c r="N19" s="1290">
        <f t="shared" si="2"/>
        <v>273</v>
      </c>
    </row>
    <row r="20" spans="1:14" s="1251" customFormat="1" ht="77.099999999999994" customHeight="1">
      <c r="A20" s="1264" t="s">
        <v>252</v>
      </c>
      <c r="B20" s="1270" t="s">
        <v>253</v>
      </c>
      <c r="C20" s="1291">
        <f>SUM(C18:C19)</f>
        <v>2076</v>
      </c>
      <c r="D20" s="1292">
        <f>SUM(D18:D19)</f>
        <v>6581</v>
      </c>
      <c r="E20" s="1292">
        <f>SUM(E18:E19)</f>
        <v>8657</v>
      </c>
      <c r="F20" s="1292">
        <f>SUM(F18:F19)</f>
        <v>461</v>
      </c>
      <c r="G20" s="1292">
        <f>SUM(G18:G19)</f>
        <v>704</v>
      </c>
      <c r="H20" s="1292">
        <f t="shared" si="0"/>
        <v>1165</v>
      </c>
      <c r="I20" s="1292">
        <f>SUM(I18:I19)</f>
        <v>1673</v>
      </c>
      <c r="J20" s="1292">
        <f>SUM(J18:J19)</f>
        <v>2672</v>
      </c>
      <c r="K20" s="1292">
        <f t="shared" si="1"/>
        <v>4345</v>
      </c>
      <c r="L20" s="1292">
        <f>SUM(L18:L19)</f>
        <v>253</v>
      </c>
      <c r="M20" s="1292">
        <f>SUM(M18:M19)</f>
        <v>545</v>
      </c>
      <c r="N20" s="1292">
        <f t="shared" si="2"/>
        <v>798</v>
      </c>
    </row>
    <row r="21" spans="1:14" s="1252" customFormat="1" ht="77.099999999999994" customHeight="1">
      <c r="A21" s="1271" t="s">
        <v>688</v>
      </c>
      <c r="B21" s="1272"/>
      <c r="C21" s="1272"/>
      <c r="D21" s="1272"/>
      <c r="E21" s="1272"/>
      <c r="F21" s="1272"/>
      <c r="G21" s="1272"/>
      <c r="H21" s="1272"/>
      <c r="I21" s="1272"/>
      <c r="J21" s="1272"/>
      <c r="K21" s="1272"/>
      <c r="L21" s="1272"/>
      <c r="M21" s="1272"/>
      <c r="N21" s="1273" t="s">
        <v>276</v>
      </c>
    </row>
    <row r="22" spans="1:14" s="1252" customFormat="1" ht="77.099999999999994" customHeight="1">
      <c r="A22" s="1254" t="s">
        <v>686</v>
      </c>
      <c r="B22" s="1255"/>
      <c r="C22" s="1274"/>
      <c r="D22" s="1274"/>
      <c r="E22" s="1255"/>
      <c r="F22" s="1255"/>
      <c r="G22" s="1255"/>
      <c r="H22" s="1255"/>
      <c r="I22" s="1255" t="s">
        <v>38</v>
      </c>
      <c r="J22" s="1255"/>
      <c r="K22" s="1255"/>
      <c r="L22" s="1255"/>
      <c r="M22" s="1255"/>
      <c r="N22" s="1256" t="s">
        <v>687</v>
      </c>
    </row>
    <row r="23" spans="1:14" s="1252" customFormat="1" ht="77.099999999999994" customHeight="1">
      <c r="A23" s="1882" t="s">
        <v>269</v>
      </c>
      <c r="B23" s="1883"/>
      <c r="C23" s="1260" t="s">
        <v>95</v>
      </c>
      <c r="D23" s="1258"/>
      <c r="E23" s="1259" t="s">
        <v>94</v>
      </c>
      <c r="F23" s="1257" t="s">
        <v>93</v>
      </c>
      <c r="G23" s="1258"/>
      <c r="H23" s="1259" t="s">
        <v>92</v>
      </c>
      <c r="I23" s="1257" t="s">
        <v>91</v>
      </c>
      <c r="J23" s="1258"/>
      <c r="K23" s="1259" t="s">
        <v>90</v>
      </c>
      <c r="L23" s="1257" t="s">
        <v>89</v>
      </c>
      <c r="M23" s="1258"/>
      <c r="N23" s="1259" t="s">
        <v>225</v>
      </c>
    </row>
    <row r="24" spans="1:14" s="1252" customFormat="1" ht="77.099999999999994" customHeight="1">
      <c r="A24" s="1879" t="s">
        <v>129</v>
      </c>
      <c r="B24" s="1881"/>
      <c r="C24" s="1275" t="s">
        <v>267</v>
      </c>
      <c r="D24" s="1261" t="s">
        <v>268</v>
      </c>
      <c r="E24" s="1261" t="s">
        <v>30</v>
      </c>
      <c r="F24" s="1261" t="s">
        <v>267</v>
      </c>
      <c r="G24" s="1261" t="s">
        <v>268</v>
      </c>
      <c r="H24" s="1261" t="s">
        <v>30</v>
      </c>
      <c r="I24" s="1261" t="s">
        <v>267</v>
      </c>
      <c r="J24" s="1261" t="s">
        <v>268</v>
      </c>
      <c r="K24" s="1261" t="s">
        <v>30</v>
      </c>
      <c r="L24" s="1261" t="s">
        <v>267</v>
      </c>
      <c r="M24" s="1261" t="s">
        <v>268</v>
      </c>
      <c r="N24" s="1261" t="s">
        <v>30</v>
      </c>
    </row>
    <row r="25" spans="1:14" s="1252" customFormat="1" ht="77.099999999999994" customHeight="1">
      <c r="A25" s="1262"/>
      <c r="B25" s="1263"/>
      <c r="C25" s="1263" t="s">
        <v>265</v>
      </c>
      <c r="D25" s="1264" t="s">
        <v>266</v>
      </c>
      <c r="E25" s="1264" t="s">
        <v>26</v>
      </c>
      <c r="F25" s="1264" t="s">
        <v>265</v>
      </c>
      <c r="G25" s="1264" t="s">
        <v>266</v>
      </c>
      <c r="H25" s="1264" t="s">
        <v>26</v>
      </c>
      <c r="I25" s="1264" t="s">
        <v>265</v>
      </c>
      <c r="J25" s="1264" t="s">
        <v>266</v>
      </c>
      <c r="K25" s="1264" t="s">
        <v>26</v>
      </c>
      <c r="L25" s="1264" t="s">
        <v>265</v>
      </c>
      <c r="M25" s="1264" t="s">
        <v>266</v>
      </c>
      <c r="N25" s="1264" t="s">
        <v>26</v>
      </c>
    </row>
    <row r="26" spans="1:14" s="1252" customFormat="1" ht="77.099999999999994" customHeight="1">
      <c r="A26" s="1261" t="s">
        <v>264</v>
      </c>
      <c r="B26" s="1265" t="s">
        <v>257</v>
      </c>
      <c r="C26" s="1287">
        <v>122</v>
      </c>
      <c r="D26" s="1288">
        <v>1271</v>
      </c>
      <c r="E26" s="1288">
        <f t="shared" ref="E26:E37" si="3">SUM(C26:D26)</f>
        <v>1393</v>
      </c>
      <c r="F26" s="1288">
        <v>30</v>
      </c>
      <c r="G26" s="1288">
        <v>663</v>
      </c>
      <c r="H26" s="1288">
        <f t="shared" ref="H26:H37" si="4">SUM(F26:G26)</f>
        <v>693</v>
      </c>
      <c r="I26" s="1288">
        <v>416</v>
      </c>
      <c r="J26" s="1288">
        <v>3181</v>
      </c>
      <c r="K26" s="1288">
        <f t="shared" ref="K26:K37" si="5">I26+J26</f>
        <v>3597</v>
      </c>
      <c r="L26" s="1288">
        <v>69</v>
      </c>
      <c r="M26" s="1288">
        <v>730</v>
      </c>
      <c r="N26" s="1288">
        <f>SUM(L26:M26)</f>
        <v>799</v>
      </c>
    </row>
    <row r="27" spans="1:14" s="1252" customFormat="1" ht="77.099999999999994" customHeight="1">
      <c r="A27" s="1266"/>
      <c r="B27" s="1267" t="s">
        <v>255</v>
      </c>
      <c r="C27" s="1289">
        <v>46</v>
      </c>
      <c r="D27" s="1290">
        <v>658</v>
      </c>
      <c r="E27" s="1290">
        <f t="shared" si="3"/>
        <v>704</v>
      </c>
      <c r="F27" s="1290">
        <v>23</v>
      </c>
      <c r="G27" s="1290">
        <v>496</v>
      </c>
      <c r="H27" s="1290">
        <f t="shared" si="4"/>
        <v>519</v>
      </c>
      <c r="I27" s="1290">
        <v>292</v>
      </c>
      <c r="J27" s="1290">
        <v>1711</v>
      </c>
      <c r="K27" s="1290">
        <f t="shared" si="5"/>
        <v>2003</v>
      </c>
      <c r="L27" s="1290">
        <v>58</v>
      </c>
      <c r="M27" s="1290">
        <v>364</v>
      </c>
      <c r="N27" s="1290">
        <f>SUM(L27:M27)</f>
        <v>422</v>
      </c>
    </row>
    <row r="28" spans="1:14" s="1252" customFormat="1" ht="77.099999999999994" customHeight="1">
      <c r="A28" s="1264" t="s">
        <v>263</v>
      </c>
      <c r="B28" s="1270" t="s">
        <v>253</v>
      </c>
      <c r="C28" s="1291">
        <f>SUM(C26:C27)</f>
        <v>168</v>
      </c>
      <c r="D28" s="1292">
        <f>SUM(D26:D27)</f>
        <v>1929</v>
      </c>
      <c r="E28" s="1292">
        <f t="shared" si="3"/>
        <v>2097</v>
      </c>
      <c r="F28" s="1292">
        <f>SUM(F26:F27)</f>
        <v>53</v>
      </c>
      <c r="G28" s="1292">
        <f>SUM(G26:G27)</f>
        <v>1159</v>
      </c>
      <c r="H28" s="1292">
        <f t="shared" si="4"/>
        <v>1212</v>
      </c>
      <c r="I28" s="1292">
        <f>SUM(I26:I27)</f>
        <v>708</v>
      </c>
      <c r="J28" s="1292">
        <f>SUM(J26:J27)</f>
        <v>4892</v>
      </c>
      <c r="K28" s="1292">
        <f t="shared" si="5"/>
        <v>5600</v>
      </c>
      <c r="L28" s="1292">
        <f>SUM(L26:L27)</f>
        <v>127</v>
      </c>
      <c r="M28" s="1292">
        <f>SUM(M26:M27)</f>
        <v>1094</v>
      </c>
      <c r="N28" s="1292">
        <f>SUM(L28:M28)</f>
        <v>1221</v>
      </c>
    </row>
    <row r="29" spans="1:14" s="1252" customFormat="1" ht="77.099999999999994" customHeight="1">
      <c r="A29" s="1261" t="s">
        <v>262</v>
      </c>
      <c r="B29" s="1265" t="s">
        <v>257</v>
      </c>
      <c r="C29" s="1287">
        <v>37</v>
      </c>
      <c r="D29" s="1288">
        <v>146</v>
      </c>
      <c r="E29" s="1288">
        <f t="shared" si="3"/>
        <v>183</v>
      </c>
      <c r="F29" s="1288">
        <v>11</v>
      </c>
      <c r="G29" s="1288">
        <v>152</v>
      </c>
      <c r="H29" s="1288">
        <f t="shared" si="4"/>
        <v>163</v>
      </c>
      <c r="I29" s="1288">
        <v>72</v>
      </c>
      <c r="J29" s="1288">
        <v>1867</v>
      </c>
      <c r="K29" s="1288">
        <f t="shared" si="5"/>
        <v>1939</v>
      </c>
      <c r="L29" s="1288">
        <v>21</v>
      </c>
      <c r="M29" s="1288">
        <v>297</v>
      </c>
      <c r="N29" s="1288">
        <f>SUM(L29:M29)</f>
        <v>318</v>
      </c>
    </row>
    <row r="30" spans="1:14" s="1252" customFormat="1" ht="77.099999999999994" customHeight="1">
      <c r="A30" s="1266" t="s">
        <v>261</v>
      </c>
      <c r="B30" s="1267" t="s">
        <v>255</v>
      </c>
      <c r="C30" s="1289">
        <v>91</v>
      </c>
      <c r="D30" s="1290">
        <v>1571</v>
      </c>
      <c r="E30" s="1290">
        <f t="shared" si="3"/>
        <v>1662</v>
      </c>
      <c r="F30" s="1290">
        <v>14</v>
      </c>
      <c r="G30" s="1290">
        <v>1399</v>
      </c>
      <c r="H30" s="1290">
        <f t="shared" si="4"/>
        <v>1413</v>
      </c>
      <c r="I30" s="1290">
        <v>714</v>
      </c>
      <c r="J30" s="1290">
        <v>6209</v>
      </c>
      <c r="K30" s="1290">
        <f t="shared" si="5"/>
        <v>6923</v>
      </c>
      <c r="L30" s="1290">
        <v>115</v>
      </c>
      <c r="M30" s="1290">
        <v>1438</v>
      </c>
      <c r="N30" s="1290">
        <f>SUM(L30:M30)</f>
        <v>1553</v>
      </c>
    </row>
    <row r="31" spans="1:14" s="1252" customFormat="1" ht="77.099999999999994" customHeight="1">
      <c r="A31" s="1264" t="s">
        <v>260</v>
      </c>
      <c r="B31" s="1270" t="s">
        <v>253</v>
      </c>
      <c r="C31" s="1291">
        <f>SUM(C29:C30)</f>
        <v>128</v>
      </c>
      <c r="D31" s="1292">
        <f>SUM(D29:D30)</f>
        <v>1717</v>
      </c>
      <c r="E31" s="1292">
        <f t="shared" si="3"/>
        <v>1845</v>
      </c>
      <c r="F31" s="1292">
        <f>SUM(F29:F30)</f>
        <v>25</v>
      </c>
      <c r="G31" s="1292">
        <f>SUM(G29:G30)</f>
        <v>1551</v>
      </c>
      <c r="H31" s="1292">
        <f t="shared" si="4"/>
        <v>1576</v>
      </c>
      <c r="I31" s="1292">
        <f>SUM(I29:I30)</f>
        <v>786</v>
      </c>
      <c r="J31" s="1292">
        <f>SUM(J29:J30)</f>
        <v>8076</v>
      </c>
      <c r="K31" s="1292">
        <f t="shared" si="5"/>
        <v>8862</v>
      </c>
      <c r="L31" s="1292">
        <f>SUM(L29:L30)</f>
        <v>136</v>
      </c>
      <c r="M31" s="1292">
        <f>SUM(M29:M30)</f>
        <v>1735</v>
      </c>
      <c r="N31" s="1292">
        <f>SUM(N29:N30)</f>
        <v>1871</v>
      </c>
    </row>
    <row r="32" spans="1:14" s="1252" customFormat="1" ht="77.099999999999994" customHeight="1">
      <c r="A32" s="1261" t="s">
        <v>259</v>
      </c>
      <c r="B32" s="1265" t="s">
        <v>257</v>
      </c>
      <c r="C32" s="1287">
        <v>58</v>
      </c>
      <c r="D32" s="1288">
        <v>1188</v>
      </c>
      <c r="E32" s="1288">
        <f t="shared" si="3"/>
        <v>1246</v>
      </c>
      <c r="F32" s="1288">
        <v>30</v>
      </c>
      <c r="G32" s="1288">
        <v>815</v>
      </c>
      <c r="H32" s="1288">
        <f t="shared" si="4"/>
        <v>845</v>
      </c>
      <c r="I32" s="1288">
        <v>115</v>
      </c>
      <c r="J32" s="1288">
        <v>1949</v>
      </c>
      <c r="K32" s="1288">
        <f t="shared" si="5"/>
        <v>2064</v>
      </c>
      <c r="L32" s="1288">
        <v>59</v>
      </c>
      <c r="M32" s="1288">
        <v>478</v>
      </c>
      <c r="N32" s="1288">
        <f>SUM(L32:M32)</f>
        <v>537</v>
      </c>
    </row>
    <row r="33" spans="1:14" s="1252" customFormat="1" ht="77.099999999999994" customHeight="1">
      <c r="A33" s="1266"/>
      <c r="B33" s="1267" t="s">
        <v>255</v>
      </c>
      <c r="C33" s="1289">
        <v>11</v>
      </c>
      <c r="D33" s="1290">
        <v>19</v>
      </c>
      <c r="E33" s="1290">
        <f t="shared" si="3"/>
        <v>30</v>
      </c>
      <c r="F33" s="1290">
        <v>7</v>
      </c>
      <c r="G33" s="1290">
        <v>11</v>
      </c>
      <c r="H33" s="1290">
        <f t="shared" si="4"/>
        <v>18</v>
      </c>
      <c r="I33" s="1290">
        <v>163</v>
      </c>
      <c r="J33" s="1290">
        <v>97</v>
      </c>
      <c r="K33" s="1290">
        <f t="shared" si="5"/>
        <v>260</v>
      </c>
      <c r="L33" s="1290">
        <v>35</v>
      </c>
      <c r="M33" s="1290">
        <v>39</v>
      </c>
      <c r="N33" s="1290">
        <f>SUM(L33:M33)</f>
        <v>74</v>
      </c>
    </row>
    <row r="34" spans="1:14" s="1252" customFormat="1" ht="77.099999999999994" customHeight="1">
      <c r="A34" s="1264" t="s">
        <v>258</v>
      </c>
      <c r="B34" s="1270" t="s">
        <v>253</v>
      </c>
      <c r="C34" s="1291">
        <f>SUM(C32:C33)</f>
        <v>69</v>
      </c>
      <c r="D34" s="1292">
        <f>SUM(D32:D33)</f>
        <v>1207</v>
      </c>
      <c r="E34" s="1292">
        <f t="shared" si="3"/>
        <v>1276</v>
      </c>
      <c r="F34" s="1292">
        <f>SUM(F32:F33)</f>
        <v>37</v>
      </c>
      <c r="G34" s="1292">
        <f>SUM(G32:G33)</f>
        <v>826</v>
      </c>
      <c r="H34" s="1292">
        <f t="shared" si="4"/>
        <v>863</v>
      </c>
      <c r="I34" s="1292">
        <f>SUM(I32:I33)</f>
        <v>278</v>
      </c>
      <c r="J34" s="1292">
        <f>SUM(J32:J33)</f>
        <v>2046</v>
      </c>
      <c r="K34" s="1292">
        <f t="shared" si="5"/>
        <v>2324</v>
      </c>
      <c r="L34" s="1292">
        <f>SUM(L32:L33)</f>
        <v>94</v>
      </c>
      <c r="M34" s="1292">
        <f>SUM(M32:M33)</f>
        <v>517</v>
      </c>
      <c r="N34" s="1292">
        <f>SUM(N32:N33)</f>
        <v>611</v>
      </c>
    </row>
    <row r="35" spans="1:14" s="1252" customFormat="1" ht="77.099999999999994" customHeight="1">
      <c r="A35" s="1261" t="s">
        <v>256</v>
      </c>
      <c r="B35" s="1276" t="s">
        <v>257</v>
      </c>
      <c r="C35" s="1287">
        <v>253</v>
      </c>
      <c r="D35" s="1288">
        <v>607</v>
      </c>
      <c r="E35" s="1288">
        <f t="shared" si="3"/>
        <v>860</v>
      </c>
      <c r="F35" s="1288">
        <v>157</v>
      </c>
      <c r="G35" s="1288">
        <v>385</v>
      </c>
      <c r="H35" s="1288">
        <f t="shared" si="4"/>
        <v>542</v>
      </c>
      <c r="I35" s="1288">
        <v>779</v>
      </c>
      <c r="J35" s="1288">
        <v>1312</v>
      </c>
      <c r="K35" s="1288">
        <f t="shared" si="5"/>
        <v>2091</v>
      </c>
      <c r="L35" s="1288">
        <v>157</v>
      </c>
      <c r="M35" s="1288">
        <v>383</v>
      </c>
      <c r="N35" s="1288">
        <f>SUM(L35:M35)</f>
        <v>540</v>
      </c>
    </row>
    <row r="36" spans="1:14" s="1251" customFormat="1" ht="77.099999999999994" customHeight="1">
      <c r="A36" s="1266" t="s">
        <v>254</v>
      </c>
      <c r="B36" s="1267" t="s">
        <v>255</v>
      </c>
      <c r="C36" s="1289">
        <v>214</v>
      </c>
      <c r="D36" s="1290">
        <v>269</v>
      </c>
      <c r="E36" s="1290">
        <f t="shared" si="3"/>
        <v>483</v>
      </c>
      <c r="F36" s="1290">
        <v>50</v>
      </c>
      <c r="G36" s="1290">
        <v>302</v>
      </c>
      <c r="H36" s="1290">
        <f t="shared" si="4"/>
        <v>352</v>
      </c>
      <c r="I36" s="1290">
        <v>1024</v>
      </c>
      <c r="J36" s="1290">
        <v>1262</v>
      </c>
      <c r="K36" s="1290">
        <f t="shared" si="5"/>
        <v>2286</v>
      </c>
      <c r="L36" s="1290">
        <v>171</v>
      </c>
      <c r="M36" s="1290">
        <v>246</v>
      </c>
      <c r="N36" s="1290">
        <f>SUM(L36:M36)</f>
        <v>417</v>
      </c>
    </row>
    <row r="37" spans="1:14" s="1252" customFormat="1" ht="77.099999999999994" customHeight="1">
      <c r="A37" s="1264" t="s">
        <v>252</v>
      </c>
      <c r="B37" s="1270" t="s">
        <v>253</v>
      </c>
      <c r="C37" s="1291">
        <f>SUM(C35:C36)</f>
        <v>467</v>
      </c>
      <c r="D37" s="1292">
        <f>SUM(D35:D36)</f>
        <v>876</v>
      </c>
      <c r="E37" s="1292">
        <f t="shared" si="3"/>
        <v>1343</v>
      </c>
      <c r="F37" s="1292">
        <f>SUM(F35:F36)</f>
        <v>207</v>
      </c>
      <c r="G37" s="1292">
        <f>SUM(G35:G36)</f>
        <v>687</v>
      </c>
      <c r="H37" s="1292">
        <f t="shared" si="4"/>
        <v>894</v>
      </c>
      <c r="I37" s="1292">
        <f>SUM(I35:I36)</f>
        <v>1803</v>
      </c>
      <c r="J37" s="1292">
        <f>SUM(J35:J36)</f>
        <v>2574</v>
      </c>
      <c r="K37" s="1292">
        <f t="shared" si="5"/>
        <v>4377</v>
      </c>
      <c r="L37" s="1292">
        <f>SUM(L35:L36)</f>
        <v>328</v>
      </c>
      <c r="M37" s="1292">
        <f>SUM(M35:M36)</f>
        <v>629</v>
      </c>
      <c r="N37" s="1292">
        <f>SUM(N35:N36)</f>
        <v>957</v>
      </c>
    </row>
    <row r="38" spans="1:14" s="1252" customFormat="1" ht="77.099999999999994" customHeight="1">
      <c r="A38" s="1254" t="s">
        <v>686</v>
      </c>
      <c r="B38" s="1255"/>
      <c r="C38" s="1255"/>
      <c r="D38" s="1255"/>
      <c r="E38" s="1255"/>
      <c r="F38" s="1255"/>
      <c r="G38" s="1255"/>
      <c r="H38" s="1255"/>
      <c r="I38" s="1255"/>
      <c r="J38" s="1255"/>
      <c r="K38" s="1255"/>
      <c r="L38" s="1255"/>
      <c r="M38" s="1255"/>
      <c r="N38" s="1256" t="s">
        <v>685</v>
      </c>
    </row>
    <row r="39" spans="1:14" s="1252" customFormat="1" ht="77.099999999999994" customHeight="1">
      <c r="A39" s="1882" t="s">
        <v>269</v>
      </c>
      <c r="B39" s="1883"/>
      <c r="C39" s="1260" t="s">
        <v>87</v>
      </c>
      <c r="D39" s="1258"/>
      <c r="E39" s="1259" t="s">
        <v>86</v>
      </c>
      <c r="F39" s="1257" t="s">
        <v>85</v>
      </c>
      <c r="G39" s="1258"/>
      <c r="H39" s="1259" t="s">
        <v>84</v>
      </c>
      <c r="I39" s="1257" t="s">
        <v>224</v>
      </c>
      <c r="J39" s="1258"/>
      <c r="K39" s="1259" t="s">
        <v>82</v>
      </c>
      <c r="L39" s="1257" t="s">
        <v>81</v>
      </c>
      <c r="M39" s="1258"/>
      <c r="N39" s="1259" t="s">
        <v>80</v>
      </c>
    </row>
    <row r="40" spans="1:14" s="1252" customFormat="1" ht="77.099999999999994" customHeight="1">
      <c r="A40" s="1879" t="s">
        <v>129</v>
      </c>
      <c r="B40" s="1881"/>
      <c r="C40" s="1261" t="s">
        <v>267</v>
      </c>
      <c r="D40" s="1261" t="s">
        <v>268</v>
      </c>
      <c r="E40" s="1261" t="s">
        <v>30</v>
      </c>
      <c r="F40" s="1261" t="s">
        <v>267</v>
      </c>
      <c r="G40" s="1261" t="s">
        <v>268</v>
      </c>
      <c r="H40" s="1261" t="s">
        <v>30</v>
      </c>
      <c r="I40" s="1261" t="s">
        <v>267</v>
      </c>
      <c r="J40" s="1261" t="s">
        <v>268</v>
      </c>
      <c r="K40" s="1261" t="s">
        <v>30</v>
      </c>
      <c r="L40" s="1261" t="s">
        <v>267</v>
      </c>
      <c r="M40" s="1261" t="s">
        <v>268</v>
      </c>
      <c r="N40" s="1261" t="s">
        <v>30</v>
      </c>
    </row>
    <row r="41" spans="1:14" s="1252" customFormat="1" ht="77.099999999999994" customHeight="1">
      <c r="A41" s="1262"/>
      <c r="B41" s="1263"/>
      <c r="C41" s="1264" t="s">
        <v>265</v>
      </c>
      <c r="D41" s="1264" t="s">
        <v>266</v>
      </c>
      <c r="E41" s="1264" t="s">
        <v>26</v>
      </c>
      <c r="F41" s="1264" t="s">
        <v>265</v>
      </c>
      <c r="G41" s="1264" t="s">
        <v>266</v>
      </c>
      <c r="H41" s="1264" t="s">
        <v>26</v>
      </c>
      <c r="I41" s="1264" t="s">
        <v>265</v>
      </c>
      <c r="J41" s="1264" t="s">
        <v>266</v>
      </c>
      <c r="K41" s="1264" t="s">
        <v>26</v>
      </c>
      <c r="L41" s="1264" t="s">
        <v>265</v>
      </c>
      <c r="M41" s="1264" t="s">
        <v>266</v>
      </c>
      <c r="N41" s="1264" t="s">
        <v>26</v>
      </c>
    </row>
    <row r="42" spans="1:14" s="1252" customFormat="1" ht="77.099999999999994" customHeight="1">
      <c r="A42" s="1261" t="s">
        <v>264</v>
      </c>
      <c r="B42" s="1265" t="s">
        <v>257</v>
      </c>
      <c r="C42" s="1287">
        <v>13</v>
      </c>
      <c r="D42" s="1288">
        <v>240</v>
      </c>
      <c r="E42" s="1288">
        <f t="shared" ref="E42:E53" si="6">SUM(C42:D42)</f>
        <v>253</v>
      </c>
      <c r="F42" s="1288">
        <v>106</v>
      </c>
      <c r="G42" s="1288">
        <v>1005</v>
      </c>
      <c r="H42" s="1288">
        <f t="shared" ref="H42:H53" si="7">SUM(F42:G42)</f>
        <v>1111</v>
      </c>
      <c r="I42" s="1288">
        <v>2</v>
      </c>
      <c r="J42" s="1288">
        <v>117</v>
      </c>
      <c r="K42" s="1288">
        <f t="shared" ref="K42:K53" si="8">SUM(I42:J42)</f>
        <v>119</v>
      </c>
      <c r="L42" s="1288">
        <v>17</v>
      </c>
      <c r="M42" s="1288">
        <v>401</v>
      </c>
      <c r="N42" s="1288">
        <f t="shared" ref="N42:N53" si="9">SUM(L42:M42)</f>
        <v>418</v>
      </c>
    </row>
    <row r="43" spans="1:14" s="1252" customFormat="1" ht="77.099999999999994" customHeight="1">
      <c r="A43" s="1266"/>
      <c r="B43" s="1267" t="s">
        <v>255</v>
      </c>
      <c r="C43" s="1289">
        <v>4</v>
      </c>
      <c r="D43" s="1290">
        <v>111</v>
      </c>
      <c r="E43" s="1290">
        <f t="shared" si="6"/>
        <v>115</v>
      </c>
      <c r="F43" s="1290">
        <v>35</v>
      </c>
      <c r="G43" s="1290">
        <v>640</v>
      </c>
      <c r="H43" s="1290">
        <f t="shared" si="7"/>
        <v>675</v>
      </c>
      <c r="I43" s="1290">
        <v>0</v>
      </c>
      <c r="J43" s="1290">
        <v>81</v>
      </c>
      <c r="K43" s="1290">
        <f t="shared" si="8"/>
        <v>81</v>
      </c>
      <c r="L43" s="1290">
        <v>5</v>
      </c>
      <c r="M43" s="1290">
        <v>167</v>
      </c>
      <c r="N43" s="1290">
        <f t="shared" si="9"/>
        <v>172</v>
      </c>
    </row>
    <row r="44" spans="1:14" s="1252" customFormat="1" ht="77.099999999999994" customHeight="1">
      <c r="A44" s="1264" t="s">
        <v>263</v>
      </c>
      <c r="B44" s="1268" t="s">
        <v>253</v>
      </c>
      <c r="C44" s="1291">
        <f>SUM(C42:C43)</f>
        <v>17</v>
      </c>
      <c r="D44" s="1292">
        <f>SUM(D42:D43)</f>
        <v>351</v>
      </c>
      <c r="E44" s="1292">
        <f t="shared" si="6"/>
        <v>368</v>
      </c>
      <c r="F44" s="1292">
        <f>SUM(F42:F43)</f>
        <v>141</v>
      </c>
      <c r="G44" s="1292">
        <f>SUM(G42:G43)</f>
        <v>1645</v>
      </c>
      <c r="H44" s="1292">
        <f t="shared" si="7"/>
        <v>1786</v>
      </c>
      <c r="I44" s="1292">
        <f>SUM(I42:I43)</f>
        <v>2</v>
      </c>
      <c r="J44" s="1292">
        <f>SUM(J42:J43)</f>
        <v>198</v>
      </c>
      <c r="K44" s="1292">
        <f t="shared" si="8"/>
        <v>200</v>
      </c>
      <c r="L44" s="1292">
        <f>SUM(L42:L43)</f>
        <v>22</v>
      </c>
      <c r="M44" s="1292">
        <f>SUM(M42:M43)</f>
        <v>568</v>
      </c>
      <c r="N44" s="1292">
        <f t="shared" si="9"/>
        <v>590</v>
      </c>
    </row>
    <row r="45" spans="1:14" s="1252" customFormat="1" ht="77.099999999999994" customHeight="1">
      <c r="A45" s="1261" t="s">
        <v>262</v>
      </c>
      <c r="B45" s="1266" t="s">
        <v>257</v>
      </c>
      <c r="C45" s="1287">
        <v>6</v>
      </c>
      <c r="D45" s="1288">
        <v>27</v>
      </c>
      <c r="E45" s="1288">
        <f t="shared" si="6"/>
        <v>33</v>
      </c>
      <c r="F45" s="1288">
        <v>23</v>
      </c>
      <c r="G45" s="1288">
        <v>165</v>
      </c>
      <c r="H45" s="1288">
        <f t="shared" si="7"/>
        <v>188</v>
      </c>
      <c r="I45" s="1288">
        <v>2</v>
      </c>
      <c r="J45" s="1288">
        <v>7</v>
      </c>
      <c r="K45" s="1288">
        <f t="shared" si="8"/>
        <v>9</v>
      </c>
      <c r="L45" s="1288">
        <v>20</v>
      </c>
      <c r="M45" s="1288">
        <v>40</v>
      </c>
      <c r="N45" s="1288">
        <f t="shared" si="9"/>
        <v>60</v>
      </c>
    </row>
    <row r="46" spans="1:14" s="1252" customFormat="1" ht="77.099999999999994" customHeight="1">
      <c r="A46" s="1266" t="s">
        <v>261</v>
      </c>
      <c r="B46" s="1277" t="s">
        <v>255</v>
      </c>
      <c r="C46" s="1289">
        <v>19</v>
      </c>
      <c r="D46" s="1290">
        <v>265</v>
      </c>
      <c r="E46" s="1290">
        <f t="shared" si="6"/>
        <v>284</v>
      </c>
      <c r="F46" s="1290">
        <v>80</v>
      </c>
      <c r="G46" s="1290">
        <v>1727</v>
      </c>
      <c r="H46" s="1290">
        <f t="shared" si="7"/>
        <v>1807</v>
      </c>
      <c r="I46" s="1290">
        <v>32</v>
      </c>
      <c r="J46" s="1290">
        <v>155</v>
      </c>
      <c r="K46" s="1290">
        <f t="shared" si="8"/>
        <v>187</v>
      </c>
      <c r="L46" s="1290">
        <v>34</v>
      </c>
      <c r="M46" s="1290">
        <v>414</v>
      </c>
      <c r="N46" s="1290">
        <f t="shared" si="9"/>
        <v>448</v>
      </c>
    </row>
    <row r="47" spans="1:14" s="1252" customFormat="1" ht="77.099999999999994" customHeight="1">
      <c r="A47" s="1264" t="s">
        <v>260</v>
      </c>
      <c r="B47" s="1270" t="s">
        <v>253</v>
      </c>
      <c r="C47" s="1291">
        <f>SUM(C45:C46)</f>
        <v>25</v>
      </c>
      <c r="D47" s="1292">
        <f>SUM(D45:D46)</f>
        <v>292</v>
      </c>
      <c r="E47" s="1292">
        <f t="shared" si="6"/>
        <v>317</v>
      </c>
      <c r="F47" s="1292">
        <f>SUM(F45:F46)</f>
        <v>103</v>
      </c>
      <c r="G47" s="1292">
        <f>SUM(G45:G46)</f>
        <v>1892</v>
      </c>
      <c r="H47" s="1292">
        <f t="shared" si="7"/>
        <v>1995</v>
      </c>
      <c r="I47" s="1292">
        <f>SUM(I45:I46)</f>
        <v>34</v>
      </c>
      <c r="J47" s="1292">
        <f>SUM(J45:J46)</f>
        <v>162</v>
      </c>
      <c r="K47" s="1292">
        <f t="shared" si="8"/>
        <v>196</v>
      </c>
      <c r="L47" s="1292">
        <f>SUM(L45:L46)</f>
        <v>54</v>
      </c>
      <c r="M47" s="1292">
        <f>SUM(M45:M46)</f>
        <v>454</v>
      </c>
      <c r="N47" s="1292">
        <f t="shared" si="9"/>
        <v>508</v>
      </c>
    </row>
    <row r="48" spans="1:14" s="1252" customFormat="1" ht="77.099999999999994" customHeight="1">
      <c r="A48" s="1261" t="s">
        <v>259</v>
      </c>
      <c r="B48" s="1266" t="s">
        <v>257</v>
      </c>
      <c r="C48" s="1287">
        <v>7</v>
      </c>
      <c r="D48" s="1288">
        <v>242</v>
      </c>
      <c r="E48" s="1288">
        <f t="shared" si="6"/>
        <v>249</v>
      </c>
      <c r="F48" s="1288">
        <v>83</v>
      </c>
      <c r="G48" s="1288">
        <v>1004</v>
      </c>
      <c r="H48" s="1288">
        <f t="shared" si="7"/>
        <v>1087</v>
      </c>
      <c r="I48" s="1288">
        <v>3</v>
      </c>
      <c r="J48" s="1288">
        <v>154</v>
      </c>
      <c r="K48" s="1288">
        <f t="shared" si="8"/>
        <v>157</v>
      </c>
      <c r="L48" s="1288">
        <v>9</v>
      </c>
      <c r="M48" s="1288">
        <v>430</v>
      </c>
      <c r="N48" s="1288">
        <f t="shared" si="9"/>
        <v>439</v>
      </c>
    </row>
    <row r="49" spans="1:14" s="1252" customFormat="1" ht="77.099999999999994" customHeight="1">
      <c r="A49" s="1266"/>
      <c r="B49" s="1267" t="s">
        <v>255</v>
      </c>
      <c r="C49" s="1289">
        <v>0</v>
      </c>
      <c r="D49" s="1290">
        <v>2</v>
      </c>
      <c r="E49" s="1290">
        <f t="shared" si="6"/>
        <v>2</v>
      </c>
      <c r="F49" s="1290">
        <v>31</v>
      </c>
      <c r="G49" s="1290">
        <v>49</v>
      </c>
      <c r="H49" s="1290">
        <f t="shared" si="7"/>
        <v>80</v>
      </c>
      <c r="I49" s="1290">
        <v>0</v>
      </c>
      <c r="J49" s="1290">
        <v>0</v>
      </c>
      <c r="K49" s="1290">
        <f t="shared" si="8"/>
        <v>0</v>
      </c>
      <c r="L49" s="1290">
        <v>3</v>
      </c>
      <c r="M49" s="1290">
        <v>6</v>
      </c>
      <c r="N49" s="1290">
        <f t="shared" si="9"/>
        <v>9</v>
      </c>
    </row>
    <row r="50" spans="1:14" s="1252" customFormat="1" ht="77.099999999999994" customHeight="1">
      <c r="A50" s="1264" t="s">
        <v>258</v>
      </c>
      <c r="B50" s="1270" t="s">
        <v>253</v>
      </c>
      <c r="C50" s="1291">
        <f>SUM(C48:C49)</f>
        <v>7</v>
      </c>
      <c r="D50" s="1292">
        <f>SUM(D48:D49)</f>
        <v>244</v>
      </c>
      <c r="E50" s="1292">
        <f t="shared" si="6"/>
        <v>251</v>
      </c>
      <c r="F50" s="1292">
        <f>SUM(F48:F49)</f>
        <v>114</v>
      </c>
      <c r="G50" s="1292">
        <f>SUM(G48:G49)</f>
        <v>1053</v>
      </c>
      <c r="H50" s="1292">
        <f t="shared" si="7"/>
        <v>1167</v>
      </c>
      <c r="I50" s="1292">
        <f>SUM(I48:I49)</f>
        <v>3</v>
      </c>
      <c r="J50" s="1292">
        <f>SUM(J48:J49)</f>
        <v>154</v>
      </c>
      <c r="K50" s="1292">
        <f t="shared" si="8"/>
        <v>157</v>
      </c>
      <c r="L50" s="1292">
        <f>SUM(L48:L49)</f>
        <v>12</v>
      </c>
      <c r="M50" s="1292">
        <f>SUM(M48:M49)</f>
        <v>436</v>
      </c>
      <c r="N50" s="1292">
        <f t="shared" si="9"/>
        <v>448</v>
      </c>
    </row>
    <row r="51" spans="1:14" s="1252" customFormat="1" ht="77.099999999999994" customHeight="1">
      <c r="A51" s="1261" t="s">
        <v>256</v>
      </c>
      <c r="B51" s="1276" t="s">
        <v>257</v>
      </c>
      <c r="C51" s="1287">
        <v>21</v>
      </c>
      <c r="D51" s="1288">
        <v>128</v>
      </c>
      <c r="E51" s="1288">
        <f t="shared" si="6"/>
        <v>149</v>
      </c>
      <c r="F51" s="1288">
        <v>236</v>
      </c>
      <c r="G51" s="1288">
        <v>454</v>
      </c>
      <c r="H51" s="1288">
        <f t="shared" si="7"/>
        <v>690</v>
      </c>
      <c r="I51" s="1288">
        <v>11</v>
      </c>
      <c r="J51" s="1288">
        <v>59</v>
      </c>
      <c r="K51" s="1288">
        <f t="shared" si="8"/>
        <v>70</v>
      </c>
      <c r="L51" s="1288">
        <v>55</v>
      </c>
      <c r="M51" s="1288">
        <v>190</v>
      </c>
      <c r="N51" s="1288">
        <f t="shared" si="9"/>
        <v>245</v>
      </c>
    </row>
    <row r="52" spans="1:14" s="1251" customFormat="1" ht="77.099999999999994" customHeight="1">
      <c r="A52" s="1266" t="s">
        <v>254</v>
      </c>
      <c r="B52" s="1267" t="s">
        <v>255</v>
      </c>
      <c r="C52" s="1289">
        <v>9</v>
      </c>
      <c r="D52" s="1290">
        <v>54</v>
      </c>
      <c r="E52" s="1290">
        <f t="shared" si="6"/>
        <v>63</v>
      </c>
      <c r="F52" s="1290">
        <v>140</v>
      </c>
      <c r="G52" s="1290">
        <v>315</v>
      </c>
      <c r="H52" s="1290">
        <f t="shared" si="7"/>
        <v>455</v>
      </c>
      <c r="I52" s="1290">
        <v>7</v>
      </c>
      <c r="J52" s="1290">
        <v>31</v>
      </c>
      <c r="K52" s="1290">
        <f t="shared" si="8"/>
        <v>38</v>
      </c>
      <c r="L52" s="1290">
        <v>101</v>
      </c>
      <c r="M52" s="1290">
        <v>70</v>
      </c>
      <c r="N52" s="1290">
        <f t="shared" si="9"/>
        <v>171</v>
      </c>
    </row>
    <row r="53" spans="1:14" s="1252" customFormat="1" ht="77.099999999999994" customHeight="1">
      <c r="A53" s="1264" t="s">
        <v>252</v>
      </c>
      <c r="B53" s="1270" t="s">
        <v>253</v>
      </c>
      <c r="C53" s="1291">
        <f>SUM(C51:C52)</f>
        <v>30</v>
      </c>
      <c r="D53" s="1292">
        <f>SUM(D51:D52)</f>
        <v>182</v>
      </c>
      <c r="E53" s="1292">
        <f t="shared" si="6"/>
        <v>212</v>
      </c>
      <c r="F53" s="1292">
        <f>SUM(F51:F52)</f>
        <v>376</v>
      </c>
      <c r="G53" s="1292">
        <f>SUM(G51:G52)</f>
        <v>769</v>
      </c>
      <c r="H53" s="1292">
        <f t="shared" si="7"/>
        <v>1145</v>
      </c>
      <c r="I53" s="1292">
        <f>SUM(I51:I52)</f>
        <v>18</v>
      </c>
      <c r="J53" s="1292">
        <f>SUM(J51:J52)</f>
        <v>90</v>
      </c>
      <c r="K53" s="1292">
        <f t="shared" si="8"/>
        <v>108</v>
      </c>
      <c r="L53" s="1292">
        <f>SUM(L51:L52)</f>
        <v>156</v>
      </c>
      <c r="M53" s="1292">
        <f>SUM(M51:M52)</f>
        <v>260</v>
      </c>
      <c r="N53" s="1292">
        <f t="shared" si="9"/>
        <v>416</v>
      </c>
    </row>
    <row r="54" spans="1:14" s="1252" customFormat="1" ht="77.099999999999994" customHeight="1">
      <c r="A54" s="1254" t="s">
        <v>686</v>
      </c>
      <c r="B54" s="1255"/>
      <c r="C54" s="1255"/>
      <c r="D54" s="1255"/>
      <c r="E54" s="1255"/>
      <c r="F54" s="1255"/>
      <c r="G54" s="1255"/>
      <c r="H54" s="1255"/>
      <c r="I54" s="1255"/>
      <c r="J54" s="1255"/>
      <c r="K54" s="1255"/>
      <c r="L54" s="1255"/>
      <c r="M54" s="1255"/>
      <c r="N54" s="1256" t="s">
        <v>685</v>
      </c>
    </row>
    <row r="55" spans="1:14" s="1252" customFormat="1" ht="77.099999999999994" customHeight="1">
      <c r="A55" s="1882" t="s">
        <v>269</v>
      </c>
      <c r="B55" s="1883"/>
      <c r="C55" s="1257" t="s">
        <v>79</v>
      </c>
      <c r="D55" s="1258"/>
      <c r="E55" s="1259" t="s">
        <v>223</v>
      </c>
      <c r="F55" s="1260" t="s">
        <v>77</v>
      </c>
      <c r="G55" s="1258"/>
      <c r="H55" s="1259" t="s">
        <v>76</v>
      </c>
      <c r="I55" s="1257" t="s">
        <v>75</v>
      </c>
      <c r="J55" s="1258"/>
      <c r="K55" s="1259" t="s">
        <v>74</v>
      </c>
      <c r="L55" s="1257" t="s">
        <v>73</v>
      </c>
      <c r="M55" s="1258"/>
      <c r="N55" s="1259" t="s">
        <v>72</v>
      </c>
    </row>
    <row r="56" spans="1:14" s="1252" customFormat="1" ht="77.099999999999994" customHeight="1">
      <c r="A56" s="1879" t="s">
        <v>129</v>
      </c>
      <c r="B56" s="1881"/>
      <c r="C56" s="1261" t="s">
        <v>267</v>
      </c>
      <c r="D56" s="1261" t="s">
        <v>268</v>
      </c>
      <c r="E56" s="1261" t="s">
        <v>30</v>
      </c>
      <c r="F56" s="1261" t="s">
        <v>267</v>
      </c>
      <c r="G56" s="1261" t="s">
        <v>268</v>
      </c>
      <c r="H56" s="1261" t="s">
        <v>30</v>
      </c>
      <c r="I56" s="1261" t="s">
        <v>267</v>
      </c>
      <c r="J56" s="1261" t="s">
        <v>268</v>
      </c>
      <c r="K56" s="1261" t="s">
        <v>30</v>
      </c>
      <c r="L56" s="1261" t="s">
        <v>267</v>
      </c>
      <c r="M56" s="1261" t="s">
        <v>268</v>
      </c>
      <c r="N56" s="1261" t="s">
        <v>30</v>
      </c>
    </row>
    <row r="57" spans="1:14" s="1252" customFormat="1" ht="77.099999999999994" customHeight="1">
      <c r="A57" s="1262"/>
      <c r="B57" s="1263"/>
      <c r="C57" s="1264" t="s">
        <v>265</v>
      </c>
      <c r="D57" s="1264" t="s">
        <v>266</v>
      </c>
      <c r="E57" s="1264" t="s">
        <v>26</v>
      </c>
      <c r="F57" s="1264" t="s">
        <v>265</v>
      </c>
      <c r="G57" s="1264" t="s">
        <v>266</v>
      </c>
      <c r="H57" s="1264" t="s">
        <v>26</v>
      </c>
      <c r="I57" s="1264" t="s">
        <v>265</v>
      </c>
      <c r="J57" s="1264" t="s">
        <v>266</v>
      </c>
      <c r="K57" s="1264" t="s">
        <v>26</v>
      </c>
      <c r="L57" s="1264" t="s">
        <v>265</v>
      </c>
      <c r="M57" s="1264" t="s">
        <v>266</v>
      </c>
      <c r="N57" s="1264" t="s">
        <v>26</v>
      </c>
    </row>
    <row r="58" spans="1:14" s="1252" customFormat="1" ht="77.099999999999994" customHeight="1">
      <c r="A58" s="1261" t="s">
        <v>264</v>
      </c>
      <c r="B58" s="1261" t="s">
        <v>257</v>
      </c>
      <c r="C58" s="1287">
        <v>29</v>
      </c>
      <c r="D58" s="1288">
        <v>389</v>
      </c>
      <c r="E58" s="1293">
        <f t="shared" ref="E58:E69" si="10">SUM(C58:D58)</f>
        <v>418</v>
      </c>
      <c r="F58" s="1288">
        <v>2</v>
      </c>
      <c r="G58" s="1288">
        <v>114</v>
      </c>
      <c r="H58" s="1293">
        <f t="shared" ref="H58:H69" si="11">SUM(F58:G58)</f>
        <v>116</v>
      </c>
      <c r="I58" s="1288">
        <v>41</v>
      </c>
      <c r="J58" s="1288">
        <v>433</v>
      </c>
      <c r="K58" s="1293">
        <f t="shared" ref="K58:K69" si="12">SUM(I58:J58)</f>
        <v>474</v>
      </c>
      <c r="L58" s="1288">
        <v>17</v>
      </c>
      <c r="M58" s="1288">
        <v>235</v>
      </c>
      <c r="N58" s="1288">
        <f t="shared" ref="N58:N69" si="13">SUM(L58:M58)</f>
        <v>252</v>
      </c>
    </row>
    <row r="59" spans="1:14" s="1252" customFormat="1" ht="77.099999999999994" customHeight="1">
      <c r="A59" s="1266"/>
      <c r="B59" s="1267" t="s">
        <v>255</v>
      </c>
      <c r="C59" s="1289">
        <v>19</v>
      </c>
      <c r="D59" s="1290">
        <v>249</v>
      </c>
      <c r="E59" s="1294">
        <f t="shared" si="10"/>
        <v>268</v>
      </c>
      <c r="F59" s="1290">
        <v>3</v>
      </c>
      <c r="G59" s="1290">
        <v>48</v>
      </c>
      <c r="H59" s="1294">
        <f t="shared" si="11"/>
        <v>51</v>
      </c>
      <c r="I59" s="1290">
        <v>40</v>
      </c>
      <c r="J59" s="1290">
        <v>289</v>
      </c>
      <c r="K59" s="1294">
        <f t="shared" si="12"/>
        <v>329</v>
      </c>
      <c r="L59" s="1290">
        <v>0</v>
      </c>
      <c r="M59" s="1290">
        <v>136</v>
      </c>
      <c r="N59" s="1290">
        <f t="shared" si="13"/>
        <v>136</v>
      </c>
    </row>
    <row r="60" spans="1:14" s="1252" customFormat="1" ht="77.099999999999994" customHeight="1">
      <c r="A60" s="1264" t="s">
        <v>263</v>
      </c>
      <c r="B60" s="1270" t="s">
        <v>253</v>
      </c>
      <c r="C60" s="1291">
        <f>SUM(C58:C59)</f>
        <v>48</v>
      </c>
      <c r="D60" s="1292">
        <f>SUM(D58:D59)</f>
        <v>638</v>
      </c>
      <c r="E60" s="1295">
        <f t="shared" si="10"/>
        <v>686</v>
      </c>
      <c r="F60" s="1292">
        <f>SUM(F58:F59)</f>
        <v>5</v>
      </c>
      <c r="G60" s="1292">
        <f>SUM(G58:G59)</f>
        <v>162</v>
      </c>
      <c r="H60" s="1295">
        <f t="shared" si="11"/>
        <v>167</v>
      </c>
      <c r="I60" s="1292">
        <f>SUM(I58:I59)</f>
        <v>81</v>
      </c>
      <c r="J60" s="1292">
        <f>SUM(J58:J59)</f>
        <v>722</v>
      </c>
      <c r="K60" s="1295">
        <f t="shared" si="12"/>
        <v>803</v>
      </c>
      <c r="L60" s="1292">
        <f>SUM(L58:L59)</f>
        <v>17</v>
      </c>
      <c r="M60" s="1292">
        <f>SUM(M58:M59)</f>
        <v>371</v>
      </c>
      <c r="N60" s="1292">
        <f t="shared" si="13"/>
        <v>388</v>
      </c>
    </row>
    <row r="61" spans="1:14" s="1252" customFormat="1" ht="77.099999999999994" customHeight="1">
      <c r="A61" s="1261" t="s">
        <v>262</v>
      </c>
      <c r="B61" s="1266" t="s">
        <v>257</v>
      </c>
      <c r="C61" s="1287">
        <v>8</v>
      </c>
      <c r="D61" s="1288">
        <v>84</v>
      </c>
      <c r="E61" s="1293">
        <f t="shared" si="10"/>
        <v>92</v>
      </c>
      <c r="F61" s="1288">
        <v>3</v>
      </c>
      <c r="G61" s="1288">
        <v>12</v>
      </c>
      <c r="H61" s="1293">
        <f t="shared" si="11"/>
        <v>15</v>
      </c>
      <c r="I61" s="1288">
        <v>18</v>
      </c>
      <c r="J61" s="1288">
        <v>92</v>
      </c>
      <c r="K61" s="1293">
        <f t="shared" si="12"/>
        <v>110</v>
      </c>
      <c r="L61" s="1288">
        <v>6</v>
      </c>
      <c r="M61" s="1288">
        <v>30</v>
      </c>
      <c r="N61" s="1288">
        <f t="shared" si="13"/>
        <v>36</v>
      </c>
    </row>
    <row r="62" spans="1:14" s="1252" customFormat="1" ht="77.099999999999994" customHeight="1">
      <c r="A62" s="1266" t="s">
        <v>261</v>
      </c>
      <c r="B62" s="1267" t="s">
        <v>255</v>
      </c>
      <c r="C62" s="1289">
        <v>48</v>
      </c>
      <c r="D62" s="1290">
        <v>556</v>
      </c>
      <c r="E62" s="1294">
        <f t="shared" si="10"/>
        <v>604</v>
      </c>
      <c r="F62" s="1290">
        <v>15</v>
      </c>
      <c r="G62" s="1290">
        <v>106</v>
      </c>
      <c r="H62" s="1294">
        <f t="shared" si="11"/>
        <v>121</v>
      </c>
      <c r="I62" s="1290">
        <v>81</v>
      </c>
      <c r="J62" s="1290">
        <v>639</v>
      </c>
      <c r="K62" s="1294">
        <f t="shared" si="12"/>
        <v>720</v>
      </c>
      <c r="L62" s="1290">
        <v>9</v>
      </c>
      <c r="M62" s="1290">
        <v>259</v>
      </c>
      <c r="N62" s="1290">
        <f t="shared" si="13"/>
        <v>268</v>
      </c>
    </row>
    <row r="63" spans="1:14" s="1252" customFormat="1" ht="77.099999999999994" customHeight="1">
      <c r="A63" s="1264" t="s">
        <v>260</v>
      </c>
      <c r="B63" s="1270" t="s">
        <v>253</v>
      </c>
      <c r="C63" s="1291">
        <f>SUM(C61:C62)</f>
        <v>56</v>
      </c>
      <c r="D63" s="1292">
        <f>SUM(D61:D62)</f>
        <v>640</v>
      </c>
      <c r="E63" s="1295">
        <f t="shared" si="10"/>
        <v>696</v>
      </c>
      <c r="F63" s="1292">
        <f>SUM(F61:F62)</f>
        <v>18</v>
      </c>
      <c r="G63" s="1292">
        <f>SUM(G61:G62)</f>
        <v>118</v>
      </c>
      <c r="H63" s="1295">
        <f t="shared" si="11"/>
        <v>136</v>
      </c>
      <c r="I63" s="1292">
        <f>SUM(I61:I62)</f>
        <v>99</v>
      </c>
      <c r="J63" s="1292">
        <f>SUM(J61:J62)</f>
        <v>731</v>
      </c>
      <c r="K63" s="1295">
        <f t="shared" si="12"/>
        <v>830</v>
      </c>
      <c r="L63" s="1292">
        <f>SUM(L61:L62)</f>
        <v>15</v>
      </c>
      <c r="M63" s="1292">
        <f>SUM(M61:M62)</f>
        <v>289</v>
      </c>
      <c r="N63" s="1292">
        <f t="shared" si="13"/>
        <v>304</v>
      </c>
    </row>
    <row r="64" spans="1:14" s="1252" customFormat="1" ht="77.099999999999994" customHeight="1">
      <c r="A64" s="1261" t="s">
        <v>259</v>
      </c>
      <c r="B64" s="1266" t="s">
        <v>257</v>
      </c>
      <c r="C64" s="1287">
        <v>7</v>
      </c>
      <c r="D64" s="1288">
        <v>474</v>
      </c>
      <c r="E64" s="1293">
        <f t="shared" si="10"/>
        <v>481</v>
      </c>
      <c r="F64" s="1288">
        <v>3</v>
      </c>
      <c r="G64" s="1288">
        <v>167</v>
      </c>
      <c r="H64" s="1293">
        <f t="shared" si="11"/>
        <v>170</v>
      </c>
      <c r="I64" s="1288">
        <v>23</v>
      </c>
      <c r="J64" s="1288">
        <v>678</v>
      </c>
      <c r="K64" s="1293">
        <f t="shared" si="12"/>
        <v>701</v>
      </c>
      <c r="L64" s="1288">
        <v>13</v>
      </c>
      <c r="M64" s="1288">
        <v>239</v>
      </c>
      <c r="N64" s="1288">
        <f t="shared" si="13"/>
        <v>252</v>
      </c>
    </row>
    <row r="65" spans="1:14" s="1252" customFormat="1" ht="77.099999999999994" customHeight="1">
      <c r="A65" s="1266"/>
      <c r="B65" s="1267" t="s">
        <v>255</v>
      </c>
      <c r="C65" s="1289">
        <v>4</v>
      </c>
      <c r="D65" s="1290">
        <v>8</v>
      </c>
      <c r="E65" s="1294">
        <f t="shared" si="10"/>
        <v>12</v>
      </c>
      <c r="F65" s="1290">
        <v>4</v>
      </c>
      <c r="G65" s="1290">
        <v>2</v>
      </c>
      <c r="H65" s="1294">
        <f t="shared" si="11"/>
        <v>6</v>
      </c>
      <c r="I65" s="1290">
        <v>12</v>
      </c>
      <c r="J65" s="1290">
        <v>10</v>
      </c>
      <c r="K65" s="1294">
        <f t="shared" si="12"/>
        <v>22</v>
      </c>
      <c r="L65" s="1290">
        <v>0</v>
      </c>
      <c r="M65" s="1290">
        <v>6</v>
      </c>
      <c r="N65" s="1290">
        <f t="shared" si="13"/>
        <v>6</v>
      </c>
    </row>
    <row r="66" spans="1:14" s="1252" customFormat="1" ht="77.099999999999994" customHeight="1">
      <c r="A66" s="1264" t="s">
        <v>258</v>
      </c>
      <c r="B66" s="1270" t="s">
        <v>253</v>
      </c>
      <c r="C66" s="1291">
        <f>SUM(C64:C65)</f>
        <v>11</v>
      </c>
      <c r="D66" s="1292">
        <f>SUM(D64:D65)</f>
        <v>482</v>
      </c>
      <c r="E66" s="1295">
        <f t="shared" si="10"/>
        <v>493</v>
      </c>
      <c r="F66" s="1292">
        <f>SUM(F64:F65)</f>
        <v>7</v>
      </c>
      <c r="G66" s="1292">
        <f>SUM(G64:G65)</f>
        <v>169</v>
      </c>
      <c r="H66" s="1295">
        <f t="shared" si="11"/>
        <v>176</v>
      </c>
      <c r="I66" s="1292">
        <f>SUM(I64:I65)</f>
        <v>35</v>
      </c>
      <c r="J66" s="1292">
        <f>SUM(J64:J65)</f>
        <v>688</v>
      </c>
      <c r="K66" s="1295">
        <f t="shared" si="12"/>
        <v>723</v>
      </c>
      <c r="L66" s="1292">
        <f>SUM(L64:L65)</f>
        <v>13</v>
      </c>
      <c r="M66" s="1292">
        <f>SUM(M64:M65)</f>
        <v>245</v>
      </c>
      <c r="N66" s="1292">
        <f t="shared" si="13"/>
        <v>258</v>
      </c>
    </row>
    <row r="67" spans="1:14" s="1252" customFormat="1" ht="77.099999999999994" customHeight="1">
      <c r="A67" s="1261" t="s">
        <v>256</v>
      </c>
      <c r="B67" s="1276" t="s">
        <v>257</v>
      </c>
      <c r="C67" s="1287">
        <v>101</v>
      </c>
      <c r="D67" s="1288">
        <v>177</v>
      </c>
      <c r="E67" s="1293">
        <f t="shared" si="10"/>
        <v>278</v>
      </c>
      <c r="F67" s="1288">
        <v>15</v>
      </c>
      <c r="G67" s="1288">
        <v>51</v>
      </c>
      <c r="H67" s="1293">
        <f t="shared" si="11"/>
        <v>66</v>
      </c>
      <c r="I67" s="1288">
        <v>161</v>
      </c>
      <c r="J67" s="1288">
        <v>216</v>
      </c>
      <c r="K67" s="1293">
        <f t="shared" si="12"/>
        <v>377</v>
      </c>
      <c r="L67" s="1288">
        <v>70</v>
      </c>
      <c r="M67" s="1288">
        <v>101</v>
      </c>
      <c r="N67" s="1288">
        <f t="shared" si="13"/>
        <v>171</v>
      </c>
    </row>
    <row r="68" spans="1:14" s="1251" customFormat="1" ht="77.099999999999994" customHeight="1">
      <c r="A68" s="1266" t="s">
        <v>254</v>
      </c>
      <c r="B68" s="1267" t="s">
        <v>255</v>
      </c>
      <c r="C68" s="1289">
        <v>77</v>
      </c>
      <c r="D68" s="1290">
        <v>128</v>
      </c>
      <c r="E68" s="1294">
        <f t="shared" si="10"/>
        <v>205</v>
      </c>
      <c r="F68" s="1290">
        <v>7</v>
      </c>
      <c r="G68" s="1290">
        <v>26</v>
      </c>
      <c r="H68" s="1294">
        <f t="shared" si="11"/>
        <v>33</v>
      </c>
      <c r="I68" s="1290">
        <v>187</v>
      </c>
      <c r="J68" s="1290">
        <v>111</v>
      </c>
      <c r="K68" s="1294">
        <f t="shared" si="12"/>
        <v>298</v>
      </c>
      <c r="L68" s="1290">
        <v>5</v>
      </c>
      <c r="M68" s="1290">
        <v>60</v>
      </c>
      <c r="N68" s="1290">
        <f t="shared" si="13"/>
        <v>65</v>
      </c>
    </row>
    <row r="69" spans="1:14" s="1252" customFormat="1" ht="77.099999999999994" customHeight="1">
      <c r="A69" s="1264" t="s">
        <v>252</v>
      </c>
      <c r="B69" s="1270" t="s">
        <v>253</v>
      </c>
      <c r="C69" s="1291">
        <f>SUM(C67:C68)</f>
        <v>178</v>
      </c>
      <c r="D69" s="1292">
        <f>SUM(D67:D68)</f>
        <v>305</v>
      </c>
      <c r="E69" s="1295">
        <f t="shared" si="10"/>
        <v>483</v>
      </c>
      <c r="F69" s="1292">
        <f>SUM(F67:F68)</f>
        <v>22</v>
      </c>
      <c r="G69" s="1292">
        <f>SUM(G67:G68)</f>
        <v>77</v>
      </c>
      <c r="H69" s="1295">
        <f t="shared" si="11"/>
        <v>99</v>
      </c>
      <c r="I69" s="1292">
        <f>SUM(I67:I68)</f>
        <v>348</v>
      </c>
      <c r="J69" s="1292">
        <f>SUM(J67:J68)</f>
        <v>327</v>
      </c>
      <c r="K69" s="1295">
        <f t="shared" si="12"/>
        <v>675</v>
      </c>
      <c r="L69" s="1292">
        <f>SUM(L67:L68)</f>
        <v>75</v>
      </c>
      <c r="M69" s="1292">
        <f>SUM(M67:M68)</f>
        <v>161</v>
      </c>
      <c r="N69" s="1292">
        <f t="shared" si="13"/>
        <v>236</v>
      </c>
    </row>
    <row r="70" spans="1:14" s="1252" customFormat="1" ht="77.099999999999994" customHeight="1">
      <c r="A70" s="1254" t="s">
        <v>686</v>
      </c>
      <c r="B70" s="1255"/>
      <c r="C70" s="1255"/>
      <c r="D70" s="1255"/>
      <c r="E70" s="1255"/>
      <c r="F70" s="1255"/>
      <c r="G70" s="1255"/>
      <c r="H70" s="1255"/>
      <c r="I70" s="1255"/>
      <c r="J70" s="1255"/>
      <c r="K70" s="1255"/>
      <c r="L70" s="1255"/>
      <c r="M70" s="1255"/>
      <c r="N70" s="1256" t="s">
        <v>685</v>
      </c>
    </row>
    <row r="71" spans="1:14" s="1252" customFormat="1" ht="77.099999999999994" customHeight="1">
      <c r="A71" s="1882" t="s">
        <v>269</v>
      </c>
      <c r="B71" s="1883"/>
      <c r="C71" s="1257" t="s">
        <v>71</v>
      </c>
      <c r="D71" s="1258"/>
      <c r="E71" s="1259" t="s">
        <v>70</v>
      </c>
      <c r="F71" s="1257" t="s">
        <v>69</v>
      </c>
      <c r="G71" s="1258"/>
      <c r="H71" s="1259" t="s">
        <v>68</v>
      </c>
      <c r="I71" s="1258" t="s">
        <v>67</v>
      </c>
      <c r="J71" s="1258"/>
      <c r="K71" s="1259" t="s">
        <v>66</v>
      </c>
      <c r="L71" s="1257" t="s">
        <v>65</v>
      </c>
      <c r="M71" s="1258"/>
      <c r="N71" s="1259" t="s">
        <v>64</v>
      </c>
    </row>
    <row r="72" spans="1:14" s="1252" customFormat="1" ht="77.099999999999994" customHeight="1">
      <c r="A72" s="1879" t="s">
        <v>129</v>
      </c>
      <c r="B72" s="1881"/>
      <c r="C72" s="1261" t="s">
        <v>267</v>
      </c>
      <c r="D72" s="1261" t="s">
        <v>268</v>
      </c>
      <c r="E72" s="1261" t="s">
        <v>30</v>
      </c>
      <c r="F72" s="1261" t="s">
        <v>267</v>
      </c>
      <c r="G72" s="1261" t="s">
        <v>268</v>
      </c>
      <c r="H72" s="1261" t="s">
        <v>30</v>
      </c>
      <c r="I72" s="1261" t="s">
        <v>267</v>
      </c>
      <c r="J72" s="1261" t="s">
        <v>268</v>
      </c>
      <c r="K72" s="1261" t="s">
        <v>30</v>
      </c>
      <c r="L72" s="1261" t="s">
        <v>267</v>
      </c>
      <c r="M72" s="1261" t="s">
        <v>268</v>
      </c>
      <c r="N72" s="1261" t="s">
        <v>30</v>
      </c>
    </row>
    <row r="73" spans="1:14" s="1252" customFormat="1" ht="77.099999999999994" customHeight="1">
      <c r="A73" s="1262"/>
      <c r="B73" s="1263"/>
      <c r="C73" s="1264" t="s">
        <v>265</v>
      </c>
      <c r="D73" s="1264" t="s">
        <v>266</v>
      </c>
      <c r="E73" s="1264" t="s">
        <v>26</v>
      </c>
      <c r="F73" s="1264" t="s">
        <v>265</v>
      </c>
      <c r="G73" s="1264" t="s">
        <v>266</v>
      </c>
      <c r="H73" s="1264" t="s">
        <v>26</v>
      </c>
      <c r="I73" s="1264" t="s">
        <v>265</v>
      </c>
      <c r="J73" s="1264" t="s">
        <v>266</v>
      </c>
      <c r="K73" s="1264" t="s">
        <v>26</v>
      </c>
      <c r="L73" s="1264" t="s">
        <v>265</v>
      </c>
      <c r="M73" s="1264" t="s">
        <v>266</v>
      </c>
      <c r="N73" s="1264" t="s">
        <v>26</v>
      </c>
    </row>
    <row r="74" spans="1:14" s="1252" customFormat="1" ht="77.099999999999994" customHeight="1">
      <c r="A74" s="1261" t="s">
        <v>264</v>
      </c>
      <c r="B74" s="1261" t="s">
        <v>257</v>
      </c>
      <c r="C74" s="1287">
        <v>6</v>
      </c>
      <c r="D74" s="1288">
        <v>79</v>
      </c>
      <c r="E74" s="1293">
        <f t="shared" ref="E74:E85" si="14">SUM(C74:D74)</f>
        <v>85</v>
      </c>
      <c r="F74" s="1288">
        <v>4</v>
      </c>
      <c r="G74" s="1288">
        <v>103</v>
      </c>
      <c r="H74" s="1293">
        <f t="shared" ref="H74:H85" si="15">SUM(F74:G74)</f>
        <v>107</v>
      </c>
      <c r="I74" s="1288">
        <v>7</v>
      </c>
      <c r="J74" s="1288">
        <v>89</v>
      </c>
      <c r="K74" s="1293">
        <f>SUM(I74:J74)</f>
        <v>96</v>
      </c>
      <c r="L74" s="1288">
        <v>0</v>
      </c>
      <c r="M74" s="1288">
        <v>79</v>
      </c>
      <c r="N74" s="1288">
        <f t="shared" ref="N74:N85" si="16">SUM(L74:M74)</f>
        <v>79</v>
      </c>
    </row>
    <row r="75" spans="1:14" s="1252" customFormat="1" ht="77.099999999999994" customHeight="1">
      <c r="A75" s="1266"/>
      <c r="B75" s="1267" t="s">
        <v>255</v>
      </c>
      <c r="C75" s="1289">
        <v>2</v>
      </c>
      <c r="D75" s="1290">
        <v>94</v>
      </c>
      <c r="E75" s="1294">
        <f t="shared" si="14"/>
        <v>96</v>
      </c>
      <c r="F75" s="1290">
        <v>0</v>
      </c>
      <c r="G75" s="1290">
        <v>45</v>
      </c>
      <c r="H75" s="1294">
        <f t="shared" si="15"/>
        <v>45</v>
      </c>
      <c r="I75" s="1290">
        <v>2</v>
      </c>
      <c r="J75" s="1290">
        <v>26</v>
      </c>
      <c r="K75" s="1294">
        <f>SUM(I75:J75)</f>
        <v>28</v>
      </c>
      <c r="L75" s="1290">
        <v>3</v>
      </c>
      <c r="M75" s="1290">
        <v>39</v>
      </c>
      <c r="N75" s="1290">
        <f t="shared" si="16"/>
        <v>42</v>
      </c>
    </row>
    <row r="76" spans="1:14" s="1252" customFormat="1" ht="77.099999999999994" customHeight="1">
      <c r="A76" s="1264" t="s">
        <v>263</v>
      </c>
      <c r="B76" s="1270" t="s">
        <v>253</v>
      </c>
      <c r="C76" s="1291">
        <f>SUM(C74:C75)</f>
        <v>8</v>
      </c>
      <c r="D76" s="1292">
        <f>SUM(D74:D75)</f>
        <v>173</v>
      </c>
      <c r="E76" s="1295">
        <f t="shared" si="14"/>
        <v>181</v>
      </c>
      <c r="F76" s="1292">
        <f>SUM(F74:F75)</f>
        <v>4</v>
      </c>
      <c r="G76" s="1292">
        <f>SUM(G74:G75)</f>
        <v>148</v>
      </c>
      <c r="H76" s="1295">
        <f t="shared" si="15"/>
        <v>152</v>
      </c>
      <c r="I76" s="1292">
        <f>SUM(I74:I75)</f>
        <v>9</v>
      </c>
      <c r="J76" s="1292">
        <f>SUM(J74:J75)</f>
        <v>115</v>
      </c>
      <c r="K76" s="1295">
        <f>SUM(K74:K75)</f>
        <v>124</v>
      </c>
      <c r="L76" s="1292">
        <f>SUM(L74:L75)</f>
        <v>3</v>
      </c>
      <c r="M76" s="1292">
        <f>SUM(M74:M75)</f>
        <v>118</v>
      </c>
      <c r="N76" s="1292">
        <f t="shared" si="16"/>
        <v>121</v>
      </c>
    </row>
    <row r="77" spans="1:14" s="1252" customFormat="1" ht="77.099999999999994" customHeight="1">
      <c r="A77" s="1261" t="s">
        <v>262</v>
      </c>
      <c r="B77" s="1266" t="s">
        <v>257</v>
      </c>
      <c r="C77" s="1287">
        <v>0</v>
      </c>
      <c r="D77" s="1288">
        <v>6</v>
      </c>
      <c r="E77" s="1293">
        <f t="shared" si="14"/>
        <v>6</v>
      </c>
      <c r="F77" s="1288">
        <v>3</v>
      </c>
      <c r="G77" s="1288">
        <v>7</v>
      </c>
      <c r="H77" s="1293">
        <f t="shared" si="15"/>
        <v>10</v>
      </c>
      <c r="I77" s="1288">
        <v>9</v>
      </c>
      <c r="J77" s="1288">
        <v>10</v>
      </c>
      <c r="K77" s="1293">
        <f>SUM(I77:J77)</f>
        <v>19</v>
      </c>
      <c r="L77" s="1288">
        <v>3</v>
      </c>
      <c r="M77" s="1288">
        <v>5</v>
      </c>
      <c r="N77" s="1288">
        <f t="shared" si="16"/>
        <v>8</v>
      </c>
    </row>
    <row r="78" spans="1:14" s="1252" customFormat="1" ht="77.099999999999994" customHeight="1">
      <c r="A78" s="1266" t="s">
        <v>261</v>
      </c>
      <c r="B78" s="1267" t="s">
        <v>255</v>
      </c>
      <c r="C78" s="1289">
        <v>5</v>
      </c>
      <c r="D78" s="1290">
        <v>136</v>
      </c>
      <c r="E78" s="1294">
        <f t="shared" si="14"/>
        <v>141</v>
      </c>
      <c r="F78" s="1290">
        <v>3</v>
      </c>
      <c r="G78" s="1290">
        <v>116</v>
      </c>
      <c r="H78" s="1294">
        <f t="shared" si="15"/>
        <v>119</v>
      </c>
      <c r="I78" s="1290">
        <v>3</v>
      </c>
      <c r="J78" s="1290">
        <v>46</v>
      </c>
      <c r="K78" s="1294">
        <f>SUM(I78:J78)</f>
        <v>49</v>
      </c>
      <c r="L78" s="1290">
        <v>3</v>
      </c>
      <c r="M78" s="1290">
        <v>65</v>
      </c>
      <c r="N78" s="1290">
        <f t="shared" si="16"/>
        <v>68</v>
      </c>
    </row>
    <row r="79" spans="1:14" s="1252" customFormat="1" ht="77.099999999999994" customHeight="1">
      <c r="A79" s="1264" t="s">
        <v>260</v>
      </c>
      <c r="B79" s="1270" t="s">
        <v>253</v>
      </c>
      <c r="C79" s="1291">
        <f>SUM(C77:C78)</f>
        <v>5</v>
      </c>
      <c r="D79" s="1292">
        <f>SUM(D77:D78)</f>
        <v>142</v>
      </c>
      <c r="E79" s="1295">
        <f t="shared" si="14"/>
        <v>147</v>
      </c>
      <c r="F79" s="1292">
        <f>SUM(F77:F78)</f>
        <v>6</v>
      </c>
      <c r="G79" s="1292">
        <f>SUM(G77:G78)</f>
        <v>123</v>
      </c>
      <c r="H79" s="1295">
        <f t="shared" si="15"/>
        <v>129</v>
      </c>
      <c r="I79" s="1292">
        <f>SUM(I77:I78)</f>
        <v>12</v>
      </c>
      <c r="J79" s="1292">
        <f>SUM(J77:J78)</f>
        <v>56</v>
      </c>
      <c r="K79" s="1295">
        <f>SUM(K77:K78)</f>
        <v>68</v>
      </c>
      <c r="L79" s="1292">
        <f>SUM(L77:L78)</f>
        <v>6</v>
      </c>
      <c r="M79" s="1292">
        <f>SUM(M77:M78)</f>
        <v>70</v>
      </c>
      <c r="N79" s="1292">
        <f t="shared" si="16"/>
        <v>76</v>
      </c>
    </row>
    <row r="80" spans="1:14" s="1252" customFormat="1" ht="77.099999999999994" customHeight="1">
      <c r="A80" s="1261" t="s">
        <v>259</v>
      </c>
      <c r="B80" s="1266" t="s">
        <v>257</v>
      </c>
      <c r="C80" s="1287">
        <v>0</v>
      </c>
      <c r="D80" s="1288">
        <v>130</v>
      </c>
      <c r="E80" s="1293">
        <f t="shared" si="14"/>
        <v>130</v>
      </c>
      <c r="F80" s="1288">
        <v>3</v>
      </c>
      <c r="G80" s="1288">
        <v>171</v>
      </c>
      <c r="H80" s="1293">
        <f t="shared" si="15"/>
        <v>174</v>
      </c>
      <c r="I80" s="1288">
        <v>2</v>
      </c>
      <c r="J80" s="1288">
        <v>95</v>
      </c>
      <c r="K80" s="1293">
        <f>SUM(I80:J80)</f>
        <v>97</v>
      </c>
      <c r="L80" s="1288">
        <v>3</v>
      </c>
      <c r="M80" s="1288">
        <v>136</v>
      </c>
      <c r="N80" s="1288">
        <f t="shared" si="16"/>
        <v>139</v>
      </c>
    </row>
    <row r="81" spans="1:14" s="1252" customFormat="1" ht="77.099999999999994" customHeight="1">
      <c r="A81" s="1266"/>
      <c r="B81" s="1267" t="s">
        <v>255</v>
      </c>
      <c r="C81" s="1289">
        <v>0</v>
      </c>
      <c r="D81" s="1290">
        <v>3</v>
      </c>
      <c r="E81" s="1294">
        <f t="shared" si="14"/>
        <v>3</v>
      </c>
      <c r="F81" s="1290">
        <v>0</v>
      </c>
      <c r="G81" s="1290">
        <v>0</v>
      </c>
      <c r="H81" s="1294">
        <f t="shared" si="15"/>
        <v>0</v>
      </c>
      <c r="I81" s="1290">
        <v>0</v>
      </c>
      <c r="J81" s="1290">
        <v>0</v>
      </c>
      <c r="K81" s="1294">
        <f>SUM(I81:J81)</f>
        <v>0</v>
      </c>
      <c r="L81" s="1290">
        <v>0</v>
      </c>
      <c r="M81" s="1290">
        <v>0</v>
      </c>
      <c r="N81" s="1290">
        <f t="shared" si="16"/>
        <v>0</v>
      </c>
    </row>
    <row r="82" spans="1:14" s="1252" customFormat="1" ht="77.099999999999994" customHeight="1">
      <c r="A82" s="1264" t="s">
        <v>258</v>
      </c>
      <c r="B82" s="1270" t="s">
        <v>253</v>
      </c>
      <c r="C82" s="1291">
        <f>SUM(C80:C81)</f>
        <v>0</v>
      </c>
      <c r="D82" s="1292">
        <f>SUM(D80:D81)</f>
        <v>133</v>
      </c>
      <c r="E82" s="1295">
        <f t="shared" si="14"/>
        <v>133</v>
      </c>
      <c r="F82" s="1292">
        <f>SUM(F80:F81)</f>
        <v>3</v>
      </c>
      <c r="G82" s="1292">
        <f>SUM(G80:G81)</f>
        <v>171</v>
      </c>
      <c r="H82" s="1295">
        <f t="shared" si="15"/>
        <v>174</v>
      </c>
      <c r="I82" s="1292">
        <f>SUM(I80:I81)</f>
        <v>2</v>
      </c>
      <c r="J82" s="1292">
        <f>SUM(J80:J81)</f>
        <v>95</v>
      </c>
      <c r="K82" s="1295">
        <f>SUM(K80:K81)</f>
        <v>97</v>
      </c>
      <c r="L82" s="1292">
        <f>SUM(L80:L81)</f>
        <v>3</v>
      </c>
      <c r="M82" s="1292">
        <f>SUM(M80:M81)</f>
        <v>136</v>
      </c>
      <c r="N82" s="1292">
        <f t="shared" si="16"/>
        <v>139</v>
      </c>
    </row>
    <row r="83" spans="1:14" s="1252" customFormat="1" ht="77.099999999999994" customHeight="1">
      <c r="A83" s="1261" t="s">
        <v>256</v>
      </c>
      <c r="B83" s="1276" t="s">
        <v>257</v>
      </c>
      <c r="C83" s="1287">
        <v>21</v>
      </c>
      <c r="D83" s="1288">
        <v>74</v>
      </c>
      <c r="E83" s="1293">
        <f t="shared" si="14"/>
        <v>95</v>
      </c>
      <c r="F83" s="1288">
        <v>6</v>
      </c>
      <c r="G83" s="1288">
        <v>56</v>
      </c>
      <c r="H83" s="1293">
        <f t="shared" si="15"/>
        <v>62</v>
      </c>
      <c r="I83" s="1288">
        <v>23</v>
      </c>
      <c r="J83" s="1288">
        <v>37</v>
      </c>
      <c r="K83" s="1293">
        <f>SUM(I83:J83)</f>
        <v>60</v>
      </c>
      <c r="L83" s="1288">
        <v>25</v>
      </c>
      <c r="M83" s="1288">
        <v>48</v>
      </c>
      <c r="N83" s="1288">
        <f t="shared" si="16"/>
        <v>73</v>
      </c>
    </row>
    <row r="84" spans="1:14" ht="77.099999999999994" customHeight="1">
      <c r="A84" s="1266" t="s">
        <v>254</v>
      </c>
      <c r="B84" s="1267" t="s">
        <v>255</v>
      </c>
      <c r="C84" s="1289">
        <v>13</v>
      </c>
      <c r="D84" s="1290">
        <v>34</v>
      </c>
      <c r="E84" s="1294">
        <f t="shared" si="14"/>
        <v>47</v>
      </c>
      <c r="F84" s="1290">
        <v>13</v>
      </c>
      <c r="G84" s="1290">
        <v>16</v>
      </c>
      <c r="H84" s="1294">
        <f t="shared" si="15"/>
        <v>29</v>
      </c>
      <c r="I84" s="1290">
        <v>3</v>
      </c>
      <c r="J84" s="1290">
        <v>5</v>
      </c>
      <c r="K84" s="1294">
        <f>SUM(I84:J84)</f>
        <v>8</v>
      </c>
      <c r="L84" s="1290">
        <v>7</v>
      </c>
      <c r="M84" s="1290">
        <v>12</v>
      </c>
      <c r="N84" s="1290">
        <f t="shared" si="16"/>
        <v>19</v>
      </c>
    </row>
    <row r="85" spans="1:14" ht="77.099999999999994" customHeight="1">
      <c r="A85" s="1264" t="s">
        <v>252</v>
      </c>
      <c r="B85" s="1270" t="s">
        <v>253</v>
      </c>
      <c r="C85" s="1291">
        <f>SUM(C83:C84)</f>
        <v>34</v>
      </c>
      <c r="D85" s="1292">
        <f>SUM(D83:D84)</f>
        <v>108</v>
      </c>
      <c r="E85" s="1295">
        <f t="shared" si="14"/>
        <v>142</v>
      </c>
      <c r="F85" s="1292">
        <f>SUM(F83:F84)</f>
        <v>19</v>
      </c>
      <c r="G85" s="1292">
        <f>SUM(G83:G84)</f>
        <v>72</v>
      </c>
      <c r="H85" s="1295">
        <f t="shared" si="15"/>
        <v>91</v>
      </c>
      <c r="I85" s="1292">
        <f>SUM(I83:I84)</f>
        <v>26</v>
      </c>
      <c r="J85" s="1292">
        <f>SUM(J83:J84)</f>
        <v>42</v>
      </c>
      <c r="K85" s="1295">
        <f>SUM(K83:K84)</f>
        <v>68</v>
      </c>
      <c r="L85" s="1292">
        <f>SUM(L83:L84)</f>
        <v>32</v>
      </c>
      <c r="M85" s="1292">
        <f>SUM(M83:M84)</f>
        <v>60</v>
      </c>
      <c r="N85" s="1292">
        <f t="shared" si="16"/>
        <v>92</v>
      </c>
    </row>
    <row r="86" spans="1:14" ht="77.099999999999994" customHeight="1">
      <c r="A86" s="1254" t="s">
        <v>686</v>
      </c>
      <c r="B86" s="1278"/>
      <c r="C86" s="1278"/>
      <c r="D86" s="1884" t="s">
        <v>685</v>
      </c>
      <c r="E86" s="1884"/>
      <c r="F86" s="1279"/>
      <c r="G86" s="1279"/>
      <c r="H86" s="1279"/>
      <c r="I86" s="1279"/>
      <c r="J86" s="1279"/>
      <c r="K86" s="1279"/>
      <c r="L86" s="1279"/>
      <c r="M86" s="1279"/>
      <c r="N86" s="1279"/>
    </row>
    <row r="87" spans="1:14" ht="77.099999999999994" customHeight="1">
      <c r="A87" s="1882" t="s">
        <v>269</v>
      </c>
      <c r="B87" s="1883"/>
      <c r="C87" s="1280" t="s">
        <v>270</v>
      </c>
      <c r="D87" s="1258"/>
      <c r="E87" s="1281" t="s">
        <v>26</v>
      </c>
      <c r="F87" s="1279"/>
      <c r="G87" s="1279"/>
      <c r="H87" s="1279"/>
      <c r="I87" s="1279"/>
      <c r="J87" s="1279"/>
      <c r="K87" s="1279"/>
      <c r="L87" s="1279"/>
      <c r="M87" s="1279"/>
      <c r="N87" s="1279"/>
    </row>
    <row r="88" spans="1:14" ht="77.099999999999994" customHeight="1">
      <c r="A88" s="1879" t="s">
        <v>129</v>
      </c>
      <c r="B88" s="1880"/>
      <c r="C88" s="1282" t="s">
        <v>267</v>
      </c>
      <c r="D88" s="1282" t="s">
        <v>268</v>
      </c>
      <c r="E88" s="1282" t="s">
        <v>30</v>
      </c>
      <c r="F88" s="1279"/>
      <c r="G88" s="1279"/>
      <c r="H88" s="1279"/>
      <c r="I88" s="1279"/>
      <c r="J88" s="1279"/>
      <c r="K88" s="1279"/>
      <c r="L88" s="1279"/>
      <c r="M88" s="1279"/>
      <c r="N88" s="1279"/>
    </row>
    <row r="89" spans="1:14" ht="77.099999999999994" customHeight="1" thickBot="1">
      <c r="A89" s="1262"/>
      <c r="B89" s="1283"/>
      <c r="C89" s="1296" t="s">
        <v>265</v>
      </c>
      <c r="D89" s="1296" t="s">
        <v>266</v>
      </c>
      <c r="E89" s="1296" t="s">
        <v>26</v>
      </c>
      <c r="F89" s="1279"/>
      <c r="G89" s="1279"/>
      <c r="H89" s="1279"/>
      <c r="I89" s="1279"/>
      <c r="J89" s="1279"/>
      <c r="K89" s="1279"/>
      <c r="L89" s="1279"/>
      <c r="M89" s="1279"/>
      <c r="N89" s="1279"/>
    </row>
    <row r="90" spans="1:14" ht="77.099999999999994" customHeight="1">
      <c r="A90" s="1261" t="s">
        <v>264</v>
      </c>
      <c r="B90" s="1284" t="s">
        <v>257</v>
      </c>
      <c r="C90" s="1297">
        <f t="shared" ref="C90:C101" si="17">C9+F9+I9+L9+C26+F26+I26+L26+C42+F42+I42+L42+C58+F58+I58+L58+C74+F74+I74+L74</f>
        <v>2647</v>
      </c>
      <c r="D90" s="1298">
        <f t="shared" ref="D90:D101" si="18">D9+G9+J9+M9+D26+G26+J26+M26+D42+G42+J42+M42+D58+G58+J58+M58+D74+G74+J74+M74</f>
        <v>22308</v>
      </c>
      <c r="E90" s="1298">
        <f t="shared" ref="E90:E101" si="19">E9+H9+K9+N9+E26+H26+K26+N26+E42+H42+K42+N42+E58+H58+K58+N58+E74+H74+K74+N74</f>
        <v>24955</v>
      </c>
      <c r="F90" s="1279"/>
      <c r="G90" s="1279"/>
      <c r="H90" s="1279"/>
      <c r="I90" s="1279"/>
      <c r="J90" s="1279"/>
      <c r="K90" s="1279"/>
      <c r="L90" s="1279"/>
      <c r="M90" s="1279"/>
      <c r="N90" s="1279"/>
    </row>
    <row r="91" spans="1:14" ht="77.099999999999994" customHeight="1">
      <c r="A91" s="1266"/>
      <c r="B91" s="1285" t="s">
        <v>255</v>
      </c>
      <c r="C91" s="1299">
        <f t="shared" si="17"/>
        <v>1422</v>
      </c>
      <c r="D91" s="1290">
        <f t="shared" si="18"/>
        <v>12640</v>
      </c>
      <c r="E91" s="1290">
        <f t="shared" si="19"/>
        <v>14062</v>
      </c>
      <c r="F91" s="1279"/>
      <c r="G91" s="1279"/>
      <c r="H91" s="1279"/>
      <c r="I91" s="1279"/>
      <c r="J91" s="1279"/>
      <c r="K91" s="1279"/>
      <c r="L91" s="1279"/>
      <c r="M91" s="1279"/>
      <c r="N91" s="1279"/>
    </row>
    <row r="92" spans="1:14" ht="77.099999999999994" customHeight="1" thickBot="1">
      <c r="A92" s="1264" t="s">
        <v>263</v>
      </c>
      <c r="B92" s="1286" t="s">
        <v>253</v>
      </c>
      <c r="C92" s="1300">
        <f t="shared" si="17"/>
        <v>4069</v>
      </c>
      <c r="D92" s="1301">
        <f t="shared" si="18"/>
        <v>34948</v>
      </c>
      <c r="E92" s="1301">
        <f t="shared" si="19"/>
        <v>39017</v>
      </c>
      <c r="F92" s="1279"/>
      <c r="G92" s="1279"/>
      <c r="H92" s="1279"/>
      <c r="I92" s="1279"/>
      <c r="J92" s="1279"/>
      <c r="K92" s="1279"/>
      <c r="L92" s="1279"/>
      <c r="M92" s="1279"/>
      <c r="N92" s="1279"/>
    </row>
    <row r="93" spans="1:14" ht="77.099999999999994" customHeight="1">
      <c r="A93" s="1261" t="s">
        <v>262</v>
      </c>
      <c r="B93" s="1284" t="s">
        <v>257</v>
      </c>
      <c r="C93" s="1297">
        <f t="shared" si="17"/>
        <v>535</v>
      </c>
      <c r="D93" s="1298">
        <f t="shared" si="18"/>
        <v>5912</v>
      </c>
      <c r="E93" s="1298">
        <f t="shared" si="19"/>
        <v>6447</v>
      </c>
      <c r="F93" s="1279"/>
      <c r="G93" s="1279"/>
      <c r="H93" s="1279"/>
      <c r="I93" s="1279"/>
      <c r="J93" s="1279"/>
      <c r="K93" s="1279"/>
      <c r="L93" s="1279"/>
      <c r="M93" s="1279"/>
      <c r="N93" s="1279"/>
    </row>
    <row r="94" spans="1:14" ht="77.099999999999994" customHeight="1">
      <c r="A94" s="1266" t="s">
        <v>261</v>
      </c>
      <c r="B94" s="1285" t="s">
        <v>255</v>
      </c>
      <c r="C94" s="1299">
        <f t="shared" si="17"/>
        <v>1807</v>
      </c>
      <c r="D94" s="1290">
        <f t="shared" si="18"/>
        <v>39479</v>
      </c>
      <c r="E94" s="1290">
        <f t="shared" si="19"/>
        <v>41286</v>
      </c>
      <c r="F94" s="1279"/>
      <c r="G94" s="1279"/>
      <c r="H94" s="1279"/>
      <c r="I94" s="1279"/>
      <c r="J94" s="1279"/>
      <c r="K94" s="1279"/>
      <c r="L94" s="1279"/>
      <c r="M94" s="1279"/>
      <c r="N94" s="1279"/>
    </row>
    <row r="95" spans="1:14" ht="77.099999999999994" customHeight="1" thickBot="1">
      <c r="A95" s="1264" t="s">
        <v>260</v>
      </c>
      <c r="B95" s="1286" t="s">
        <v>253</v>
      </c>
      <c r="C95" s="1300">
        <f t="shared" si="17"/>
        <v>2342</v>
      </c>
      <c r="D95" s="1301">
        <f t="shared" si="18"/>
        <v>45391</v>
      </c>
      <c r="E95" s="1301">
        <f t="shared" si="19"/>
        <v>47733</v>
      </c>
      <c r="F95" s="1279"/>
      <c r="G95" s="1279"/>
      <c r="H95" s="1279"/>
      <c r="I95" s="1279"/>
      <c r="J95" s="1279"/>
      <c r="K95" s="1279"/>
      <c r="L95" s="1279"/>
      <c r="M95" s="1279"/>
      <c r="N95" s="1279"/>
    </row>
    <row r="96" spans="1:14" ht="77.099999999999994" customHeight="1">
      <c r="A96" s="1261" t="s">
        <v>259</v>
      </c>
      <c r="B96" s="1284" t="s">
        <v>257</v>
      </c>
      <c r="C96" s="1297">
        <f t="shared" si="17"/>
        <v>1093</v>
      </c>
      <c r="D96" s="1298">
        <f t="shared" si="18"/>
        <v>22243</v>
      </c>
      <c r="E96" s="1298">
        <f t="shared" si="19"/>
        <v>23336</v>
      </c>
      <c r="F96" s="1279"/>
      <c r="G96" s="1279"/>
      <c r="H96" s="1279"/>
      <c r="I96" s="1279"/>
      <c r="J96" s="1279"/>
      <c r="K96" s="1279"/>
      <c r="L96" s="1279"/>
      <c r="M96" s="1279"/>
      <c r="N96" s="1279"/>
    </row>
    <row r="97" spans="1:14" ht="77.099999999999994" customHeight="1">
      <c r="A97" s="1266"/>
      <c r="B97" s="1285" t="s">
        <v>255</v>
      </c>
      <c r="C97" s="1299">
        <f t="shared" si="17"/>
        <v>497</v>
      </c>
      <c r="D97" s="1290">
        <f t="shared" si="18"/>
        <v>878</v>
      </c>
      <c r="E97" s="1290">
        <f t="shared" si="19"/>
        <v>1375</v>
      </c>
      <c r="F97" s="1279"/>
      <c r="G97" s="1279"/>
      <c r="H97" s="1279"/>
      <c r="I97" s="1279"/>
      <c r="J97" s="1279"/>
      <c r="K97" s="1279"/>
      <c r="L97" s="1279"/>
      <c r="M97" s="1279"/>
      <c r="N97" s="1279"/>
    </row>
    <row r="98" spans="1:14" ht="77.099999999999994" customHeight="1" thickBot="1">
      <c r="A98" s="1264" t="s">
        <v>258</v>
      </c>
      <c r="B98" s="1286" t="s">
        <v>253</v>
      </c>
      <c r="C98" s="1300">
        <f t="shared" si="17"/>
        <v>1590</v>
      </c>
      <c r="D98" s="1301">
        <f t="shared" si="18"/>
        <v>23121</v>
      </c>
      <c r="E98" s="1301">
        <f t="shared" si="19"/>
        <v>24711</v>
      </c>
      <c r="F98" s="1279"/>
      <c r="G98" s="1279"/>
      <c r="H98" s="1279"/>
      <c r="I98" s="1279"/>
      <c r="J98" s="1279"/>
      <c r="K98" s="1279"/>
      <c r="L98" s="1279"/>
      <c r="M98" s="1279"/>
      <c r="N98" s="1279"/>
    </row>
    <row r="99" spans="1:14" ht="77.099999999999994" customHeight="1">
      <c r="A99" s="1261" t="s">
        <v>256</v>
      </c>
      <c r="B99" s="1284" t="s">
        <v>257</v>
      </c>
      <c r="C99" s="1297">
        <f t="shared" si="17"/>
        <v>4762</v>
      </c>
      <c r="D99" s="1298">
        <f t="shared" si="18"/>
        <v>10230</v>
      </c>
      <c r="E99" s="1298">
        <f t="shared" si="19"/>
        <v>14992</v>
      </c>
      <c r="F99" s="1279"/>
      <c r="G99" s="1279"/>
      <c r="H99" s="1279"/>
      <c r="I99" s="1279"/>
      <c r="J99" s="1279"/>
      <c r="K99" s="1279"/>
      <c r="L99" s="1279"/>
      <c r="M99" s="1279"/>
      <c r="N99" s="1279"/>
    </row>
    <row r="100" spans="1:14" ht="77.099999999999994" customHeight="1">
      <c r="A100" s="1266" t="s">
        <v>254</v>
      </c>
      <c r="B100" s="1285" t="s">
        <v>255</v>
      </c>
      <c r="C100" s="1299">
        <f t="shared" si="17"/>
        <v>3820</v>
      </c>
      <c r="D100" s="1290">
        <f t="shared" si="18"/>
        <v>7491</v>
      </c>
      <c r="E100" s="1290">
        <f t="shared" si="19"/>
        <v>11311</v>
      </c>
      <c r="F100" s="1279"/>
      <c r="G100" s="1279"/>
      <c r="H100" s="1279"/>
      <c r="I100" s="1279"/>
      <c r="J100" s="1279"/>
      <c r="K100" s="1279"/>
      <c r="L100" s="1279"/>
      <c r="M100" s="1279"/>
      <c r="N100" s="1279"/>
    </row>
    <row r="101" spans="1:14" ht="77.099999999999994" customHeight="1" thickBot="1">
      <c r="A101" s="1264" t="s">
        <v>252</v>
      </c>
      <c r="B101" s="1286" t="s">
        <v>253</v>
      </c>
      <c r="C101" s="1300">
        <f t="shared" si="17"/>
        <v>8582</v>
      </c>
      <c r="D101" s="1301">
        <f t="shared" si="18"/>
        <v>17721</v>
      </c>
      <c r="E101" s="1301">
        <f t="shared" si="19"/>
        <v>26303</v>
      </c>
      <c r="F101" s="1279"/>
      <c r="G101" s="1279"/>
      <c r="H101" s="322" t="s">
        <v>2033</v>
      </c>
      <c r="I101" s="1279"/>
      <c r="J101" s="1279"/>
      <c r="K101" s="1279"/>
      <c r="L101" s="1279"/>
      <c r="M101" s="1279"/>
      <c r="N101" s="1279"/>
    </row>
  </sheetData>
  <dataConsolidate link="1"/>
  <mergeCells count="13">
    <mergeCell ref="A23:B23"/>
    <mergeCell ref="D86:E86"/>
    <mergeCell ref="A6:B6"/>
    <mergeCell ref="A87:B87"/>
    <mergeCell ref="A7:B7"/>
    <mergeCell ref="A88:B88"/>
    <mergeCell ref="A72:B72"/>
    <mergeCell ref="A24:B24"/>
    <mergeCell ref="A39:B39"/>
    <mergeCell ref="A40:B40"/>
    <mergeCell ref="A55:B55"/>
    <mergeCell ref="A56:B56"/>
    <mergeCell ref="A71:B7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rowBreaks count="4" manualBreakCount="4">
    <brk id="21" max="13" man="1"/>
    <brk id="53" max="13" man="1"/>
    <brk id="69" max="13" man="1"/>
    <brk id="85" max="1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N70"/>
  <sheetViews>
    <sheetView showGridLines="0" rightToLeft="1" zoomScale="120" zoomScaleNormal="120" zoomScaleSheetLayoutView="75" workbookViewId="0">
      <selection activeCell="P95" sqref="P95"/>
    </sheetView>
  </sheetViews>
  <sheetFormatPr defaultColWidth="11.69921875" defaultRowHeight="77.099999999999994" customHeight="1"/>
  <cols>
    <col min="1" max="1" width="16.69921875" style="1250" customWidth="1"/>
    <col min="2" max="16384" width="11.69921875" style="1250"/>
  </cols>
  <sheetData>
    <row r="3" spans="1:14" s="1251" customFormat="1" ht="77.099999999999994" customHeight="1">
      <c r="A3" s="308" t="s">
        <v>1909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 s="1252" customFormat="1" ht="77.099999999999994" customHeight="1">
      <c r="A4" s="308" t="s">
        <v>1910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1:14" s="1252" customFormat="1" ht="77.099999999999994" customHeight="1">
      <c r="A5" s="1254" t="s">
        <v>694</v>
      </c>
      <c r="B5" s="1255"/>
      <c r="C5" s="1255"/>
      <c r="D5" s="1255"/>
      <c r="E5" s="1255"/>
      <c r="F5" s="1255"/>
      <c r="G5" s="1255"/>
      <c r="H5" s="1255"/>
      <c r="I5" s="1255"/>
      <c r="J5" s="1255"/>
      <c r="K5" s="1255"/>
      <c r="L5" s="1255"/>
      <c r="M5" s="1255"/>
      <c r="N5" s="1256" t="s">
        <v>693</v>
      </c>
    </row>
    <row r="6" spans="1:14" s="1252" customFormat="1" ht="77.099999999999994" customHeight="1">
      <c r="A6" s="1882" t="s">
        <v>269</v>
      </c>
      <c r="B6" s="1883"/>
      <c r="C6" s="1257" t="s">
        <v>103</v>
      </c>
      <c r="D6" s="1258"/>
      <c r="E6" s="1259" t="s">
        <v>102</v>
      </c>
      <c r="F6" s="1260" t="s">
        <v>101</v>
      </c>
      <c r="G6" s="1258"/>
      <c r="H6" s="1259" t="s">
        <v>227</v>
      </c>
      <c r="I6" s="1257" t="s">
        <v>99</v>
      </c>
      <c r="J6" s="1258"/>
      <c r="K6" s="1259" t="s">
        <v>98</v>
      </c>
      <c r="L6" s="1257" t="s">
        <v>97</v>
      </c>
      <c r="M6" s="1258"/>
      <c r="N6" s="1259" t="s">
        <v>226</v>
      </c>
    </row>
    <row r="7" spans="1:14" s="1252" customFormat="1" ht="77.099999999999994" customHeight="1">
      <c r="A7" s="1879" t="s">
        <v>129</v>
      </c>
      <c r="B7" s="1881"/>
      <c r="C7" s="1261" t="s">
        <v>267</v>
      </c>
      <c r="D7" s="1261" t="s">
        <v>268</v>
      </c>
      <c r="E7" s="1261" t="s">
        <v>30</v>
      </c>
      <c r="F7" s="1261" t="s">
        <v>267</v>
      </c>
      <c r="G7" s="1261" t="s">
        <v>268</v>
      </c>
      <c r="H7" s="1261" t="s">
        <v>30</v>
      </c>
      <c r="I7" s="1261" t="s">
        <v>267</v>
      </c>
      <c r="J7" s="1261" t="s">
        <v>268</v>
      </c>
      <c r="K7" s="1261" t="s">
        <v>30</v>
      </c>
      <c r="L7" s="1261" t="s">
        <v>267</v>
      </c>
      <c r="M7" s="1261" t="s">
        <v>268</v>
      </c>
      <c r="N7" s="1261" t="s">
        <v>30</v>
      </c>
    </row>
    <row r="8" spans="1:14" s="1252" customFormat="1" ht="77.099999999999994" customHeight="1">
      <c r="A8" s="1262"/>
      <c r="B8" s="1263"/>
      <c r="C8" s="1264" t="s">
        <v>265</v>
      </c>
      <c r="D8" s="1264" t="s">
        <v>266</v>
      </c>
      <c r="E8" s="1264" t="s">
        <v>26</v>
      </c>
      <c r="F8" s="1264" t="s">
        <v>265</v>
      </c>
      <c r="G8" s="1264" t="s">
        <v>266</v>
      </c>
      <c r="H8" s="1264" t="s">
        <v>26</v>
      </c>
      <c r="I8" s="1264" t="s">
        <v>265</v>
      </c>
      <c r="J8" s="1264" t="s">
        <v>266</v>
      </c>
      <c r="K8" s="1264" t="s">
        <v>26</v>
      </c>
      <c r="L8" s="1264" t="s">
        <v>265</v>
      </c>
      <c r="M8" s="1264" t="s">
        <v>266</v>
      </c>
      <c r="N8" s="1264" t="s">
        <v>26</v>
      </c>
    </row>
    <row r="9" spans="1:14" s="1252" customFormat="1" ht="77.099999999999994" customHeight="1">
      <c r="A9" s="1261" t="s">
        <v>264</v>
      </c>
      <c r="B9" s="1265" t="s">
        <v>257</v>
      </c>
      <c r="C9" s="1287">
        <v>235</v>
      </c>
      <c r="D9" s="1288">
        <v>3540</v>
      </c>
      <c r="E9" s="1293">
        <f t="shared" ref="E9:E20" si="0">SUM(C9:D9)</f>
        <v>3775</v>
      </c>
      <c r="F9" s="1288">
        <v>13</v>
      </c>
      <c r="G9" s="1288">
        <v>235</v>
      </c>
      <c r="H9" s="1293">
        <f t="shared" ref="H9:H20" si="1">SUM(F9:G9)</f>
        <v>248</v>
      </c>
      <c r="I9" s="1288">
        <v>150</v>
      </c>
      <c r="J9" s="1288">
        <v>2008</v>
      </c>
      <c r="K9" s="1293">
        <f t="shared" ref="K9:K20" si="2">SUM(I9:J9)</f>
        <v>2158</v>
      </c>
      <c r="L9" s="1288">
        <v>2</v>
      </c>
      <c r="M9" s="1288">
        <v>234</v>
      </c>
      <c r="N9" s="1288">
        <f t="shared" ref="N9:N20" si="3">SUM(L9:M9)</f>
        <v>236</v>
      </c>
    </row>
    <row r="10" spans="1:14" s="1252" customFormat="1" ht="77.099999999999994" customHeight="1">
      <c r="A10" s="1266"/>
      <c r="B10" s="1267" t="s">
        <v>255</v>
      </c>
      <c r="C10" s="1289">
        <v>45</v>
      </c>
      <c r="D10" s="1290">
        <v>1336</v>
      </c>
      <c r="E10" s="1294">
        <f t="shared" si="0"/>
        <v>1381</v>
      </c>
      <c r="F10" s="1290">
        <v>2</v>
      </c>
      <c r="G10" s="1290">
        <v>121</v>
      </c>
      <c r="H10" s="1294">
        <f t="shared" si="1"/>
        <v>123</v>
      </c>
      <c r="I10" s="1290">
        <v>81</v>
      </c>
      <c r="J10" s="1290">
        <v>795</v>
      </c>
      <c r="K10" s="1294">
        <f t="shared" si="2"/>
        <v>876</v>
      </c>
      <c r="L10" s="1290">
        <v>0</v>
      </c>
      <c r="M10" s="1290">
        <v>78</v>
      </c>
      <c r="N10" s="1290">
        <f t="shared" si="3"/>
        <v>78</v>
      </c>
    </row>
    <row r="11" spans="1:14" s="1252" customFormat="1" ht="77.099999999999994" customHeight="1">
      <c r="A11" s="1264" t="s">
        <v>263</v>
      </c>
      <c r="B11" s="1270" t="s">
        <v>253</v>
      </c>
      <c r="C11" s="1291">
        <f>SUM(C9:C10)</f>
        <v>280</v>
      </c>
      <c r="D11" s="1292">
        <f>SUM(D9:D10)</f>
        <v>4876</v>
      </c>
      <c r="E11" s="1295">
        <f t="shared" si="0"/>
        <v>5156</v>
      </c>
      <c r="F11" s="1292">
        <f>SUM(F9:F10)</f>
        <v>15</v>
      </c>
      <c r="G11" s="1292">
        <f>SUM(G9:G10)</f>
        <v>356</v>
      </c>
      <c r="H11" s="1295">
        <f t="shared" si="1"/>
        <v>371</v>
      </c>
      <c r="I11" s="1292">
        <f>SUM(I9:I10)</f>
        <v>231</v>
      </c>
      <c r="J11" s="1292">
        <f>SUM(J9:J10)</f>
        <v>2803</v>
      </c>
      <c r="K11" s="1295">
        <f t="shared" si="2"/>
        <v>3034</v>
      </c>
      <c r="L11" s="1292">
        <f>SUM(L9:L10)</f>
        <v>2</v>
      </c>
      <c r="M11" s="1292">
        <f>SUM(M9:M10)</f>
        <v>312</v>
      </c>
      <c r="N11" s="1292">
        <f t="shared" si="3"/>
        <v>314</v>
      </c>
    </row>
    <row r="12" spans="1:14" s="1252" customFormat="1" ht="77.099999999999994" customHeight="1">
      <c r="A12" s="1261" t="s">
        <v>262</v>
      </c>
      <c r="B12" s="1265" t="s">
        <v>257</v>
      </c>
      <c r="C12" s="1287">
        <v>49</v>
      </c>
      <c r="D12" s="1288">
        <v>1301</v>
      </c>
      <c r="E12" s="1293">
        <f t="shared" si="0"/>
        <v>1350</v>
      </c>
      <c r="F12" s="1288">
        <v>3</v>
      </c>
      <c r="G12" s="1288">
        <v>36</v>
      </c>
      <c r="H12" s="1293">
        <f t="shared" si="1"/>
        <v>39</v>
      </c>
      <c r="I12" s="1288">
        <v>69</v>
      </c>
      <c r="J12" s="1288">
        <v>549</v>
      </c>
      <c r="K12" s="1293">
        <f t="shared" si="2"/>
        <v>618</v>
      </c>
      <c r="L12" s="1288">
        <v>17</v>
      </c>
      <c r="M12" s="1288">
        <v>49</v>
      </c>
      <c r="N12" s="1288">
        <f t="shared" si="3"/>
        <v>66</v>
      </c>
    </row>
    <row r="13" spans="1:14" s="1252" customFormat="1" ht="77.099999999999994" customHeight="1">
      <c r="A13" s="1266" t="s">
        <v>261</v>
      </c>
      <c r="B13" s="1267" t="s">
        <v>255</v>
      </c>
      <c r="C13" s="1289">
        <v>71</v>
      </c>
      <c r="D13" s="1290">
        <v>6862</v>
      </c>
      <c r="E13" s="1294">
        <f t="shared" si="0"/>
        <v>6933</v>
      </c>
      <c r="F13" s="1290">
        <v>5</v>
      </c>
      <c r="G13" s="1290">
        <v>231</v>
      </c>
      <c r="H13" s="1294">
        <f t="shared" si="1"/>
        <v>236</v>
      </c>
      <c r="I13" s="1290">
        <v>203</v>
      </c>
      <c r="J13" s="1290">
        <v>4020</v>
      </c>
      <c r="K13" s="1294">
        <f t="shared" si="2"/>
        <v>4223</v>
      </c>
      <c r="L13" s="1290">
        <v>4</v>
      </c>
      <c r="M13" s="1290">
        <v>402</v>
      </c>
      <c r="N13" s="1290">
        <f t="shared" si="3"/>
        <v>406</v>
      </c>
    </row>
    <row r="14" spans="1:14" s="1252" customFormat="1" ht="77.099999999999994" customHeight="1">
      <c r="A14" s="1264" t="s">
        <v>260</v>
      </c>
      <c r="B14" s="1270" t="s">
        <v>253</v>
      </c>
      <c r="C14" s="1291">
        <f>SUM(C12:C13)</f>
        <v>120</v>
      </c>
      <c r="D14" s="1292">
        <f>SUM(D12:D13)</f>
        <v>8163</v>
      </c>
      <c r="E14" s="1295">
        <f t="shared" si="0"/>
        <v>8283</v>
      </c>
      <c r="F14" s="1292">
        <f>SUM(F12:F13)</f>
        <v>8</v>
      </c>
      <c r="G14" s="1292">
        <f>SUM(G12:G13)</f>
        <v>267</v>
      </c>
      <c r="H14" s="1295">
        <f t="shared" si="1"/>
        <v>275</v>
      </c>
      <c r="I14" s="1292">
        <f>SUM(I12:I13)</f>
        <v>272</v>
      </c>
      <c r="J14" s="1292">
        <f>SUM(J12:J13)</f>
        <v>4569</v>
      </c>
      <c r="K14" s="1295">
        <f t="shared" si="2"/>
        <v>4841</v>
      </c>
      <c r="L14" s="1292">
        <f>SUM(L12:L13)</f>
        <v>21</v>
      </c>
      <c r="M14" s="1292">
        <f>SUM(M12:M13)</f>
        <v>451</v>
      </c>
      <c r="N14" s="1292">
        <f t="shared" si="3"/>
        <v>472</v>
      </c>
    </row>
    <row r="15" spans="1:14" s="1252" customFormat="1" ht="77.099999999999994" customHeight="1">
      <c r="A15" s="1261" t="s">
        <v>259</v>
      </c>
      <c r="B15" s="1265" t="s">
        <v>257</v>
      </c>
      <c r="C15" s="1287">
        <v>88</v>
      </c>
      <c r="D15" s="1288">
        <v>221</v>
      </c>
      <c r="E15" s="1293">
        <f t="shared" si="0"/>
        <v>309</v>
      </c>
      <c r="F15" s="1288">
        <v>4</v>
      </c>
      <c r="G15" s="1288">
        <v>12</v>
      </c>
      <c r="H15" s="1293">
        <f t="shared" si="1"/>
        <v>16</v>
      </c>
      <c r="I15" s="1288">
        <v>70</v>
      </c>
      <c r="J15" s="1288">
        <v>180</v>
      </c>
      <c r="K15" s="1293">
        <f t="shared" si="2"/>
        <v>250</v>
      </c>
      <c r="L15" s="1288">
        <v>4</v>
      </c>
      <c r="M15" s="1288">
        <v>5</v>
      </c>
      <c r="N15" s="1288">
        <f t="shared" si="3"/>
        <v>9</v>
      </c>
    </row>
    <row r="16" spans="1:14" s="1252" customFormat="1" ht="77.099999999999994" customHeight="1">
      <c r="A16" s="1266"/>
      <c r="B16" s="1267" t="s">
        <v>255</v>
      </c>
      <c r="C16" s="1289">
        <v>36</v>
      </c>
      <c r="D16" s="1290">
        <v>300</v>
      </c>
      <c r="E16" s="1294">
        <f t="shared" si="0"/>
        <v>336</v>
      </c>
      <c r="F16" s="1290">
        <v>10</v>
      </c>
      <c r="G16" s="1290">
        <v>27</v>
      </c>
      <c r="H16" s="1294">
        <f t="shared" si="1"/>
        <v>37</v>
      </c>
      <c r="I16" s="1290">
        <v>129</v>
      </c>
      <c r="J16" s="1290">
        <v>228</v>
      </c>
      <c r="K16" s="1294">
        <f t="shared" si="2"/>
        <v>357</v>
      </c>
      <c r="L16" s="1290">
        <v>3</v>
      </c>
      <c r="M16" s="1290">
        <v>13</v>
      </c>
      <c r="N16" s="1290">
        <f t="shared" si="3"/>
        <v>16</v>
      </c>
    </row>
    <row r="17" spans="1:14" s="1252" customFormat="1" ht="77.099999999999994" customHeight="1">
      <c r="A17" s="1264" t="s">
        <v>258</v>
      </c>
      <c r="B17" s="1270" t="s">
        <v>253</v>
      </c>
      <c r="C17" s="1291">
        <f>SUM(C15:C16)</f>
        <v>124</v>
      </c>
      <c r="D17" s="1292">
        <f>SUM(D15:D16)</f>
        <v>521</v>
      </c>
      <c r="E17" s="1295">
        <f t="shared" si="0"/>
        <v>645</v>
      </c>
      <c r="F17" s="1292">
        <f>SUM(F15:F16)</f>
        <v>14</v>
      </c>
      <c r="G17" s="1292">
        <f>SUM(G15:G16)</f>
        <v>39</v>
      </c>
      <c r="H17" s="1295">
        <f t="shared" si="1"/>
        <v>53</v>
      </c>
      <c r="I17" s="1292">
        <f>SUM(I15:I16)</f>
        <v>199</v>
      </c>
      <c r="J17" s="1292">
        <f>SUM(J15:J16)</f>
        <v>408</v>
      </c>
      <c r="K17" s="1295">
        <f t="shared" si="2"/>
        <v>607</v>
      </c>
      <c r="L17" s="1292">
        <f>SUM(L15:L16)</f>
        <v>7</v>
      </c>
      <c r="M17" s="1292">
        <f>SUM(M15:M16)</f>
        <v>18</v>
      </c>
      <c r="N17" s="1292">
        <f t="shared" si="3"/>
        <v>25</v>
      </c>
    </row>
    <row r="18" spans="1:14" s="1252" customFormat="1" ht="77.099999999999994" customHeight="1">
      <c r="A18" s="1261" t="s">
        <v>256</v>
      </c>
      <c r="B18" s="1265" t="s">
        <v>257</v>
      </c>
      <c r="C18" s="1287">
        <v>443</v>
      </c>
      <c r="D18" s="1288">
        <v>775</v>
      </c>
      <c r="E18" s="1293">
        <f t="shared" si="0"/>
        <v>1218</v>
      </c>
      <c r="F18" s="1288">
        <v>99</v>
      </c>
      <c r="G18" s="1288">
        <v>71</v>
      </c>
      <c r="H18" s="1293">
        <f t="shared" si="1"/>
        <v>170</v>
      </c>
      <c r="I18" s="1288">
        <v>479</v>
      </c>
      <c r="J18" s="1288">
        <v>529</v>
      </c>
      <c r="K18" s="1293">
        <f t="shared" si="2"/>
        <v>1008</v>
      </c>
      <c r="L18" s="1288">
        <v>93</v>
      </c>
      <c r="M18" s="1288">
        <v>64</v>
      </c>
      <c r="N18" s="1288">
        <f t="shared" si="3"/>
        <v>157</v>
      </c>
    </row>
    <row r="19" spans="1:14" s="1253" customFormat="1" ht="77.099999999999994" customHeight="1">
      <c r="A19" s="1266" t="s">
        <v>254</v>
      </c>
      <c r="B19" s="1267" t="s">
        <v>255</v>
      </c>
      <c r="C19" s="1289">
        <v>229</v>
      </c>
      <c r="D19" s="1290">
        <v>1008</v>
      </c>
      <c r="E19" s="1294">
        <f t="shared" si="0"/>
        <v>1237</v>
      </c>
      <c r="F19" s="1290">
        <v>66</v>
      </c>
      <c r="G19" s="1290">
        <v>49</v>
      </c>
      <c r="H19" s="1294">
        <f t="shared" si="1"/>
        <v>115</v>
      </c>
      <c r="I19" s="1290">
        <v>359</v>
      </c>
      <c r="J19" s="1290">
        <v>649</v>
      </c>
      <c r="K19" s="1294">
        <f t="shared" si="2"/>
        <v>1008</v>
      </c>
      <c r="L19" s="1290">
        <v>25</v>
      </c>
      <c r="M19" s="1290">
        <v>63</v>
      </c>
      <c r="N19" s="1290">
        <f t="shared" si="3"/>
        <v>88</v>
      </c>
    </row>
    <row r="20" spans="1:14" s="1251" customFormat="1" ht="77.099999999999994" customHeight="1">
      <c r="A20" s="1264" t="s">
        <v>252</v>
      </c>
      <c r="B20" s="1270" t="s">
        <v>253</v>
      </c>
      <c r="C20" s="1291">
        <f>SUM(C18:C19)</f>
        <v>672</v>
      </c>
      <c r="D20" s="1292">
        <f>SUM(D18:D19)</f>
        <v>1783</v>
      </c>
      <c r="E20" s="1295">
        <f t="shared" si="0"/>
        <v>2455</v>
      </c>
      <c r="F20" s="1292">
        <f>SUM(F18:F19)</f>
        <v>165</v>
      </c>
      <c r="G20" s="1292">
        <f>SUM(G18:G19)</f>
        <v>120</v>
      </c>
      <c r="H20" s="1295">
        <f t="shared" si="1"/>
        <v>285</v>
      </c>
      <c r="I20" s="1292">
        <f>SUM(I18:I19)</f>
        <v>838</v>
      </c>
      <c r="J20" s="1292">
        <f>SUM(J18:J19)</f>
        <v>1178</v>
      </c>
      <c r="K20" s="1295">
        <f t="shared" si="2"/>
        <v>2016</v>
      </c>
      <c r="L20" s="1292">
        <f>SUM(L18:L19)</f>
        <v>118</v>
      </c>
      <c r="M20" s="1292">
        <f>SUM(M18:M19)</f>
        <v>127</v>
      </c>
      <c r="N20" s="1292">
        <f t="shared" si="3"/>
        <v>245</v>
      </c>
    </row>
    <row r="21" spans="1:14" s="1252" customFormat="1" ht="77.099999999999994" customHeight="1">
      <c r="A21" s="1271" t="s">
        <v>688</v>
      </c>
      <c r="B21" s="1272"/>
      <c r="C21" s="1302"/>
      <c r="D21" s="1302"/>
      <c r="E21" s="1302"/>
      <c r="F21" s="1302"/>
      <c r="G21" s="1302"/>
      <c r="H21" s="1302"/>
      <c r="I21" s="1302"/>
      <c r="J21" s="1302"/>
      <c r="K21" s="1302"/>
      <c r="L21" s="1302"/>
      <c r="M21" s="1302"/>
      <c r="N21" s="1273" t="s">
        <v>276</v>
      </c>
    </row>
    <row r="22" spans="1:14" s="1252" customFormat="1" ht="77.099999999999994" customHeight="1">
      <c r="A22" s="1304" t="s">
        <v>692</v>
      </c>
      <c r="B22" s="1255"/>
      <c r="C22" s="1274"/>
      <c r="D22" s="1274"/>
      <c r="E22" s="1255"/>
      <c r="F22" s="1255"/>
      <c r="G22" s="1255"/>
      <c r="H22" s="1255"/>
      <c r="I22" s="1255" t="s">
        <v>38</v>
      </c>
      <c r="J22" s="1255"/>
      <c r="K22" s="1255"/>
      <c r="L22" s="1255"/>
      <c r="M22" s="1255"/>
      <c r="N22" s="1256" t="s">
        <v>691</v>
      </c>
    </row>
    <row r="23" spans="1:14" s="1252" customFormat="1" ht="77.099999999999994" customHeight="1">
      <c r="A23" s="1882" t="s">
        <v>269</v>
      </c>
      <c r="B23" s="1883"/>
      <c r="C23" s="1260" t="s">
        <v>95</v>
      </c>
      <c r="D23" s="1258"/>
      <c r="E23" s="1259" t="s">
        <v>94</v>
      </c>
      <c r="F23" s="1257" t="s">
        <v>93</v>
      </c>
      <c r="G23" s="1258"/>
      <c r="H23" s="1259" t="s">
        <v>92</v>
      </c>
      <c r="I23" s="1257" t="s">
        <v>91</v>
      </c>
      <c r="J23" s="1258"/>
      <c r="K23" s="1259" t="s">
        <v>90</v>
      </c>
      <c r="L23" s="1257" t="s">
        <v>89</v>
      </c>
      <c r="M23" s="1258"/>
      <c r="N23" s="1259" t="s">
        <v>225</v>
      </c>
    </row>
    <row r="24" spans="1:14" s="1252" customFormat="1" ht="77.099999999999994" customHeight="1">
      <c r="A24" s="1879" t="s">
        <v>129</v>
      </c>
      <c r="B24" s="1881"/>
      <c r="C24" s="1275" t="s">
        <v>267</v>
      </c>
      <c r="D24" s="1261" t="s">
        <v>268</v>
      </c>
      <c r="E24" s="1261" t="s">
        <v>30</v>
      </c>
      <c r="F24" s="1261" t="s">
        <v>267</v>
      </c>
      <c r="G24" s="1261" t="s">
        <v>268</v>
      </c>
      <c r="H24" s="1261" t="s">
        <v>30</v>
      </c>
      <c r="I24" s="1261" t="s">
        <v>267</v>
      </c>
      <c r="J24" s="1261" t="s">
        <v>268</v>
      </c>
      <c r="K24" s="1261" t="s">
        <v>30</v>
      </c>
      <c r="L24" s="1261" t="s">
        <v>267</v>
      </c>
      <c r="M24" s="1261" t="s">
        <v>268</v>
      </c>
      <c r="N24" s="1261" t="s">
        <v>30</v>
      </c>
    </row>
    <row r="25" spans="1:14" s="1252" customFormat="1" ht="77.099999999999994" customHeight="1">
      <c r="A25" s="1262"/>
      <c r="B25" s="1263"/>
      <c r="C25" s="1263" t="s">
        <v>265</v>
      </c>
      <c r="D25" s="1264" t="s">
        <v>266</v>
      </c>
      <c r="E25" s="1264" t="s">
        <v>26</v>
      </c>
      <c r="F25" s="1264" t="s">
        <v>265</v>
      </c>
      <c r="G25" s="1264" t="s">
        <v>266</v>
      </c>
      <c r="H25" s="1264" t="s">
        <v>26</v>
      </c>
      <c r="I25" s="1264" t="s">
        <v>265</v>
      </c>
      <c r="J25" s="1264" t="s">
        <v>266</v>
      </c>
      <c r="K25" s="1264" t="s">
        <v>26</v>
      </c>
      <c r="L25" s="1264" t="s">
        <v>265</v>
      </c>
      <c r="M25" s="1264" t="s">
        <v>266</v>
      </c>
      <c r="N25" s="1264" t="s">
        <v>26</v>
      </c>
    </row>
    <row r="26" spans="1:14" s="1252" customFormat="1" ht="77.099999999999994" customHeight="1">
      <c r="A26" s="1261" t="s">
        <v>264</v>
      </c>
      <c r="B26" s="1265" t="s">
        <v>257</v>
      </c>
      <c r="C26" s="1287">
        <v>29</v>
      </c>
      <c r="D26" s="1288">
        <v>525</v>
      </c>
      <c r="E26" s="1293">
        <f t="shared" ref="E26:E37" si="4">SUM(C26:D26)</f>
        <v>554</v>
      </c>
      <c r="F26" s="1288">
        <v>8</v>
      </c>
      <c r="G26" s="1288">
        <v>165</v>
      </c>
      <c r="H26" s="1293">
        <f t="shared" ref="H26:H37" si="5">SUM(F26:G26)</f>
        <v>173</v>
      </c>
      <c r="I26" s="1288">
        <v>251</v>
      </c>
      <c r="J26" s="1288">
        <v>1479</v>
      </c>
      <c r="K26" s="1293">
        <f>SUM(I26:J26)</f>
        <v>1730</v>
      </c>
      <c r="L26" s="1288">
        <v>35</v>
      </c>
      <c r="M26" s="1288">
        <v>411</v>
      </c>
      <c r="N26" s="1288">
        <f>SUM(L26:M26)</f>
        <v>446</v>
      </c>
    </row>
    <row r="27" spans="1:14" s="1252" customFormat="1" ht="77.099999999999994" customHeight="1">
      <c r="A27" s="1266"/>
      <c r="B27" s="1267" t="s">
        <v>255</v>
      </c>
      <c r="C27" s="1289">
        <v>6</v>
      </c>
      <c r="D27" s="1290">
        <v>171</v>
      </c>
      <c r="E27" s="1294">
        <f t="shared" si="4"/>
        <v>177</v>
      </c>
      <c r="F27" s="1290">
        <v>2</v>
      </c>
      <c r="G27" s="1290">
        <v>123</v>
      </c>
      <c r="H27" s="1294">
        <f t="shared" si="5"/>
        <v>125</v>
      </c>
      <c r="I27" s="1290">
        <v>114</v>
      </c>
      <c r="J27" s="1290">
        <v>675</v>
      </c>
      <c r="K27" s="1294">
        <f>SUM(I27:J27)</f>
        <v>789</v>
      </c>
      <c r="L27" s="1290">
        <v>14</v>
      </c>
      <c r="M27" s="1290">
        <v>158</v>
      </c>
      <c r="N27" s="1290">
        <f>SUM(L27:M27)</f>
        <v>172</v>
      </c>
    </row>
    <row r="28" spans="1:14" s="1252" customFormat="1" ht="77.099999999999994" customHeight="1">
      <c r="A28" s="1264" t="s">
        <v>263</v>
      </c>
      <c r="B28" s="1270" t="s">
        <v>253</v>
      </c>
      <c r="C28" s="1291">
        <f>SUM(C26:C27)</f>
        <v>35</v>
      </c>
      <c r="D28" s="1292">
        <f>SUM(D26:D27)</f>
        <v>696</v>
      </c>
      <c r="E28" s="1295">
        <f t="shared" si="4"/>
        <v>731</v>
      </c>
      <c r="F28" s="1292">
        <f>SUM(F26:F27)</f>
        <v>10</v>
      </c>
      <c r="G28" s="1292">
        <f>SUM(G26:G27)</f>
        <v>288</v>
      </c>
      <c r="H28" s="1295">
        <f t="shared" si="5"/>
        <v>298</v>
      </c>
      <c r="I28" s="1292">
        <f t="shared" ref="I28:N28" si="6">SUM(I26:I27)</f>
        <v>365</v>
      </c>
      <c r="J28" s="1292">
        <f t="shared" si="6"/>
        <v>2154</v>
      </c>
      <c r="K28" s="1295">
        <f t="shared" si="6"/>
        <v>2519</v>
      </c>
      <c r="L28" s="1292">
        <v>50</v>
      </c>
      <c r="M28" s="1292">
        <f t="shared" si="6"/>
        <v>569</v>
      </c>
      <c r="N28" s="1292">
        <f t="shared" si="6"/>
        <v>618</v>
      </c>
    </row>
    <row r="29" spans="1:14" s="1252" customFormat="1" ht="77.099999999999994" customHeight="1">
      <c r="A29" s="1261" t="s">
        <v>262</v>
      </c>
      <c r="B29" s="1265" t="s">
        <v>257</v>
      </c>
      <c r="C29" s="1287">
        <v>12</v>
      </c>
      <c r="D29" s="1288">
        <v>111</v>
      </c>
      <c r="E29" s="1293">
        <f t="shared" si="4"/>
        <v>123</v>
      </c>
      <c r="F29" s="1288">
        <v>7</v>
      </c>
      <c r="G29" s="1288">
        <v>69</v>
      </c>
      <c r="H29" s="1293">
        <f t="shared" si="5"/>
        <v>76</v>
      </c>
      <c r="I29" s="1288">
        <v>59</v>
      </c>
      <c r="J29" s="1288">
        <v>1049</v>
      </c>
      <c r="K29" s="1293">
        <f>SUM(I29:J29)</f>
        <v>1108</v>
      </c>
      <c r="L29" s="1288">
        <v>17</v>
      </c>
      <c r="M29" s="1288">
        <v>264</v>
      </c>
      <c r="N29" s="1288">
        <f>SUM(L29:M29)</f>
        <v>281</v>
      </c>
    </row>
    <row r="30" spans="1:14" s="1252" customFormat="1" ht="77.099999999999994" customHeight="1">
      <c r="A30" s="1266" t="s">
        <v>261</v>
      </c>
      <c r="B30" s="1267" t="s">
        <v>255</v>
      </c>
      <c r="C30" s="1289">
        <v>16</v>
      </c>
      <c r="D30" s="1290">
        <v>752</v>
      </c>
      <c r="E30" s="1294">
        <f t="shared" si="4"/>
        <v>768</v>
      </c>
      <c r="F30" s="1290">
        <v>11</v>
      </c>
      <c r="G30" s="1290">
        <v>542</v>
      </c>
      <c r="H30" s="1294">
        <f t="shared" si="5"/>
        <v>553</v>
      </c>
      <c r="I30" s="1290">
        <v>579</v>
      </c>
      <c r="J30" s="1290">
        <v>4040</v>
      </c>
      <c r="K30" s="1294">
        <f>SUM(I30:J30)</f>
        <v>4619</v>
      </c>
      <c r="L30" s="1290">
        <v>73</v>
      </c>
      <c r="M30" s="1290">
        <v>1001</v>
      </c>
      <c r="N30" s="1290">
        <f>SUM(L30:M30)</f>
        <v>1074</v>
      </c>
    </row>
    <row r="31" spans="1:14" s="1252" customFormat="1" ht="77.099999999999994" customHeight="1">
      <c r="A31" s="1264" t="s">
        <v>260</v>
      </c>
      <c r="B31" s="1270" t="s">
        <v>253</v>
      </c>
      <c r="C31" s="1291">
        <f>SUM(C29:C30)</f>
        <v>28</v>
      </c>
      <c r="D31" s="1292">
        <f>SUM(D29:D30)</f>
        <v>863</v>
      </c>
      <c r="E31" s="1295">
        <f t="shared" si="4"/>
        <v>891</v>
      </c>
      <c r="F31" s="1292">
        <f>SUM(F29:F30)</f>
        <v>18</v>
      </c>
      <c r="G31" s="1292">
        <f>SUM(G29:G30)</f>
        <v>611</v>
      </c>
      <c r="H31" s="1295">
        <f t="shared" si="5"/>
        <v>629</v>
      </c>
      <c r="I31" s="1292">
        <f t="shared" ref="I31:N31" si="7">SUM(I29:I30)</f>
        <v>638</v>
      </c>
      <c r="J31" s="1292">
        <f t="shared" si="7"/>
        <v>5089</v>
      </c>
      <c r="K31" s="1295">
        <f t="shared" si="7"/>
        <v>5727</v>
      </c>
      <c r="L31" s="1292">
        <f t="shared" si="7"/>
        <v>90</v>
      </c>
      <c r="M31" s="1292">
        <f t="shared" si="7"/>
        <v>1265</v>
      </c>
      <c r="N31" s="1292">
        <f t="shared" si="7"/>
        <v>1355</v>
      </c>
    </row>
    <row r="32" spans="1:14" s="1252" customFormat="1" ht="77.099999999999994" customHeight="1">
      <c r="A32" s="1261" t="s">
        <v>259</v>
      </c>
      <c r="B32" s="1265" t="s">
        <v>257</v>
      </c>
      <c r="C32" s="1287">
        <v>18</v>
      </c>
      <c r="D32" s="1288">
        <v>47</v>
      </c>
      <c r="E32" s="1293">
        <f t="shared" si="4"/>
        <v>65</v>
      </c>
      <c r="F32" s="1288">
        <v>14</v>
      </c>
      <c r="G32" s="1288">
        <v>17</v>
      </c>
      <c r="H32" s="1293">
        <f t="shared" si="5"/>
        <v>31</v>
      </c>
      <c r="I32" s="1288">
        <v>63</v>
      </c>
      <c r="J32" s="1288">
        <v>190</v>
      </c>
      <c r="K32" s="1293">
        <f>SUM(I32:J32)</f>
        <v>253</v>
      </c>
      <c r="L32" s="1288">
        <v>30</v>
      </c>
      <c r="M32" s="1288">
        <v>27</v>
      </c>
      <c r="N32" s="1288">
        <f>SUM(L32:M32)</f>
        <v>57</v>
      </c>
    </row>
    <row r="33" spans="1:14" s="1252" customFormat="1" ht="77.099999999999994" customHeight="1">
      <c r="A33" s="1266"/>
      <c r="B33" s="1267" t="s">
        <v>255</v>
      </c>
      <c r="C33" s="1289">
        <v>10</v>
      </c>
      <c r="D33" s="1290">
        <v>19</v>
      </c>
      <c r="E33" s="1294">
        <f t="shared" si="4"/>
        <v>29</v>
      </c>
      <c r="F33" s="1290">
        <v>6</v>
      </c>
      <c r="G33" s="1290">
        <v>8</v>
      </c>
      <c r="H33" s="1294">
        <f t="shared" si="5"/>
        <v>14</v>
      </c>
      <c r="I33" s="1290">
        <v>155</v>
      </c>
      <c r="J33" s="1290">
        <v>94</v>
      </c>
      <c r="K33" s="1294">
        <f>SUM(I33:J33)</f>
        <v>249</v>
      </c>
      <c r="L33" s="1290">
        <v>32</v>
      </c>
      <c r="M33" s="1290">
        <v>33</v>
      </c>
      <c r="N33" s="1290">
        <f>SUM(L33:M33)</f>
        <v>65</v>
      </c>
    </row>
    <row r="34" spans="1:14" s="1252" customFormat="1" ht="77.099999999999994" customHeight="1">
      <c r="A34" s="1264" t="s">
        <v>258</v>
      </c>
      <c r="B34" s="1270" t="s">
        <v>253</v>
      </c>
      <c r="C34" s="1291">
        <f>SUM(C32:C33)</f>
        <v>28</v>
      </c>
      <c r="D34" s="1292">
        <f>SUM(D32:D33)</f>
        <v>66</v>
      </c>
      <c r="E34" s="1295">
        <f t="shared" si="4"/>
        <v>94</v>
      </c>
      <c r="F34" s="1292">
        <f>SUM(F32:F33)</f>
        <v>20</v>
      </c>
      <c r="G34" s="1292">
        <f>SUM(G32:G33)</f>
        <v>25</v>
      </c>
      <c r="H34" s="1295">
        <f t="shared" si="5"/>
        <v>45</v>
      </c>
      <c r="I34" s="1292">
        <f t="shared" ref="I34:N34" si="8">SUM(I32:I33)</f>
        <v>218</v>
      </c>
      <c r="J34" s="1292">
        <f t="shared" si="8"/>
        <v>284</v>
      </c>
      <c r="K34" s="1295">
        <f t="shared" si="8"/>
        <v>502</v>
      </c>
      <c r="L34" s="1292">
        <f t="shared" si="8"/>
        <v>62</v>
      </c>
      <c r="M34" s="1292">
        <f t="shared" si="8"/>
        <v>60</v>
      </c>
      <c r="N34" s="1292">
        <f t="shared" si="8"/>
        <v>122</v>
      </c>
    </row>
    <row r="35" spans="1:14" s="1252" customFormat="1" ht="77.099999999999994" customHeight="1">
      <c r="A35" s="1261" t="s">
        <v>256</v>
      </c>
      <c r="B35" s="1265" t="s">
        <v>257</v>
      </c>
      <c r="C35" s="1287">
        <v>133</v>
      </c>
      <c r="D35" s="1288">
        <v>140</v>
      </c>
      <c r="E35" s="1293">
        <f t="shared" si="4"/>
        <v>273</v>
      </c>
      <c r="F35" s="1288">
        <v>74</v>
      </c>
      <c r="G35" s="1288">
        <v>42</v>
      </c>
      <c r="H35" s="1293">
        <f t="shared" si="5"/>
        <v>116</v>
      </c>
      <c r="I35" s="1288">
        <v>618</v>
      </c>
      <c r="J35" s="1288">
        <v>545</v>
      </c>
      <c r="K35" s="1293">
        <f>SUM(I35:J35)</f>
        <v>1163</v>
      </c>
      <c r="L35" s="1288">
        <v>124</v>
      </c>
      <c r="M35" s="1288">
        <v>149</v>
      </c>
      <c r="N35" s="1288">
        <f>SUM(L35:M35)</f>
        <v>273</v>
      </c>
    </row>
    <row r="36" spans="1:14" s="1251" customFormat="1" ht="77.099999999999994" customHeight="1">
      <c r="A36" s="1266" t="s">
        <v>254</v>
      </c>
      <c r="B36" s="1267" t="s">
        <v>255</v>
      </c>
      <c r="C36" s="1289">
        <v>73</v>
      </c>
      <c r="D36" s="1290">
        <v>111</v>
      </c>
      <c r="E36" s="1294">
        <f t="shared" si="4"/>
        <v>184</v>
      </c>
      <c r="F36" s="1290">
        <v>23</v>
      </c>
      <c r="G36" s="1290">
        <v>73</v>
      </c>
      <c r="H36" s="1294">
        <f t="shared" si="5"/>
        <v>96</v>
      </c>
      <c r="I36" s="1290">
        <v>732</v>
      </c>
      <c r="J36" s="1290">
        <v>722</v>
      </c>
      <c r="K36" s="1294">
        <f>SUM(I36:J36)</f>
        <v>1454</v>
      </c>
      <c r="L36" s="1290">
        <v>114</v>
      </c>
      <c r="M36" s="1290">
        <v>150</v>
      </c>
      <c r="N36" s="1290">
        <f>SUM(L36:M36)</f>
        <v>264</v>
      </c>
    </row>
    <row r="37" spans="1:14" s="1252" customFormat="1" ht="77.099999999999994" customHeight="1">
      <c r="A37" s="1264" t="s">
        <v>252</v>
      </c>
      <c r="B37" s="1270" t="s">
        <v>253</v>
      </c>
      <c r="C37" s="1291">
        <f>SUM(C35:C36)</f>
        <v>206</v>
      </c>
      <c r="D37" s="1292">
        <f>SUM(D35:D36)</f>
        <v>251</v>
      </c>
      <c r="E37" s="1295">
        <f t="shared" si="4"/>
        <v>457</v>
      </c>
      <c r="F37" s="1292">
        <f>SUM(F35:F36)</f>
        <v>97</v>
      </c>
      <c r="G37" s="1292">
        <f>SUM(G35:G36)</f>
        <v>115</v>
      </c>
      <c r="H37" s="1295">
        <f t="shared" si="5"/>
        <v>212</v>
      </c>
      <c r="I37" s="1292">
        <f t="shared" ref="I37:N37" si="9">SUM(I35:I36)</f>
        <v>1350</v>
      </c>
      <c r="J37" s="1292">
        <f t="shared" si="9"/>
        <v>1267</v>
      </c>
      <c r="K37" s="1295">
        <f t="shared" si="9"/>
        <v>2617</v>
      </c>
      <c r="L37" s="1292">
        <f t="shared" si="9"/>
        <v>238</v>
      </c>
      <c r="M37" s="1292">
        <f t="shared" si="9"/>
        <v>299</v>
      </c>
      <c r="N37" s="1292">
        <f t="shared" si="9"/>
        <v>537</v>
      </c>
    </row>
    <row r="38" spans="1:14" s="1252" customFormat="1" ht="77.099999999999994" customHeight="1">
      <c r="A38" s="1304" t="s">
        <v>692</v>
      </c>
      <c r="B38" s="1255"/>
      <c r="C38" s="1274"/>
      <c r="D38" s="1274"/>
      <c r="E38" s="1255"/>
      <c r="F38" s="1255"/>
      <c r="G38" s="1255"/>
      <c r="H38" s="1255"/>
      <c r="I38" s="1255" t="s">
        <v>38</v>
      </c>
      <c r="J38" s="1255"/>
      <c r="K38" s="1255"/>
      <c r="L38" s="1255"/>
      <c r="M38" s="1255"/>
      <c r="N38" s="1256" t="s">
        <v>691</v>
      </c>
    </row>
    <row r="39" spans="1:14" s="1252" customFormat="1" ht="77.099999999999994" customHeight="1">
      <c r="A39" s="1882" t="s">
        <v>269</v>
      </c>
      <c r="B39" s="1883"/>
      <c r="C39" s="1260" t="s">
        <v>87</v>
      </c>
      <c r="D39" s="1258"/>
      <c r="E39" s="1303" t="s">
        <v>86</v>
      </c>
      <c r="F39" s="1257" t="s">
        <v>85</v>
      </c>
      <c r="G39" s="1258"/>
      <c r="H39" s="1259" t="s">
        <v>84</v>
      </c>
      <c r="I39" s="1257" t="s">
        <v>81</v>
      </c>
      <c r="J39" s="1258"/>
      <c r="K39" s="1259" t="s">
        <v>80</v>
      </c>
      <c r="L39" s="1257" t="s">
        <v>79</v>
      </c>
      <c r="M39" s="1258"/>
      <c r="N39" s="1259" t="s">
        <v>223</v>
      </c>
    </row>
    <row r="40" spans="1:14" s="1252" customFormat="1" ht="77.099999999999994" customHeight="1">
      <c r="A40" s="1879" t="s">
        <v>129</v>
      </c>
      <c r="B40" s="1881"/>
      <c r="C40" s="1261" t="s">
        <v>267</v>
      </c>
      <c r="D40" s="1261" t="s">
        <v>268</v>
      </c>
      <c r="E40" s="1261" t="s">
        <v>30</v>
      </c>
      <c r="F40" s="1261" t="s">
        <v>267</v>
      </c>
      <c r="G40" s="1261" t="s">
        <v>268</v>
      </c>
      <c r="H40" s="1261" t="s">
        <v>30</v>
      </c>
      <c r="I40" s="1261" t="s">
        <v>267</v>
      </c>
      <c r="J40" s="1261" t="s">
        <v>268</v>
      </c>
      <c r="K40" s="1261" t="s">
        <v>30</v>
      </c>
      <c r="L40" s="1261" t="s">
        <v>267</v>
      </c>
      <c r="M40" s="1261" t="s">
        <v>268</v>
      </c>
      <c r="N40" s="1261" t="s">
        <v>30</v>
      </c>
    </row>
    <row r="41" spans="1:14" s="1252" customFormat="1" ht="77.099999999999994" customHeight="1">
      <c r="A41" s="1262"/>
      <c r="B41" s="1263"/>
      <c r="C41" s="1264" t="s">
        <v>265</v>
      </c>
      <c r="D41" s="1264" t="s">
        <v>266</v>
      </c>
      <c r="E41" s="1264" t="s">
        <v>26</v>
      </c>
      <c r="F41" s="1264" t="s">
        <v>265</v>
      </c>
      <c r="G41" s="1264" t="s">
        <v>266</v>
      </c>
      <c r="H41" s="1264" t="s">
        <v>26</v>
      </c>
      <c r="I41" s="1264" t="s">
        <v>265</v>
      </c>
      <c r="J41" s="1264" t="s">
        <v>266</v>
      </c>
      <c r="K41" s="1264" t="s">
        <v>26</v>
      </c>
      <c r="L41" s="1264" t="s">
        <v>265</v>
      </c>
      <c r="M41" s="1264" t="s">
        <v>266</v>
      </c>
      <c r="N41" s="1264" t="s">
        <v>26</v>
      </c>
    </row>
    <row r="42" spans="1:14" s="1252" customFormat="1" ht="77.099999999999994" customHeight="1">
      <c r="A42" s="1261" t="s">
        <v>264</v>
      </c>
      <c r="B42" s="1265" t="s">
        <v>257</v>
      </c>
      <c r="C42" s="1287">
        <v>6</v>
      </c>
      <c r="D42" s="1288">
        <v>77</v>
      </c>
      <c r="E42" s="1293">
        <f t="shared" ref="E42:E53" si="10">SUM(C42:D42)</f>
        <v>83</v>
      </c>
      <c r="F42" s="1288">
        <v>26</v>
      </c>
      <c r="G42" s="1288">
        <v>387</v>
      </c>
      <c r="H42" s="1293">
        <f t="shared" ref="H42:H53" si="11">SUM(F42:G42)</f>
        <v>413</v>
      </c>
      <c r="I42" s="1288">
        <v>1</v>
      </c>
      <c r="J42" s="1288">
        <v>37</v>
      </c>
      <c r="K42" s="1293">
        <f t="shared" ref="K42:K53" si="12">SUM(I42:J42)</f>
        <v>38</v>
      </c>
      <c r="L42" s="1288">
        <v>7</v>
      </c>
      <c r="M42" s="1288">
        <v>110</v>
      </c>
      <c r="N42" s="1288">
        <f t="shared" ref="N42:N53" si="13">SUM(L42:M42)</f>
        <v>117</v>
      </c>
    </row>
    <row r="43" spans="1:14" s="1252" customFormat="1" ht="77.099999999999994" customHeight="1">
      <c r="A43" s="1266"/>
      <c r="B43" s="1267" t="s">
        <v>255</v>
      </c>
      <c r="C43" s="1289">
        <v>0</v>
      </c>
      <c r="D43" s="1290">
        <v>33</v>
      </c>
      <c r="E43" s="1294">
        <f t="shared" si="10"/>
        <v>33</v>
      </c>
      <c r="F43" s="1290">
        <v>1</v>
      </c>
      <c r="G43" s="1290">
        <v>165</v>
      </c>
      <c r="H43" s="1294">
        <f t="shared" si="11"/>
        <v>166</v>
      </c>
      <c r="I43" s="1290">
        <v>0</v>
      </c>
      <c r="J43" s="1290">
        <v>10</v>
      </c>
      <c r="K43" s="1294">
        <f t="shared" si="12"/>
        <v>10</v>
      </c>
      <c r="L43" s="1290">
        <v>2</v>
      </c>
      <c r="M43" s="1290">
        <v>47</v>
      </c>
      <c r="N43" s="1290">
        <f t="shared" si="13"/>
        <v>49</v>
      </c>
    </row>
    <row r="44" spans="1:14" s="1252" customFormat="1" ht="77.099999999999994" customHeight="1">
      <c r="A44" s="1264" t="s">
        <v>263</v>
      </c>
      <c r="B44" s="1268" t="s">
        <v>253</v>
      </c>
      <c r="C44" s="1291">
        <f>SUM(C42:C43)</f>
        <v>6</v>
      </c>
      <c r="D44" s="1292">
        <f>SUM(D42:D43)</f>
        <v>110</v>
      </c>
      <c r="E44" s="1295">
        <f t="shared" si="10"/>
        <v>116</v>
      </c>
      <c r="F44" s="1292">
        <f>SUM(F42:F43)</f>
        <v>27</v>
      </c>
      <c r="G44" s="1292">
        <f>SUM(G42:G43)</f>
        <v>552</v>
      </c>
      <c r="H44" s="1295">
        <f t="shared" si="11"/>
        <v>579</v>
      </c>
      <c r="I44" s="1292">
        <f>SUM(I42:I43)</f>
        <v>1</v>
      </c>
      <c r="J44" s="1292">
        <f>SUM(J42:J43)</f>
        <v>47</v>
      </c>
      <c r="K44" s="1295">
        <f t="shared" si="12"/>
        <v>48</v>
      </c>
      <c r="L44" s="1292">
        <f>SUM(L42:L43)</f>
        <v>9</v>
      </c>
      <c r="M44" s="1292">
        <f>SUM(M42:M43)</f>
        <v>157</v>
      </c>
      <c r="N44" s="1292">
        <f t="shared" si="13"/>
        <v>166</v>
      </c>
    </row>
    <row r="45" spans="1:14" s="1252" customFormat="1" ht="77.099999999999994" customHeight="1">
      <c r="A45" s="1261" t="s">
        <v>262</v>
      </c>
      <c r="B45" s="1265" t="s">
        <v>257</v>
      </c>
      <c r="C45" s="1287">
        <v>2</v>
      </c>
      <c r="D45" s="1288">
        <v>18</v>
      </c>
      <c r="E45" s="1293">
        <f t="shared" si="10"/>
        <v>20</v>
      </c>
      <c r="F45" s="1288">
        <v>14</v>
      </c>
      <c r="G45" s="1288">
        <v>127</v>
      </c>
      <c r="H45" s="1293">
        <f t="shared" si="11"/>
        <v>141</v>
      </c>
      <c r="I45" s="1288">
        <v>2</v>
      </c>
      <c r="J45" s="1288">
        <v>13</v>
      </c>
      <c r="K45" s="1293">
        <f t="shared" si="12"/>
        <v>15</v>
      </c>
      <c r="L45" s="1288">
        <v>2</v>
      </c>
      <c r="M45" s="1288">
        <v>57</v>
      </c>
      <c r="N45" s="1288">
        <f t="shared" si="13"/>
        <v>59</v>
      </c>
    </row>
    <row r="46" spans="1:14" s="1252" customFormat="1" ht="77.099999999999994" customHeight="1">
      <c r="A46" s="1266" t="s">
        <v>261</v>
      </c>
      <c r="B46" s="1267" t="s">
        <v>255</v>
      </c>
      <c r="C46" s="1289">
        <v>1</v>
      </c>
      <c r="D46" s="1290">
        <v>81</v>
      </c>
      <c r="E46" s="1294">
        <f t="shared" si="10"/>
        <v>82</v>
      </c>
      <c r="F46" s="1290">
        <v>38</v>
      </c>
      <c r="G46" s="1290">
        <v>743</v>
      </c>
      <c r="H46" s="1294">
        <f t="shared" si="11"/>
        <v>781</v>
      </c>
      <c r="I46" s="1290">
        <v>0</v>
      </c>
      <c r="J46" s="1290">
        <v>67</v>
      </c>
      <c r="K46" s="1294">
        <f t="shared" si="12"/>
        <v>67</v>
      </c>
      <c r="L46" s="1290">
        <v>38</v>
      </c>
      <c r="M46" s="1290">
        <v>187</v>
      </c>
      <c r="N46" s="1290">
        <f t="shared" si="13"/>
        <v>225</v>
      </c>
    </row>
    <row r="47" spans="1:14" s="1252" customFormat="1" ht="77.099999999999994" customHeight="1">
      <c r="A47" s="1264" t="s">
        <v>260</v>
      </c>
      <c r="B47" s="1270" t="s">
        <v>253</v>
      </c>
      <c r="C47" s="1291">
        <f>SUM(C45:C46)</f>
        <v>3</v>
      </c>
      <c r="D47" s="1292">
        <f>SUM(D45:D46)</f>
        <v>99</v>
      </c>
      <c r="E47" s="1295">
        <f t="shared" si="10"/>
        <v>102</v>
      </c>
      <c r="F47" s="1292">
        <f>SUM(F45:F46)</f>
        <v>52</v>
      </c>
      <c r="G47" s="1292">
        <f>SUM(G45:G46)</f>
        <v>870</v>
      </c>
      <c r="H47" s="1295">
        <f t="shared" si="11"/>
        <v>922</v>
      </c>
      <c r="I47" s="1292">
        <f>SUM(I45:I46)</f>
        <v>2</v>
      </c>
      <c r="J47" s="1292">
        <f>SUM(J45:J46)</f>
        <v>80</v>
      </c>
      <c r="K47" s="1295">
        <f t="shared" si="12"/>
        <v>82</v>
      </c>
      <c r="L47" s="1292">
        <f>SUM(L45:L46)</f>
        <v>40</v>
      </c>
      <c r="M47" s="1292">
        <f>SUM(M45:M46)</f>
        <v>244</v>
      </c>
      <c r="N47" s="1292">
        <f t="shared" si="13"/>
        <v>284</v>
      </c>
    </row>
    <row r="48" spans="1:14" s="1252" customFormat="1" ht="77.099999999999994" customHeight="1">
      <c r="A48" s="1261" t="s">
        <v>259</v>
      </c>
      <c r="B48" s="1265" t="s">
        <v>257</v>
      </c>
      <c r="C48" s="1287">
        <v>1</v>
      </c>
      <c r="D48" s="1288">
        <v>8</v>
      </c>
      <c r="E48" s="1293">
        <f t="shared" si="10"/>
        <v>9</v>
      </c>
      <c r="F48" s="1288">
        <v>22</v>
      </c>
      <c r="G48" s="1288">
        <v>23</v>
      </c>
      <c r="H48" s="1293">
        <f t="shared" si="11"/>
        <v>45</v>
      </c>
      <c r="I48" s="1288">
        <v>1</v>
      </c>
      <c r="J48" s="1288">
        <v>0</v>
      </c>
      <c r="K48" s="1293">
        <f t="shared" si="12"/>
        <v>1</v>
      </c>
      <c r="L48" s="1288">
        <v>3</v>
      </c>
      <c r="M48" s="1288">
        <v>12</v>
      </c>
      <c r="N48" s="1288">
        <f t="shared" si="13"/>
        <v>15</v>
      </c>
    </row>
    <row r="49" spans="1:14" s="1252" customFormat="1" ht="77.099999999999994" customHeight="1">
      <c r="A49" s="1266"/>
      <c r="B49" s="1267" t="s">
        <v>255</v>
      </c>
      <c r="C49" s="1289">
        <v>0</v>
      </c>
      <c r="D49" s="1290">
        <v>1</v>
      </c>
      <c r="E49" s="1294">
        <f t="shared" si="10"/>
        <v>1</v>
      </c>
      <c r="F49" s="1290">
        <v>28</v>
      </c>
      <c r="G49" s="1290">
        <v>41</v>
      </c>
      <c r="H49" s="1294">
        <f t="shared" si="11"/>
        <v>69</v>
      </c>
      <c r="I49" s="1290">
        <v>0</v>
      </c>
      <c r="J49" s="1290">
        <v>0</v>
      </c>
      <c r="K49" s="1294">
        <f t="shared" si="12"/>
        <v>0</v>
      </c>
      <c r="L49" s="1290">
        <v>2</v>
      </c>
      <c r="M49" s="1290">
        <v>6</v>
      </c>
      <c r="N49" s="1290">
        <f t="shared" si="13"/>
        <v>8</v>
      </c>
    </row>
    <row r="50" spans="1:14" s="1252" customFormat="1" ht="77.099999999999994" customHeight="1">
      <c r="A50" s="1264" t="s">
        <v>258</v>
      </c>
      <c r="B50" s="1270" t="s">
        <v>253</v>
      </c>
      <c r="C50" s="1291">
        <f>SUM(C48:C49)</f>
        <v>1</v>
      </c>
      <c r="D50" s="1292">
        <f>SUM(D48:D49)</f>
        <v>9</v>
      </c>
      <c r="E50" s="1295">
        <f t="shared" si="10"/>
        <v>10</v>
      </c>
      <c r="F50" s="1292">
        <f>SUM(F48:F49)</f>
        <v>50</v>
      </c>
      <c r="G50" s="1292">
        <f>SUM(G48:G49)</f>
        <v>64</v>
      </c>
      <c r="H50" s="1295">
        <f t="shared" si="11"/>
        <v>114</v>
      </c>
      <c r="I50" s="1292">
        <f>SUM(I48:I49)</f>
        <v>1</v>
      </c>
      <c r="J50" s="1292">
        <f>SUM(J48:J49)</f>
        <v>0</v>
      </c>
      <c r="K50" s="1295">
        <f t="shared" si="12"/>
        <v>1</v>
      </c>
      <c r="L50" s="1292">
        <f>SUM(L48:L49)</f>
        <v>5</v>
      </c>
      <c r="M50" s="1292">
        <f>SUM(M48:M49)</f>
        <v>18</v>
      </c>
      <c r="N50" s="1292">
        <f t="shared" si="13"/>
        <v>23</v>
      </c>
    </row>
    <row r="51" spans="1:14" s="1252" customFormat="1" ht="77.099999999999994" customHeight="1">
      <c r="A51" s="1261" t="s">
        <v>256</v>
      </c>
      <c r="B51" s="1265" t="s">
        <v>257</v>
      </c>
      <c r="C51" s="1287">
        <v>8</v>
      </c>
      <c r="D51" s="1288">
        <v>19</v>
      </c>
      <c r="E51" s="1293">
        <f t="shared" si="10"/>
        <v>27</v>
      </c>
      <c r="F51" s="1288">
        <v>118</v>
      </c>
      <c r="G51" s="1288">
        <v>116</v>
      </c>
      <c r="H51" s="1293">
        <f t="shared" si="11"/>
        <v>234</v>
      </c>
      <c r="I51" s="1288">
        <v>13</v>
      </c>
      <c r="J51" s="1288">
        <v>16</v>
      </c>
      <c r="K51" s="1293">
        <f t="shared" si="12"/>
        <v>29</v>
      </c>
      <c r="L51" s="1288">
        <v>46</v>
      </c>
      <c r="M51" s="1288">
        <v>25</v>
      </c>
      <c r="N51" s="1288">
        <f t="shared" si="13"/>
        <v>71</v>
      </c>
    </row>
    <row r="52" spans="1:14" s="1251" customFormat="1" ht="77.099999999999994" customHeight="1">
      <c r="A52" s="1266" t="s">
        <v>254</v>
      </c>
      <c r="B52" s="1267" t="s">
        <v>255</v>
      </c>
      <c r="C52" s="1289">
        <v>3</v>
      </c>
      <c r="D52" s="1290">
        <v>18</v>
      </c>
      <c r="E52" s="1294">
        <f t="shared" si="10"/>
        <v>21</v>
      </c>
      <c r="F52" s="1290">
        <v>49</v>
      </c>
      <c r="G52" s="1290">
        <v>99</v>
      </c>
      <c r="H52" s="1294">
        <f t="shared" si="11"/>
        <v>148</v>
      </c>
      <c r="I52" s="1290">
        <v>3</v>
      </c>
      <c r="J52" s="1290">
        <v>8</v>
      </c>
      <c r="K52" s="1294">
        <f t="shared" si="12"/>
        <v>11</v>
      </c>
      <c r="L52" s="1290">
        <v>27</v>
      </c>
      <c r="M52" s="1290">
        <v>33</v>
      </c>
      <c r="N52" s="1290">
        <f t="shared" si="13"/>
        <v>60</v>
      </c>
    </row>
    <row r="53" spans="1:14" s="1252" customFormat="1" ht="77.099999999999994" customHeight="1">
      <c r="A53" s="1264" t="s">
        <v>252</v>
      </c>
      <c r="B53" s="1270" t="s">
        <v>253</v>
      </c>
      <c r="C53" s="1291">
        <f>SUM(C51:C52)</f>
        <v>11</v>
      </c>
      <c r="D53" s="1292">
        <f>SUM(D51:D52)</f>
        <v>37</v>
      </c>
      <c r="E53" s="1295">
        <f t="shared" si="10"/>
        <v>48</v>
      </c>
      <c r="F53" s="1292">
        <f>SUM(F51:F52)</f>
        <v>167</v>
      </c>
      <c r="G53" s="1292">
        <f>SUM(G51:G52)</f>
        <v>215</v>
      </c>
      <c r="H53" s="1295">
        <f t="shared" si="11"/>
        <v>382</v>
      </c>
      <c r="I53" s="1292">
        <f>SUM(I51:I52)</f>
        <v>16</v>
      </c>
      <c r="J53" s="1292">
        <f>SUM(J51:J52)</f>
        <v>24</v>
      </c>
      <c r="K53" s="1295">
        <f t="shared" si="12"/>
        <v>40</v>
      </c>
      <c r="L53" s="1292">
        <f>SUM(L51:L52)</f>
        <v>73</v>
      </c>
      <c r="M53" s="1292">
        <f>SUM(M51:M52)</f>
        <v>58</v>
      </c>
      <c r="N53" s="1292">
        <f t="shared" si="13"/>
        <v>131</v>
      </c>
    </row>
    <row r="54" spans="1:14" s="1252" customFormat="1" ht="77.099999999999994" customHeight="1">
      <c r="A54" s="1304" t="s">
        <v>692</v>
      </c>
      <c r="B54" s="1255"/>
      <c r="C54" s="1274"/>
      <c r="D54" s="1274"/>
      <c r="E54" s="1255"/>
      <c r="F54" s="1255"/>
      <c r="G54" s="1255"/>
      <c r="H54" s="1255"/>
      <c r="I54" s="1255" t="s">
        <v>38</v>
      </c>
      <c r="J54" s="1255"/>
      <c r="K54" s="1255"/>
      <c r="L54" s="1255"/>
      <c r="M54" s="1255"/>
      <c r="N54" s="1256" t="s">
        <v>691</v>
      </c>
    </row>
    <row r="55" spans="1:14" s="1252" customFormat="1" ht="77.099999999999994" customHeight="1">
      <c r="A55" s="1882" t="s">
        <v>269</v>
      </c>
      <c r="B55" s="1883"/>
      <c r="C55" s="1257" t="s">
        <v>75</v>
      </c>
      <c r="D55" s="1258"/>
      <c r="E55" s="1259" t="s">
        <v>74</v>
      </c>
      <c r="F55" s="1257" t="s">
        <v>73</v>
      </c>
      <c r="G55" s="1258"/>
      <c r="H55" s="1259" t="s">
        <v>72</v>
      </c>
      <c r="I55" s="1257" t="s">
        <v>71</v>
      </c>
      <c r="J55" s="1258"/>
      <c r="K55" s="1259" t="s">
        <v>70</v>
      </c>
      <c r="L55" s="1280" t="s">
        <v>270</v>
      </c>
      <c r="M55" s="1258"/>
      <c r="N55" s="1259" t="s">
        <v>26</v>
      </c>
    </row>
    <row r="56" spans="1:14" s="1252" customFormat="1" ht="77.099999999999994" customHeight="1">
      <c r="A56" s="1879" t="s">
        <v>129</v>
      </c>
      <c r="B56" s="1881"/>
      <c r="C56" s="1261" t="s">
        <v>267</v>
      </c>
      <c r="D56" s="1261" t="s">
        <v>268</v>
      </c>
      <c r="E56" s="1261" t="s">
        <v>30</v>
      </c>
      <c r="F56" s="1261" t="s">
        <v>267</v>
      </c>
      <c r="G56" s="1261" t="s">
        <v>268</v>
      </c>
      <c r="H56" s="1261" t="s">
        <v>30</v>
      </c>
      <c r="I56" s="1261" t="s">
        <v>267</v>
      </c>
      <c r="J56" s="1261" t="s">
        <v>268</v>
      </c>
      <c r="K56" s="1261" t="s">
        <v>30</v>
      </c>
      <c r="L56" s="1305" t="s">
        <v>267</v>
      </c>
      <c r="M56" s="1261" t="s">
        <v>268</v>
      </c>
      <c r="N56" s="1261" t="s">
        <v>30</v>
      </c>
    </row>
    <row r="57" spans="1:14" s="1252" customFormat="1" ht="77.099999999999994" customHeight="1">
      <c r="A57" s="1262"/>
      <c r="B57" s="1263"/>
      <c r="C57" s="1264" t="s">
        <v>265</v>
      </c>
      <c r="D57" s="1264" t="s">
        <v>266</v>
      </c>
      <c r="E57" s="1264" t="s">
        <v>26</v>
      </c>
      <c r="F57" s="1264" t="s">
        <v>265</v>
      </c>
      <c r="G57" s="1264" t="s">
        <v>266</v>
      </c>
      <c r="H57" s="1264" t="s">
        <v>26</v>
      </c>
      <c r="I57" s="1264" t="s">
        <v>265</v>
      </c>
      <c r="J57" s="1264" t="s">
        <v>266</v>
      </c>
      <c r="K57" s="1264" t="s">
        <v>26</v>
      </c>
      <c r="L57" s="1306" t="s">
        <v>265</v>
      </c>
      <c r="M57" s="1264" t="s">
        <v>266</v>
      </c>
      <c r="N57" s="1264" t="s">
        <v>26</v>
      </c>
    </row>
    <row r="58" spans="1:14" s="1252" customFormat="1" ht="77.099999999999994" customHeight="1">
      <c r="A58" s="1261" t="s">
        <v>264</v>
      </c>
      <c r="B58" s="1265" t="s">
        <v>257</v>
      </c>
      <c r="C58" s="1287">
        <v>11</v>
      </c>
      <c r="D58" s="1288">
        <v>135</v>
      </c>
      <c r="E58" s="1293">
        <f t="shared" ref="E58:E69" si="14">SUM(C58:D58)</f>
        <v>146</v>
      </c>
      <c r="F58" s="1288">
        <v>4</v>
      </c>
      <c r="G58" s="1288">
        <v>56</v>
      </c>
      <c r="H58" s="1293">
        <f t="shared" ref="H58:H69" si="15">SUM(F58:G58)</f>
        <v>60</v>
      </c>
      <c r="I58" s="1288">
        <v>0</v>
      </c>
      <c r="J58" s="1288">
        <v>6</v>
      </c>
      <c r="K58" s="1293">
        <f t="shared" ref="K58:K69" si="16">SUM(I58:J58)</f>
        <v>6</v>
      </c>
      <c r="L58" s="1288">
        <f t="shared" ref="L58:L69" si="17">C9+F9+I9+L9+C26+F26+I26+L26+C42+F42+I42+L42+C58+F58+I58</f>
        <v>778</v>
      </c>
      <c r="M58" s="1288">
        <f t="shared" ref="M58:M69" si="18">D9+G9+J9+M9+D26+G26+J26+M26+D42+G42+J42+M42+D58+G58+J58</f>
        <v>9405</v>
      </c>
      <c r="N58" s="1288">
        <f t="shared" ref="N58:N69" si="19">E9+H9+K9+N9+E26+H26+K26+N26+E42+H42+K42+N42+E58+H58+K58</f>
        <v>10183</v>
      </c>
    </row>
    <row r="59" spans="1:14" s="1252" customFormat="1" ht="77.099999999999994" customHeight="1">
      <c r="A59" s="1266"/>
      <c r="B59" s="1267" t="s">
        <v>255</v>
      </c>
      <c r="C59" s="1289">
        <v>1</v>
      </c>
      <c r="D59" s="1290">
        <v>58</v>
      </c>
      <c r="E59" s="1294">
        <f t="shared" si="14"/>
        <v>59</v>
      </c>
      <c r="F59" s="1290">
        <v>0</v>
      </c>
      <c r="G59" s="1290">
        <v>33</v>
      </c>
      <c r="H59" s="1294">
        <f t="shared" si="15"/>
        <v>33</v>
      </c>
      <c r="I59" s="1290">
        <v>0</v>
      </c>
      <c r="J59" s="1290">
        <v>1</v>
      </c>
      <c r="K59" s="1294">
        <f t="shared" si="16"/>
        <v>1</v>
      </c>
      <c r="L59" s="1290">
        <f t="shared" si="17"/>
        <v>268</v>
      </c>
      <c r="M59" s="1290">
        <f t="shared" si="18"/>
        <v>3804</v>
      </c>
      <c r="N59" s="1290">
        <f t="shared" si="19"/>
        <v>4072</v>
      </c>
    </row>
    <row r="60" spans="1:14" s="1252" customFormat="1" ht="77.099999999999994" customHeight="1">
      <c r="A60" s="1264" t="s">
        <v>263</v>
      </c>
      <c r="B60" s="1270" t="s">
        <v>253</v>
      </c>
      <c r="C60" s="1291">
        <f>SUM(C58:C59)</f>
        <v>12</v>
      </c>
      <c r="D60" s="1292">
        <f>SUM(D58:D59)</f>
        <v>193</v>
      </c>
      <c r="E60" s="1295">
        <f t="shared" si="14"/>
        <v>205</v>
      </c>
      <c r="F60" s="1292">
        <f>SUM(F58:F59)</f>
        <v>4</v>
      </c>
      <c r="G60" s="1292">
        <f>SUM(G58:G59)</f>
        <v>89</v>
      </c>
      <c r="H60" s="1295">
        <f t="shared" si="15"/>
        <v>93</v>
      </c>
      <c r="I60" s="1292">
        <f>SUM(I58:I59)</f>
        <v>0</v>
      </c>
      <c r="J60" s="1292">
        <f>SUM(J58:J59)</f>
        <v>7</v>
      </c>
      <c r="K60" s="1295">
        <f t="shared" si="16"/>
        <v>7</v>
      </c>
      <c r="L60" s="1292">
        <f t="shared" si="17"/>
        <v>1047</v>
      </c>
      <c r="M60" s="1292">
        <f t="shared" si="18"/>
        <v>13209</v>
      </c>
      <c r="N60" s="1292">
        <f t="shared" si="19"/>
        <v>14255</v>
      </c>
    </row>
    <row r="61" spans="1:14" s="1252" customFormat="1" ht="77.099999999999994" customHeight="1">
      <c r="A61" s="1261" t="s">
        <v>262</v>
      </c>
      <c r="B61" s="1265" t="s">
        <v>257</v>
      </c>
      <c r="C61" s="1287">
        <v>5</v>
      </c>
      <c r="D61" s="1288">
        <v>34</v>
      </c>
      <c r="E61" s="1293">
        <f t="shared" si="14"/>
        <v>39</v>
      </c>
      <c r="F61" s="1288">
        <v>3</v>
      </c>
      <c r="G61" s="1288">
        <v>19</v>
      </c>
      <c r="H61" s="1293">
        <f t="shared" si="15"/>
        <v>22</v>
      </c>
      <c r="I61" s="1288">
        <v>0</v>
      </c>
      <c r="J61" s="1288">
        <v>2</v>
      </c>
      <c r="K61" s="1293">
        <f t="shared" si="16"/>
        <v>2</v>
      </c>
      <c r="L61" s="1288">
        <f t="shared" si="17"/>
        <v>261</v>
      </c>
      <c r="M61" s="1288">
        <f t="shared" si="18"/>
        <v>3698</v>
      </c>
      <c r="N61" s="1288">
        <f t="shared" si="19"/>
        <v>3959</v>
      </c>
    </row>
    <row r="62" spans="1:14" s="1252" customFormat="1" ht="77.099999999999994" customHeight="1">
      <c r="A62" s="1266" t="s">
        <v>261</v>
      </c>
      <c r="B62" s="1267" t="s">
        <v>255</v>
      </c>
      <c r="C62" s="1289">
        <v>15</v>
      </c>
      <c r="D62" s="1290">
        <v>233</v>
      </c>
      <c r="E62" s="1294">
        <f t="shared" si="14"/>
        <v>248</v>
      </c>
      <c r="F62" s="1290">
        <v>5</v>
      </c>
      <c r="G62" s="1290">
        <v>78</v>
      </c>
      <c r="H62" s="1294">
        <f t="shared" si="15"/>
        <v>83</v>
      </c>
      <c r="I62" s="1290">
        <v>0</v>
      </c>
      <c r="J62" s="1290">
        <v>13</v>
      </c>
      <c r="K62" s="1294">
        <f t="shared" si="16"/>
        <v>13</v>
      </c>
      <c r="L62" s="1290">
        <f t="shared" si="17"/>
        <v>1059</v>
      </c>
      <c r="M62" s="1290">
        <f t="shared" si="18"/>
        <v>19252</v>
      </c>
      <c r="N62" s="1290">
        <f t="shared" si="19"/>
        <v>20311</v>
      </c>
    </row>
    <row r="63" spans="1:14" s="1252" customFormat="1" ht="77.099999999999994" customHeight="1">
      <c r="A63" s="1264" t="s">
        <v>260</v>
      </c>
      <c r="B63" s="1270" t="s">
        <v>253</v>
      </c>
      <c r="C63" s="1291">
        <f>SUM(C61:C62)</f>
        <v>20</v>
      </c>
      <c r="D63" s="1292">
        <f>SUM(D61:D62)</f>
        <v>267</v>
      </c>
      <c r="E63" s="1295">
        <f t="shared" si="14"/>
        <v>287</v>
      </c>
      <c r="F63" s="1292">
        <f>SUM(F61:F62)</f>
        <v>8</v>
      </c>
      <c r="G63" s="1292">
        <f>SUM(G61:G62)</f>
        <v>97</v>
      </c>
      <c r="H63" s="1295">
        <f t="shared" si="15"/>
        <v>105</v>
      </c>
      <c r="I63" s="1292">
        <f>SUM(I61:I62)</f>
        <v>0</v>
      </c>
      <c r="J63" s="1292">
        <f>SUM(J61:J62)</f>
        <v>15</v>
      </c>
      <c r="K63" s="1295">
        <f t="shared" si="16"/>
        <v>15</v>
      </c>
      <c r="L63" s="1292">
        <f t="shared" si="17"/>
        <v>1320</v>
      </c>
      <c r="M63" s="1292">
        <f t="shared" si="18"/>
        <v>22950</v>
      </c>
      <c r="N63" s="1292">
        <f t="shared" si="19"/>
        <v>24270</v>
      </c>
    </row>
    <row r="64" spans="1:14" s="1252" customFormat="1" ht="77.099999999999994" customHeight="1">
      <c r="A64" s="1261" t="s">
        <v>259</v>
      </c>
      <c r="B64" s="1265" t="s">
        <v>257</v>
      </c>
      <c r="C64" s="1287">
        <v>12</v>
      </c>
      <c r="D64" s="1288">
        <v>5</v>
      </c>
      <c r="E64" s="1293">
        <f t="shared" si="14"/>
        <v>17</v>
      </c>
      <c r="F64" s="1288">
        <v>6</v>
      </c>
      <c r="G64" s="1288">
        <v>9</v>
      </c>
      <c r="H64" s="1293">
        <f t="shared" si="15"/>
        <v>15</v>
      </c>
      <c r="I64" s="1288">
        <v>0</v>
      </c>
      <c r="J64" s="1288">
        <v>0</v>
      </c>
      <c r="K64" s="1293">
        <f t="shared" si="16"/>
        <v>0</v>
      </c>
      <c r="L64" s="1288">
        <f t="shared" si="17"/>
        <v>336</v>
      </c>
      <c r="M64" s="1288">
        <f t="shared" si="18"/>
        <v>756</v>
      </c>
      <c r="N64" s="1288">
        <f t="shared" si="19"/>
        <v>1092</v>
      </c>
    </row>
    <row r="65" spans="1:14" s="1252" customFormat="1" ht="77.099999999999994" customHeight="1">
      <c r="A65" s="1266"/>
      <c r="B65" s="1267" t="s">
        <v>255</v>
      </c>
      <c r="C65" s="1289">
        <v>7</v>
      </c>
      <c r="D65" s="1290">
        <v>7</v>
      </c>
      <c r="E65" s="1294">
        <f t="shared" si="14"/>
        <v>14</v>
      </c>
      <c r="F65" s="1290">
        <v>0</v>
      </c>
      <c r="G65" s="1290">
        <v>4</v>
      </c>
      <c r="H65" s="1294">
        <f t="shared" si="15"/>
        <v>4</v>
      </c>
      <c r="I65" s="1290">
        <v>0</v>
      </c>
      <c r="J65" s="1290">
        <v>2</v>
      </c>
      <c r="K65" s="1294">
        <f t="shared" si="16"/>
        <v>2</v>
      </c>
      <c r="L65" s="1290">
        <f t="shared" si="17"/>
        <v>418</v>
      </c>
      <c r="M65" s="1290">
        <f t="shared" si="18"/>
        <v>783</v>
      </c>
      <c r="N65" s="1290">
        <f t="shared" si="19"/>
        <v>1201</v>
      </c>
    </row>
    <row r="66" spans="1:14" s="1252" customFormat="1" ht="77.099999999999994" customHeight="1">
      <c r="A66" s="1264" t="s">
        <v>258</v>
      </c>
      <c r="B66" s="1270" t="s">
        <v>253</v>
      </c>
      <c r="C66" s="1291">
        <f>SUM(C64:C65)</f>
        <v>19</v>
      </c>
      <c r="D66" s="1292">
        <f>SUM(D64:D65)</f>
        <v>12</v>
      </c>
      <c r="E66" s="1295">
        <f t="shared" si="14"/>
        <v>31</v>
      </c>
      <c r="F66" s="1292">
        <f>SUM(F64:F65)</f>
        <v>6</v>
      </c>
      <c r="G66" s="1292">
        <f>SUM(G64:G65)</f>
        <v>13</v>
      </c>
      <c r="H66" s="1295">
        <f t="shared" si="15"/>
        <v>19</v>
      </c>
      <c r="I66" s="1292">
        <f>SUM(I64:I65)</f>
        <v>0</v>
      </c>
      <c r="J66" s="1292">
        <f>SUM(J64:J65)</f>
        <v>2</v>
      </c>
      <c r="K66" s="1295">
        <f t="shared" si="16"/>
        <v>2</v>
      </c>
      <c r="L66" s="1292">
        <f t="shared" si="17"/>
        <v>754</v>
      </c>
      <c r="M66" s="1292">
        <f t="shared" si="18"/>
        <v>1539</v>
      </c>
      <c r="N66" s="1292">
        <f t="shared" si="19"/>
        <v>2293</v>
      </c>
    </row>
    <row r="67" spans="1:14" s="1252" customFormat="1" ht="77.099999999999994" customHeight="1">
      <c r="A67" s="1261" t="s">
        <v>256</v>
      </c>
      <c r="B67" s="1265" t="s">
        <v>257</v>
      </c>
      <c r="C67" s="1287">
        <v>37</v>
      </c>
      <c r="D67" s="1288">
        <v>25</v>
      </c>
      <c r="E67" s="1293">
        <f t="shared" si="14"/>
        <v>62</v>
      </c>
      <c r="F67" s="1288">
        <v>39</v>
      </c>
      <c r="G67" s="1288">
        <v>6</v>
      </c>
      <c r="H67" s="1293">
        <f t="shared" si="15"/>
        <v>45</v>
      </c>
      <c r="I67" s="1288">
        <v>4</v>
      </c>
      <c r="J67" s="1288">
        <v>2</v>
      </c>
      <c r="K67" s="1293">
        <f t="shared" si="16"/>
        <v>6</v>
      </c>
      <c r="L67" s="1288">
        <f t="shared" si="17"/>
        <v>2328</v>
      </c>
      <c r="M67" s="1288">
        <f t="shared" si="18"/>
        <v>2524</v>
      </c>
      <c r="N67" s="1288">
        <f t="shared" si="19"/>
        <v>4852</v>
      </c>
    </row>
    <row r="68" spans="1:14" ht="77.099999999999994" customHeight="1">
      <c r="A68" s="1266" t="s">
        <v>254</v>
      </c>
      <c r="B68" s="1267" t="s">
        <v>255</v>
      </c>
      <c r="C68" s="1289">
        <v>30</v>
      </c>
      <c r="D68" s="1290">
        <v>31</v>
      </c>
      <c r="E68" s="1294">
        <f t="shared" si="14"/>
        <v>61</v>
      </c>
      <c r="F68" s="1290">
        <v>2</v>
      </c>
      <c r="G68" s="1290">
        <v>16</v>
      </c>
      <c r="H68" s="1294">
        <f t="shared" si="15"/>
        <v>18</v>
      </c>
      <c r="I68" s="1290">
        <v>1</v>
      </c>
      <c r="J68" s="1290">
        <v>1</v>
      </c>
      <c r="K68" s="1294">
        <f t="shared" si="16"/>
        <v>2</v>
      </c>
      <c r="L68" s="1290">
        <f t="shared" si="17"/>
        <v>1736</v>
      </c>
      <c r="M68" s="1290">
        <f t="shared" si="18"/>
        <v>3031</v>
      </c>
      <c r="N68" s="1290">
        <f t="shared" si="19"/>
        <v>4767</v>
      </c>
    </row>
    <row r="69" spans="1:14" ht="77.099999999999994" customHeight="1">
      <c r="A69" s="1264" t="s">
        <v>252</v>
      </c>
      <c r="B69" s="1270" t="s">
        <v>253</v>
      </c>
      <c r="C69" s="1291">
        <f>SUM(C67:C68)</f>
        <v>67</v>
      </c>
      <c r="D69" s="1292">
        <f>SUM(D67:D68)</f>
        <v>56</v>
      </c>
      <c r="E69" s="1295">
        <f t="shared" si="14"/>
        <v>123</v>
      </c>
      <c r="F69" s="1292">
        <f>SUM(F67:F68)</f>
        <v>41</v>
      </c>
      <c r="G69" s="1292">
        <f>SUM(G67:G68)</f>
        <v>22</v>
      </c>
      <c r="H69" s="1295">
        <f t="shared" si="15"/>
        <v>63</v>
      </c>
      <c r="I69" s="1292">
        <f>SUM(I67:I68)</f>
        <v>5</v>
      </c>
      <c r="J69" s="1292">
        <f>SUM(J67:J68)</f>
        <v>3</v>
      </c>
      <c r="K69" s="1295">
        <f t="shared" si="16"/>
        <v>8</v>
      </c>
      <c r="L69" s="1292">
        <f t="shared" si="17"/>
        <v>4064</v>
      </c>
      <c r="M69" s="1292">
        <f t="shared" si="18"/>
        <v>5555</v>
      </c>
      <c r="N69" s="1292">
        <f t="shared" si="19"/>
        <v>9619</v>
      </c>
    </row>
    <row r="70" spans="1:14" ht="77.099999999999994" customHeight="1">
      <c r="A70" s="1279"/>
      <c r="B70" s="1279"/>
      <c r="C70" s="1279"/>
      <c r="D70" s="1279"/>
      <c r="E70" s="1279"/>
      <c r="F70" s="1279"/>
      <c r="G70" s="1279"/>
      <c r="H70" s="1279"/>
      <c r="I70" s="1279"/>
      <c r="J70" s="1279"/>
      <c r="K70" s="1279"/>
      <c r="L70" s="322" t="s">
        <v>2033</v>
      </c>
      <c r="M70" s="1279"/>
      <c r="N70" s="1279"/>
    </row>
  </sheetData>
  <dataConsolidate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8">
    <mergeCell ref="A55:B55"/>
    <mergeCell ref="A56:B56"/>
    <mergeCell ref="A6:B6"/>
    <mergeCell ref="A7:B7"/>
    <mergeCell ref="A23:B23"/>
    <mergeCell ref="A24:B24"/>
    <mergeCell ref="A39:B39"/>
    <mergeCell ref="A40:B4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1" orientation="portrait" r:id="rId17"/>
  <headerFooter alignWithMargins="0"/>
  <rowBreaks count="1" manualBreakCount="1">
    <brk id="53" max="13" man="1"/>
  </rowBreaks>
  <drawing r:id="rId1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101"/>
  <sheetViews>
    <sheetView showGridLines="0" rightToLeft="1" topLeftCell="B1" zoomScale="110" zoomScaleNormal="110" workbookViewId="0">
      <selection activeCell="Q24" sqref="Q24:Q25"/>
    </sheetView>
  </sheetViews>
  <sheetFormatPr defaultColWidth="11.69921875" defaultRowHeight="77.099999999999994" customHeight="1"/>
  <cols>
    <col min="1" max="1" width="16.59765625" style="1250" customWidth="1"/>
    <col min="2" max="16384" width="11.69921875" style="1250"/>
  </cols>
  <sheetData>
    <row r="1" spans="2:15" ht="77.099999999999994" customHeight="1"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2:15" ht="77.099999999999994" customHeight="1"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15" s="1251" customFormat="1" ht="77.099999999999994" customHeight="1">
      <c r="B3" s="1199" t="s">
        <v>1911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2:15" s="1252" customFormat="1" ht="77.099999999999994" customHeight="1">
      <c r="B4" s="308" t="s">
        <v>1912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</row>
    <row r="5" spans="2:15" s="1252" customFormat="1" ht="77.099999999999994" customHeight="1">
      <c r="B5" s="1254" t="s">
        <v>700</v>
      </c>
      <c r="C5" s="1255"/>
      <c r="D5" s="1255"/>
      <c r="E5" s="1255"/>
      <c r="F5" s="1255"/>
      <c r="G5" s="1255"/>
      <c r="H5" s="1255"/>
      <c r="I5" s="1255"/>
      <c r="J5" s="1255"/>
      <c r="K5" s="1255"/>
      <c r="L5" s="1255"/>
      <c r="M5" s="1255"/>
      <c r="N5" s="1255"/>
      <c r="O5" s="1256" t="s">
        <v>699</v>
      </c>
    </row>
    <row r="6" spans="2:15" s="1252" customFormat="1" ht="77.099999999999994" customHeight="1">
      <c r="B6" s="1307" t="s">
        <v>269</v>
      </c>
      <c r="C6" s="1275"/>
      <c r="D6" s="1257" t="s">
        <v>103</v>
      </c>
      <c r="E6" s="1258"/>
      <c r="F6" s="1259" t="s">
        <v>102</v>
      </c>
      <c r="G6" s="1260" t="s">
        <v>101</v>
      </c>
      <c r="H6" s="1258"/>
      <c r="I6" s="1259" t="s">
        <v>227</v>
      </c>
      <c r="J6" s="1257" t="s">
        <v>99</v>
      </c>
      <c r="K6" s="1258"/>
      <c r="L6" s="1259" t="s">
        <v>98</v>
      </c>
      <c r="M6" s="1257" t="s">
        <v>97</v>
      </c>
      <c r="N6" s="1258"/>
      <c r="O6" s="1259" t="s">
        <v>226</v>
      </c>
    </row>
    <row r="7" spans="2:15" s="1252" customFormat="1" ht="77.099999999999994" customHeight="1">
      <c r="B7" s="1308" t="s">
        <v>129</v>
      </c>
      <c r="C7" s="1309"/>
      <c r="D7" s="1261" t="s">
        <v>267</v>
      </c>
      <c r="E7" s="1261" t="s">
        <v>268</v>
      </c>
      <c r="F7" s="1261" t="s">
        <v>30</v>
      </c>
      <c r="G7" s="1261" t="s">
        <v>267</v>
      </c>
      <c r="H7" s="1261" t="s">
        <v>268</v>
      </c>
      <c r="I7" s="1261" t="s">
        <v>30</v>
      </c>
      <c r="J7" s="1261" t="s">
        <v>267</v>
      </c>
      <c r="K7" s="1261" t="s">
        <v>268</v>
      </c>
      <c r="L7" s="1261" t="s">
        <v>30</v>
      </c>
      <c r="M7" s="1261" t="s">
        <v>267</v>
      </c>
      <c r="N7" s="1261" t="s">
        <v>268</v>
      </c>
      <c r="O7" s="1261" t="s">
        <v>30</v>
      </c>
    </row>
    <row r="8" spans="2:15" s="1252" customFormat="1" ht="77.099999999999994" customHeight="1">
      <c r="B8" s="1262"/>
      <c r="C8" s="1263"/>
      <c r="D8" s="1264" t="s">
        <v>265</v>
      </c>
      <c r="E8" s="1264" t="s">
        <v>266</v>
      </c>
      <c r="F8" s="1264" t="s">
        <v>26</v>
      </c>
      <c r="G8" s="1264" t="s">
        <v>265</v>
      </c>
      <c r="H8" s="1264" t="s">
        <v>266</v>
      </c>
      <c r="I8" s="1264" t="s">
        <v>26</v>
      </c>
      <c r="J8" s="1264" t="s">
        <v>265</v>
      </c>
      <c r="K8" s="1264" t="s">
        <v>266</v>
      </c>
      <c r="L8" s="1264" t="s">
        <v>26</v>
      </c>
      <c r="M8" s="1264" t="s">
        <v>265</v>
      </c>
      <c r="N8" s="1264" t="s">
        <v>266</v>
      </c>
      <c r="O8" s="1264" t="s">
        <v>26</v>
      </c>
    </row>
    <row r="9" spans="2:15" s="1252" customFormat="1" ht="77.099999999999994" customHeight="1">
      <c r="B9" s="1261" t="s">
        <v>264</v>
      </c>
      <c r="C9" s="1265" t="s">
        <v>257</v>
      </c>
      <c r="D9" s="1287">
        <v>832</v>
      </c>
      <c r="E9" s="1288">
        <v>4256</v>
      </c>
      <c r="F9" s="1293">
        <f>SUM(D9:E9)</f>
        <v>5088</v>
      </c>
      <c r="G9" s="1288">
        <v>73</v>
      </c>
      <c r="H9" s="1288">
        <v>827</v>
      </c>
      <c r="I9" s="1293">
        <f t="shared" ref="I9:I20" si="0">SUM(G9:H9)</f>
        <v>900</v>
      </c>
      <c r="J9" s="1288">
        <v>392</v>
      </c>
      <c r="K9" s="1288">
        <v>1799</v>
      </c>
      <c r="L9" s="1293">
        <f t="shared" ref="L9:L20" si="1">SUM(J9:K9)</f>
        <v>2191</v>
      </c>
      <c r="M9" s="1288">
        <v>16</v>
      </c>
      <c r="N9" s="1288">
        <v>413</v>
      </c>
      <c r="O9" s="1288">
        <f t="shared" ref="O9:O20" si="2">SUM(M9:N9)</f>
        <v>429</v>
      </c>
    </row>
    <row r="10" spans="2:15" s="1252" customFormat="1" ht="77.099999999999994" customHeight="1">
      <c r="B10" s="1266"/>
      <c r="C10" s="1267" t="s">
        <v>255</v>
      </c>
      <c r="D10" s="1289">
        <v>369</v>
      </c>
      <c r="E10" s="1290">
        <v>3082</v>
      </c>
      <c r="F10" s="1294">
        <f>SUM(D10:E10)</f>
        <v>3451</v>
      </c>
      <c r="G10" s="1290">
        <v>27</v>
      </c>
      <c r="H10" s="1290">
        <v>435</v>
      </c>
      <c r="I10" s="1294">
        <f t="shared" si="0"/>
        <v>462</v>
      </c>
      <c r="J10" s="1290">
        <v>341</v>
      </c>
      <c r="K10" s="1290">
        <v>1086</v>
      </c>
      <c r="L10" s="1294">
        <f t="shared" si="1"/>
        <v>1427</v>
      </c>
      <c r="M10" s="1290">
        <v>2</v>
      </c>
      <c r="N10" s="1290">
        <v>290</v>
      </c>
      <c r="O10" s="1290">
        <f t="shared" si="2"/>
        <v>292</v>
      </c>
    </row>
    <row r="11" spans="2:15" s="1252" customFormat="1" ht="77.099999999999994" customHeight="1">
      <c r="B11" s="1264" t="s">
        <v>263</v>
      </c>
      <c r="C11" s="1268" t="s">
        <v>253</v>
      </c>
      <c r="D11" s="1291">
        <f>SUM(D9:D10)</f>
        <v>1201</v>
      </c>
      <c r="E11" s="1292">
        <f>SUM(E9:E10)</f>
        <v>7338</v>
      </c>
      <c r="F11" s="1295">
        <f>SUM(F9:F10)</f>
        <v>8539</v>
      </c>
      <c r="G11" s="1292">
        <f>SUM(G9:G10)</f>
        <v>100</v>
      </c>
      <c r="H11" s="1292">
        <f>SUM(H9:H10)</f>
        <v>1262</v>
      </c>
      <c r="I11" s="1295">
        <f t="shared" si="0"/>
        <v>1362</v>
      </c>
      <c r="J11" s="1292">
        <f>SUM(J9:J10)</f>
        <v>733</v>
      </c>
      <c r="K11" s="1292">
        <f>SUM(K9:K10)</f>
        <v>2885</v>
      </c>
      <c r="L11" s="1295">
        <f t="shared" si="1"/>
        <v>3618</v>
      </c>
      <c r="M11" s="1292">
        <f>SUM(M9:M10)</f>
        <v>18</v>
      </c>
      <c r="N11" s="1292">
        <f>SUM(N9:N10)</f>
        <v>703</v>
      </c>
      <c r="O11" s="1292">
        <f t="shared" si="2"/>
        <v>721</v>
      </c>
    </row>
    <row r="12" spans="2:15" s="1252" customFormat="1" ht="77.099999999999994" customHeight="1">
      <c r="B12" s="1261" t="s">
        <v>262</v>
      </c>
      <c r="C12" s="1265" t="s">
        <v>257</v>
      </c>
      <c r="D12" s="1287">
        <v>93</v>
      </c>
      <c r="E12" s="1288">
        <v>631</v>
      </c>
      <c r="F12" s="1293">
        <f t="shared" ref="F12:F20" si="3">SUM(D12:E12)</f>
        <v>724</v>
      </c>
      <c r="G12" s="1288">
        <v>15</v>
      </c>
      <c r="H12" s="1288">
        <v>108</v>
      </c>
      <c r="I12" s="1293">
        <f t="shared" si="0"/>
        <v>123</v>
      </c>
      <c r="J12" s="1288">
        <v>28</v>
      </c>
      <c r="K12" s="1288">
        <v>236</v>
      </c>
      <c r="L12" s="1293">
        <f t="shared" si="1"/>
        <v>264</v>
      </c>
      <c r="M12" s="1288">
        <v>15</v>
      </c>
      <c r="N12" s="1288">
        <v>26</v>
      </c>
      <c r="O12" s="1288">
        <f t="shared" si="2"/>
        <v>41</v>
      </c>
    </row>
    <row r="13" spans="2:15" s="1252" customFormat="1" ht="77.099999999999994" customHeight="1">
      <c r="B13" s="1266" t="s">
        <v>261</v>
      </c>
      <c r="C13" s="1267" t="s">
        <v>255</v>
      </c>
      <c r="D13" s="1289">
        <v>125</v>
      </c>
      <c r="E13" s="1290">
        <v>8422</v>
      </c>
      <c r="F13" s="1294">
        <f t="shared" si="3"/>
        <v>8547</v>
      </c>
      <c r="G13" s="1290">
        <v>26</v>
      </c>
      <c r="H13" s="1290">
        <v>750</v>
      </c>
      <c r="I13" s="1294">
        <f t="shared" si="0"/>
        <v>776</v>
      </c>
      <c r="J13" s="1290">
        <v>80</v>
      </c>
      <c r="K13" s="1290">
        <v>2902</v>
      </c>
      <c r="L13" s="1294">
        <f t="shared" si="1"/>
        <v>2982</v>
      </c>
      <c r="M13" s="1290">
        <v>9</v>
      </c>
      <c r="N13" s="1290">
        <v>597</v>
      </c>
      <c r="O13" s="1290">
        <f t="shared" si="2"/>
        <v>606</v>
      </c>
    </row>
    <row r="14" spans="2:15" s="1252" customFormat="1" ht="77.099999999999994" customHeight="1">
      <c r="B14" s="1264" t="s">
        <v>260</v>
      </c>
      <c r="C14" s="1269" t="s">
        <v>253</v>
      </c>
      <c r="D14" s="1291">
        <f>SUM(D12:D13)</f>
        <v>218</v>
      </c>
      <c r="E14" s="1292">
        <f>SUM(E12:E13)</f>
        <v>9053</v>
      </c>
      <c r="F14" s="1295">
        <f t="shared" si="3"/>
        <v>9271</v>
      </c>
      <c r="G14" s="1292">
        <f>SUM(G12:G13)</f>
        <v>41</v>
      </c>
      <c r="H14" s="1292">
        <f>SUM(H12:H13)</f>
        <v>858</v>
      </c>
      <c r="I14" s="1295">
        <f t="shared" si="0"/>
        <v>899</v>
      </c>
      <c r="J14" s="1292">
        <f>SUM(J12:J13)</f>
        <v>108</v>
      </c>
      <c r="K14" s="1292">
        <f>SUM(K12:K13)</f>
        <v>3138</v>
      </c>
      <c r="L14" s="1295">
        <f t="shared" si="1"/>
        <v>3246</v>
      </c>
      <c r="M14" s="1292">
        <f>SUM(M12:M13)</f>
        <v>24</v>
      </c>
      <c r="N14" s="1292">
        <f>SUM(N12:N13)</f>
        <v>623</v>
      </c>
      <c r="O14" s="1292">
        <f t="shared" si="2"/>
        <v>647</v>
      </c>
    </row>
    <row r="15" spans="2:15" s="1252" customFormat="1" ht="77.099999999999994" customHeight="1">
      <c r="B15" s="1261" t="s">
        <v>259</v>
      </c>
      <c r="C15" s="1265" t="s">
        <v>257</v>
      </c>
      <c r="D15" s="1287">
        <v>22</v>
      </c>
      <c r="E15" s="1288">
        <v>8</v>
      </c>
      <c r="F15" s="1293">
        <f t="shared" si="3"/>
        <v>30</v>
      </c>
      <c r="G15" s="1288">
        <v>1</v>
      </c>
      <c r="H15" s="1288">
        <v>0</v>
      </c>
      <c r="I15" s="1293">
        <f t="shared" si="0"/>
        <v>1</v>
      </c>
      <c r="J15" s="1288">
        <v>1</v>
      </c>
      <c r="K15" s="1288">
        <v>0</v>
      </c>
      <c r="L15" s="1293">
        <f t="shared" si="1"/>
        <v>1</v>
      </c>
      <c r="M15" s="1288">
        <v>0</v>
      </c>
      <c r="N15" s="1288">
        <v>1</v>
      </c>
      <c r="O15" s="1288">
        <f t="shared" si="2"/>
        <v>1</v>
      </c>
    </row>
    <row r="16" spans="2:15" s="1252" customFormat="1" ht="77.099999999999994" customHeight="1">
      <c r="B16" s="1266"/>
      <c r="C16" s="1267" t="s">
        <v>255</v>
      </c>
      <c r="D16" s="1289">
        <v>5</v>
      </c>
      <c r="E16" s="1290">
        <v>3</v>
      </c>
      <c r="F16" s="1294">
        <f t="shared" si="3"/>
        <v>8</v>
      </c>
      <c r="G16" s="1290">
        <v>0</v>
      </c>
      <c r="H16" s="1290">
        <v>0</v>
      </c>
      <c r="I16" s="1294">
        <f t="shared" si="0"/>
        <v>0</v>
      </c>
      <c r="J16" s="1290">
        <v>2</v>
      </c>
      <c r="K16" s="1290">
        <v>2</v>
      </c>
      <c r="L16" s="1294">
        <f t="shared" si="1"/>
        <v>4</v>
      </c>
      <c r="M16" s="1290">
        <v>0</v>
      </c>
      <c r="N16" s="1290">
        <v>0</v>
      </c>
      <c r="O16" s="1290">
        <f t="shared" si="2"/>
        <v>0</v>
      </c>
    </row>
    <row r="17" spans="2:15" s="1252" customFormat="1" ht="77.099999999999994" customHeight="1">
      <c r="B17" s="1264" t="s">
        <v>258</v>
      </c>
      <c r="C17" s="1270" t="s">
        <v>253</v>
      </c>
      <c r="D17" s="1291">
        <f>SUM(D15:D16)</f>
        <v>27</v>
      </c>
      <c r="E17" s="1292">
        <f>SUM(E15:E16)</f>
        <v>11</v>
      </c>
      <c r="F17" s="1295">
        <f t="shared" si="3"/>
        <v>38</v>
      </c>
      <c r="G17" s="1292">
        <f>SUM(G15:G16)</f>
        <v>1</v>
      </c>
      <c r="H17" s="1292">
        <f>SUM(H15:H16)</f>
        <v>0</v>
      </c>
      <c r="I17" s="1295">
        <f t="shared" si="0"/>
        <v>1</v>
      </c>
      <c r="J17" s="1292">
        <f>SUM(J15:J16)</f>
        <v>3</v>
      </c>
      <c r="K17" s="1292">
        <f>SUM(K15:K16)</f>
        <v>2</v>
      </c>
      <c r="L17" s="1295">
        <f t="shared" si="1"/>
        <v>5</v>
      </c>
      <c r="M17" s="1292">
        <f>SUM(M15:M16)</f>
        <v>0</v>
      </c>
      <c r="N17" s="1292">
        <f>SUM(N15:N16)</f>
        <v>1</v>
      </c>
      <c r="O17" s="1292">
        <f t="shared" si="2"/>
        <v>1</v>
      </c>
    </row>
    <row r="18" spans="2:15" s="1252" customFormat="1" ht="77.099999999999994" customHeight="1">
      <c r="B18" s="1261" t="s">
        <v>256</v>
      </c>
      <c r="C18" s="1276" t="s">
        <v>257</v>
      </c>
      <c r="D18" s="1287">
        <v>314</v>
      </c>
      <c r="E18" s="1288">
        <v>1125</v>
      </c>
      <c r="F18" s="1293">
        <f t="shared" si="3"/>
        <v>1439</v>
      </c>
      <c r="G18" s="1288">
        <v>72</v>
      </c>
      <c r="H18" s="1288">
        <v>242</v>
      </c>
      <c r="I18" s="1293">
        <f t="shared" si="0"/>
        <v>314</v>
      </c>
      <c r="J18" s="1288">
        <v>132</v>
      </c>
      <c r="K18" s="1288">
        <v>345</v>
      </c>
      <c r="L18" s="1293">
        <f t="shared" si="1"/>
        <v>477</v>
      </c>
      <c r="M18" s="1288">
        <v>38</v>
      </c>
      <c r="N18" s="1288">
        <v>136</v>
      </c>
      <c r="O18" s="1288">
        <f t="shared" si="2"/>
        <v>174</v>
      </c>
    </row>
    <row r="19" spans="2:15" s="1253" customFormat="1" ht="77.099999999999994" customHeight="1">
      <c r="B19" s="1266" t="s">
        <v>254</v>
      </c>
      <c r="C19" s="1267" t="s">
        <v>255</v>
      </c>
      <c r="D19" s="1289">
        <v>319</v>
      </c>
      <c r="E19" s="1290">
        <v>1634</v>
      </c>
      <c r="F19" s="1294">
        <f t="shared" si="3"/>
        <v>1953</v>
      </c>
      <c r="G19" s="1290">
        <v>100</v>
      </c>
      <c r="H19" s="1290">
        <v>94</v>
      </c>
      <c r="I19" s="1294">
        <f t="shared" si="0"/>
        <v>194</v>
      </c>
      <c r="J19" s="1290">
        <v>286</v>
      </c>
      <c r="K19" s="1290">
        <v>511</v>
      </c>
      <c r="L19" s="1294">
        <f t="shared" si="1"/>
        <v>797</v>
      </c>
      <c r="M19" s="1290">
        <v>57</v>
      </c>
      <c r="N19" s="1290">
        <v>91</v>
      </c>
      <c r="O19" s="1290">
        <f t="shared" si="2"/>
        <v>148</v>
      </c>
    </row>
    <row r="20" spans="2:15" s="1251" customFormat="1" ht="77.099999999999994" customHeight="1">
      <c r="B20" s="1264" t="s">
        <v>252</v>
      </c>
      <c r="C20" s="1270" t="s">
        <v>253</v>
      </c>
      <c r="D20" s="1291">
        <f>SUM(D18:D19)</f>
        <v>633</v>
      </c>
      <c r="E20" s="1292">
        <f>SUM(E18:E19)</f>
        <v>2759</v>
      </c>
      <c r="F20" s="1295">
        <f t="shared" si="3"/>
        <v>3392</v>
      </c>
      <c r="G20" s="1292">
        <f>SUM(G18:G19)</f>
        <v>172</v>
      </c>
      <c r="H20" s="1292">
        <f>SUM(H18:H19)</f>
        <v>336</v>
      </c>
      <c r="I20" s="1295">
        <f t="shared" si="0"/>
        <v>508</v>
      </c>
      <c r="J20" s="1292">
        <f>SUM(J18:J19)</f>
        <v>418</v>
      </c>
      <c r="K20" s="1292">
        <f>SUM(K18:K19)</f>
        <v>856</v>
      </c>
      <c r="L20" s="1295">
        <f t="shared" si="1"/>
        <v>1274</v>
      </c>
      <c r="M20" s="1292">
        <f>SUM(M18:M19)</f>
        <v>95</v>
      </c>
      <c r="N20" s="1292">
        <f>SUM(N18:N19)</f>
        <v>227</v>
      </c>
      <c r="O20" s="1292">
        <f t="shared" si="2"/>
        <v>322</v>
      </c>
    </row>
    <row r="21" spans="2:15" s="1252" customFormat="1" ht="77.099999999999994" customHeight="1">
      <c r="B21" s="1271" t="s">
        <v>688</v>
      </c>
      <c r="C21" s="1272"/>
      <c r="D21" s="1310"/>
      <c r="E21" s="1310"/>
      <c r="F21" s="1310"/>
      <c r="G21" s="1310"/>
      <c r="H21" s="1310"/>
      <c r="I21" s="1310"/>
      <c r="J21" s="1310"/>
      <c r="K21" s="1310"/>
      <c r="L21" s="1310"/>
      <c r="M21" s="1310"/>
      <c r="N21" s="1310"/>
      <c r="O21" s="1273" t="s">
        <v>276</v>
      </c>
    </row>
    <row r="22" spans="2:15" s="1252" customFormat="1" ht="77.099999999999994" customHeight="1">
      <c r="B22" s="1254" t="s">
        <v>698</v>
      </c>
      <c r="C22" s="1255"/>
      <c r="D22" s="1274"/>
      <c r="E22" s="1274"/>
      <c r="F22" s="1255"/>
      <c r="G22" s="1255"/>
      <c r="H22" s="1255"/>
      <c r="I22" s="1255"/>
      <c r="J22" s="1255" t="s">
        <v>38</v>
      </c>
      <c r="K22" s="1255"/>
      <c r="L22" s="1255"/>
      <c r="M22" s="1255"/>
      <c r="N22" s="1255"/>
      <c r="O22" s="1256" t="s">
        <v>697</v>
      </c>
    </row>
    <row r="23" spans="2:15" s="1252" customFormat="1" ht="77.099999999999994" customHeight="1">
      <c r="B23" s="1307" t="s">
        <v>269</v>
      </c>
      <c r="C23" s="1275"/>
      <c r="D23" s="1260" t="s">
        <v>95</v>
      </c>
      <c r="E23" s="1258"/>
      <c r="F23" s="1259" t="s">
        <v>94</v>
      </c>
      <c r="G23" s="1257" t="s">
        <v>93</v>
      </c>
      <c r="H23" s="1258"/>
      <c r="I23" s="1259" t="s">
        <v>92</v>
      </c>
      <c r="J23" s="1257" t="s">
        <v>91</v>
      </c>
      <c r="K23" s="1258"/>
      <c r="L23" s="1259" t="s">
        <v>90</v>
      </c>
      <c r="M23" s="1257" t="s">
        <v>89</v>
      </c>
      <c r="N23" s="1258"/>
      <c r="O23" s="1259" t="s">
        <v>225</v>
      </c>
    </row>
    <row r="24" spans="2:15" s="1252" customFormat="1" ht="77.099999999999994" customHeight="1">
      <c r="B24" s="1308" t="s">
        <v>129</v>
      </c>
      <c r="C24" s="1309"/>
      <c r="D24" s="1275" t="s">
        <v>267</v>
      </c>
      <c r="E24" s="1261" t="s">
        <v>268</v>
      </c>
      <c r="F24" s="1261" t="s">
        <v>30</v>
      </c>
      <c r="G24" s="1261" t="s">
        <v>267</v>
      </c>
      <c r="H24" s="1261" t="s">
        <v>268</v>
      </c>
      <c r="I24" s="1261" t="s">
        <v>30</v>
      </c>
      <c r="J24" s="1261" t="s">
        <v>267</v>
      </c>
      <c r="K24" s="1261" t="s">
        <v>268</v>
      </c>
      <c r="L24" s="1261" t="s">
        <v>30</v>
      </c>
      <c r="M24" s="1261" t="s">
        <v>267</v>
      </c>
      <c r="N24" s="1261" t="s">
        <v>268</v>
      </c>
      <c r="O24" s="1261" t="s">
        <v>30</v>
      </c>
    </row>
    <row r="25" spans="2:15" s="1252" customFormat="1" ht="77.099999999999994" customHeight="1">
      <c r="B25" s="1262"/>
      <c r="C25" s="1263"/>
      <c r="D25" s="1263" t="s">
        <v>265</v>
      </c>
      <c r="E25" s="1264" t="s">
        <v>266</v>
      </c>
      <c r="F25" s="1264" t="s">
        <v>26</v>
      </c>
      <c r="G25" s="1264" t="s">
        <v>265</v>
      </c>
      <c r="H25" s="1264" t="s">
        <v>266</v>
      </c>
      <c r="I25" s="1264" t="s">
        <v>26</v>
      </c>
      <c r="J25" s="1264" t="s">
        <v>265</v>
      </c>
      <c r="K25" s="1264" t="s">
        <v>266</v>
      </c>
      <c r="L25" s="1264" t="s">
        <v>26</v>
      </c>
      <c r="M25" s="1264" t="s">
        <v>265</v>
      </c>
      <c r="N25" s="1264" t="s">
        <v>266</v>
      </c>
      <c r="O25" s="1264" t="s">
        <v>26</v>
      </c>
    </row>
    <row r="26" spans="2:15" s="1252" customFormat="1" ht="77.099999999999994" customHeight="1">
      <c r="B26" s="1261" t="s">
        <v>264</v>
      </c>
      <c r="C26" s="1265" t="s">
        <v>257</v>
      </c>
      <c r="D26" s="1287">
        <v>89</v>
      </c>
      <c r="E26" s="1288">
        <v>732</v>
      </c>
      <c r="F26" s="1293">
        <f t="shared" ref="F26:F37" si="4">SUM(D26:E26)</f>
        <v>821</v>
      </c>
      <c r="G26" s="1288">
        <v>20</v>
      </c>
      <c r="H26" s="1288">
        <v>490</v>
      </c>
      <c r="I26" s="1293">
        <f t="shared" ref="I26:I37" si="5">SUM(G26:H26)</f>
        <v>510</v>
      </c>
      <c r="J26" s="1288">
        <v>162</v>
      </c>
      <c r="K26" s="1288">
        <v>1486</v>
      </c>
      <c r="L26" s="1293">
        <f t="shared" ref="L26:L37" si="6">SUM(J26:K26)</f>
        <v>1648</v>
      </c>
      <c r="M26" s="1288">
        <v>34</v>
      </c>
      <c r="N26" s="1288">
        <v>316</v>
      </c>
      <c r="O26" s="1288">
        <f t="shared" ref="O26:O37" si="7">SUM(M26:N26)</f>
        <v>350</v>
      </c>
    </row>
    <row r="27" spans="2:15" s="1252" customFormat="1" ht="77.099999999999994" customHeight="1">
      <c r="B27" s="1266"/>
      <c r="C27" s="1267" t="s">
        <v>255</v>
      </c>
      <c r="D27" s="1289">
        <v>37</v>
      </c>
      <c r="E27" s="1290">
        <v>480</v>
      </c>
      <c r="F27" s="1294">
        <f t="shared" si="4"/>
        <v>517</v>
      </c>
      <c r="G27" s="1290">
        <v>19</v>
      </c>
      <c r="H27" s="1290">
        <v>372</v>
      </c>
      <c r="I27" s="1294">
        <f t="shared" si="5"/>
        <v>391</v>
      </c>
      <c r="J27" s="1290">
        <v>174</v>
      </c>
      <c r="K27" s="1290">
        <v>929</v>
      </c>
      <c r="L27" s="1294">
        <f t="shared" si="6"/>
        <v>1103</v>
      </c>
      <c r="M27" s="1290">
        <v>42</v>
      </c>
      <c r="N27" s="1290">
        <v>204</v>
      </c>
      <c r="O27" s="1290">
        <f t="shared" si="7"/>
        <v>246</v>
      </c>
    </row>
    <row r="28" spans="2:15" s="1252" customFormat="1" ht="77.099999999999994" customHeight="1">
      <c r="B28" s="1264" t="s">
        <v>263</v>
      </c>
      <c r="C28" s="1268" t="s">
        <v>253</v>
      </c>
      <c r="D28" s="1291">
        <f>SUM(D26:D27)</f>
        <v>126</v>
      </c>
      <c r="E28" s="1292">
        <f>SUM(E26:E27)</f>
        <v>1212</v>
      </c>
      <c r="F28" s="1295">
        <f t="shared" si="4"/>
        <v>1338</v>
      </c>
      <c r="G28" s="1292">
        <f>SUM(G26:G27)</f>
        <v>39</v>
      </c>
      <c r="H28" s="1292">
        <f>SUM(H26:H27)</f>
        <v>862</v>
      </c>
      <c r="I28" s="1295">
        <f t="shared" si="5"/>
        <v>901</v>
      </c>
      <c r="J28" s="1292">
        <f>SUM(J26:J27)</f>
        <v>336</v>
      </c>
      <c r="K28" s="1292">
        <f>SUM(K26:K27)</f>
        <v>2415</v>
      </c>
      <c r="L28" s="1295">
        <f t="shared" si="6"/>
        <v>2751</v>
      </c>
      <c r="M28" s="1292">
        <f>SUM(M26:M27)</f>
        <v>76</v>
      </c>
      <c r="N28" s="1292">
        <f>SUM(N26:N27)</f>
        <v>520</v>
      </c>
      <c r="O28" s="1292">
        <f t="shared" si="7"/>
        <v>596</v>
      </c>
    </row>
    <row r="29" spans="2:15" s="1252" customFormat="1" ht="77.099999999999994" customHeight="1">
      <c r="B29" s="1261" t="s">
        <v>262</v>
      </c>
      <c r="C29" s="1265" t="s">
        <v>257</v>
      </c>
      <c r="D29" s="1287">
        <v>25</v>
      </c>
      <c r="E29" s="1288">
        <v>35</v>
      </c>
      <c r="F29" s="1293">
        <f t="shared" si="4"/>
        <v>60</v>
      </c>
      <c r="G29" s="1288">
        <v>3</v>
      </c>
      <c r="H29" s="1288">
        <v>77</v>
      </c>
      <c r="I29" s="1293">
        <f t="shared" si="5"/>
        <v>80</v>
      </c>
      <c r="J29" s="1288">
        <v>13</v>
      </c>
      <c r="K29" s="1288">
        <v>818</v>
      </c>
      <c r="L29" s="1293">
        <f t="shared" si="6"/>
        <v>831</v>
      </c>
      <c r="M29" s="1288">
        <v>2</v>
      </c>
      <c r="N29" s="1288">
        <v>33</v>
      </c>
      <c r="O29" s="1288">
        <f t="shared" si="7"/>
        <v>35</v>
      </c>
    </row>
    <row r="30" spans="2:15" s="1252" customFormat="1" ht="77.099999999999994" customHeight="1">
      <c r="B30" s="1266" t="s">
        <v>261</v>
      </c>
      <c r="C30" s="1267" t="s">
        <v>255</v>
      </c>
      <c r="D30" s="1289">
        <v>73</v>
      </c>
      <c r="E30" s="1290">
        <v>806</v>
      </c>
      <c r="F30" s="1294">
        <f t="shared" si="4"/>
        <v>879</v>
      </c>
      <c r="G30" s="1290">
        <v>2</v>
      </c>
      <c r="H30" s="1290">
        <v>856</v>
      </c>
      <c r="I30" s="1294">
        <f t="shared" si="5"/>
        <v>858</v>
      </c>
      <c r="J30" s="1290">
        <v>133</v>
      </c>
      <c r="K30" s="1290">
        <v>2158</v>
      </c>
      <c r="L30" s="1294">
        <f t="shared" si="6"/>
        <v>2291</v>
      </c>
      <c r="M30" s="1290">
        <v>35</v>
      </c>
      <c r="N30" s="1290">
        <v>437</v>
      </c>
      <c r="O30" s="1290">
        <f t="shared" si="7"/>
        <v>472</v>
      </c>
    </row>
    <row r="31" spans="2:15" s="1252" customFormat="1" ht="77.099999999999994" customHeight="1">
      <c r="B31" s="1264" t="s">
        <v>260</v>
      </c>
      <c r="C31" s="1268" t="s">
        <v>253</v>
      </c>
      <c r="D31" s="1291">
        <f>SUM(D29:D30)</f>
        <v>98</v>
      </c>
      <c r="E31" s="1292">
        <f>SUM(E29:E30)</f>
        <v>841</v>
      </c>
      <c r="F31" s="1295">
        <f t="shared" si="4"/>
        <v>939</v>
      </c>
      <c r="G31" s="1292">
        <f>SUM(G29:G30)</f>
        <v>5</v>
      </c>
      <c r="H31" s="1292">
        <f>SUM(H29:H30)</f>
        <v>933</v>
      </c>
      <c r="I31" s="1295">
        <f t="shared" si="5"/>
        <v>938</v>
      </c>
      <c r="J31" s="1292">
        <f>SUM(J29:J30)</f>
        <v>146</v>
      </c>
      <c r="K31" s="1292">
        <f>SUM(K29:K30)</f>
        <v>2976</v>
      </c>
      <c r="L31" s="1295">
        <f t="shared" si="6"/>
        <v>3122</v>
      </c>
      <c r="M31" s="1292">
        <f>SUM(M29:M30)</f>
        <v>37</v>
      </c>
      <c r="N31" s="1292">
        <f>SUM(N29:N30)</f>
        <v>470</v>
      </c>
      <c r="O31" s="1292">
        <f t="shared" si="7"/>
        <v>507</v>
      </c>
    </row>
    <row r="32" spans="2:15" s="1252" customFormat="1" ht="77.099999999999994" customHeight="1">
      <c r="B32" s="1261" t="s">
        <v>259</v>
      </c>
      <c r="C32" s="1265" t="s">
        <v>257</v>
      </c>
      <c r="D32" s="1287">
        <v>0</v>
      </c>
      <c r="E32" s="1288">
        <v>1</v>
      </c>
      <c r="F32" s="1293">
        <f t="shared" si="4"/>
        <v>1</v>
      </c>
      <c r="G32" s="1288">
        <v>0</v>
      </c>
      <c r="H32" s="1288">
        <v>0</v>
      </c>
      <c r="I32" s="1293">
        <f t="shared" si="5"/>
        <v>0</v>
      </c>
      <c r="J32" s="1288">
        <v>0</v>
      </c>
      <c r="K32" s="1288">
        <v>1</v>
      </c>
      <c r="L32" s="1293">
        <f t="shared" si="6"/>
        <v>1</v>
      </c>
      <c r="M32" s="1288">
        <v>0</v>
      </c>
      <c r="N32" s="1288">
        <v>1</v>
      </c>
      <c r="O32" s="1288">
        <f t="shared" si="7"/>
        <v>1</v>
      </c>
    </row>
    <row r="33" spans="2:15" s="1252" customFormat="1" ht="77.099999999999994" customHeight="1">
      <c r="B33" s="1266"/>
      <c r="C33" s="1267" t="s">
        <v>255</v>
      </c>
      <c r="D33" s="1289">
        <v>0</v>
      </c>
      <c r="E33" s="1290">
        <v>0</v>
      </c>
      <c r="F33" s="1294">
        <f t="shared" si="4"/>
        <v>0</v>
      </c>
      <c r="G33" s="1290">
        <v>0</v>
      </c>
      <c r="H33" s="1290">
        <v>0</v>
      </c>
      <c r="I33" s="1294">
        <f t="shared" si="5"/>
        <v>0</v>
      </c>
      <c r="J33" s="1290">
        <v>2</v>
      </c>
      <c r="K33" s="1290">
        <v>0</v>
      </c>
      <c r="L33" s="1294">
        <f t="shared" si="6"/>
        <v>2</v>
      </c>
      <c r="M33" s="1290">
        <v>0</v>
      </c>
      <c r="N33" s="1290">
        <v>0</v>
      </c>
      <c r="O33" s="1290">
        <f t="shared" si="7"/>
        <v>0</v>
      </c>
    </row>
    <row r="34" spans="2:15" s="1252" customFormat="1" ht="77.099999999999994" customHeight="1">
      <c r="B34" s="1264" t="s">
        <v>258</v>
      </c>
      <c r="C34" s="1268" t="s">
        <v>253</v>
      </c>
      <c r="D34" s="1291">
        <f>SUM(D32:D33)</f>
        <v>0</v>
      </c>
      <c r="E34" s="1292">
        <f>SUM(E32:E33)</f>
        <v>1</v>
      </c>
      <c r="F34" s="1295">
        <f t="shared" si="4"/>
        <v>1</v>
      </c>
      <c r="G34" s="1292">
        <f>SUM(G32:G33)</f>
        <v>0</v>
      </c>
      <c r="H34" s="1292">
        <f>SUM(H32:H33)</f>
        <v>0</v>
      </c>
      <c r="I34" s="1295">
        <f t="shared" si="5"/>
        <v>0</v>
      </c>
      <c r="J34" s="1292">
        <f>SUM(J32:J33)</f>
        <v>2</v>
      </c>
      <c r="K34" s="1292">
        <f>SUM(K32:K33)</f>
        <v>1</v>
      </c>
      <c r="L34" s="1295">
        <f t="shared" si="6"/>
        <v>3</v>
      </c>
      <c r="M34" s="1292">
        <f>SUM(M32:M33)</f>
        <v>0</v>
      </c>
      <c r="N34" s="1292">
        <f>SUM(N32:N33)</f>
        <v>1</v>
      </c>
      <c r="O34" s="1292">
        <f t="shared" si="7"/>
        <v>1</v>
      </c>
    </row>
    <row r="35" spans="2:15" s="1252" customFormat="1" ht="77.099999999999994" customHeight="1">
      <c r="B35" s="1261" t="s">
        <v>256</v>
      </c>
      <c r="C35" s="1265" t="s">
        <v>257</v>
      </c>
      <c r="D35" s="1287">
        <v>38</v>
      </c>
      <c r="E35" s="1288">
        <v>177</v>
      </c>
      <c r="F35" s="1293">
        <f t="shared" si="4"/>
        <v>215</v>
      </c>
      <c r="G35" s="1288">
        <v>34</v>
      </c>
      <c r="H35" s="1288">
        <v>150</v>
      </c>
      <c r="I35" s="1293">
        <f t="shared" si="5"/>
        <v>184</v>
      </c>
      <c r="J35" s="1288">
        <v>59</v>
      </c>
      <c r="K35" s="1288">
        <v>368</v>
      </c>
      <c r="L35" s="1293">
        <f t="shared" si="6"/>
        <v>427</v>
      </c>
      <c r="M35" s="1288">
        <v>16</v>
      </c>
      <c r="N35" s="1288">
        <v>66</v>
      </c>
      <c r="O35" s="1288">
        <f t="shared" si="7"/>
        <v>82</v>
      </c>
    </row>
    <row r="36" spans="2:15" s="1251" customFormat="1" ht="77.099999999999994" customHeight="1">
      <c r="B36" s="1266" t="s">
        <v>254</v>
      </c>
      <c r="C36" s="1267" t="s">
        <v>255</v>
      </c>
      <c r="D36" s="1289">
        <v>108</v>
      </c>
      <c r="E36" s="1290">
        <v>123</v>
      </c>
      <c r="F36" s="1294">
        <f t="shared" si="4"/>
        <v>231</v>
      </c>
      <c r="G36" s="1290">
        <v>15</v>
      </c>
      <c r="H36" s="1290">
        <v>151</v>
      </c>
      <c r="I36" s="1294">
        <f t="shared" si="5"/>
        <v>166</v>
      </c>
      <c r="J36" s="1290">
        <v>235</v>
      </c>
      <c r="K36" s="1290">
        <v>480</v>
      </c>
      <c r="L36" s="1294">
        <f t="shared" si="6"/>
        <v>715</v>
      </c>
      <c r="M36" s="1290">
        <v>46</v>
      </c>
      <c r="N36" s="1290">
        <v>79</v>
      </c>
      <c r="O36" s="1290">
        <f t="shared" si="7"/>
        <v>125</v>
      </c>
    </row>
    <row r="37" spans="2:15" s="1252" customFormat="1" ht="77.099999999999994" customHeight="1">
      <c r="B37" s="1264" t="s">
        <v>252</v>
      </c>
      <c r="C37" s="1268" t="s">
        <v>253</v>
      </c>
      <c r="D37" s="1291">
        <f>SUM(D35:D36)</f>
        <v>146</v>
      </c>
      <c r="E37" s="1292">
        <f>SUM(E35:E36)</f>
        <v>300</v>
      </c>
      <c r="F37" s="1295">
        <f t="shared" si="4"/>
        <v>446</v>
      </c>
      <c r="G37" s="1292">
        <f>SUM(G35:G36)</f>
        <v>49</v>
      </c>
      <c r="H37" s="1292">
        <f>SUM(H35:H36)</f>
        <v>301</v>
      </c>
      <c r="I37" s="1295">
        <f t="shared" si="5"/>
        <v>350</v>
      </c>
      <c r="J37" s="1292">
        <f>SUM(J35:J36)</f>
        <v>294</v>
      </c>
      <c r="K37" s="1292">
        <f>SUM(K35:K36)</f>
        <v>848</v>
      </c>
      <c r="L37" s="1295">
        <f t="shared" si="6"/>
        <v>1142</v>
      </c>
      <c r="M37" s="1292">
        <f>SUM(M35:M36)</f>
        <v>62</v>
      </c>
      <c r="N37" s="1292">
        <f>SUM(N35:N36)</f>
        <v>145</v>
      </c>
      <c r="O37" s="1292">
        <f t="shared" si="7"/>
        <v>207</v>
      </c>
    </row>
    <row r="38" spans="2:15" s="1252" customFormat="1" ht="77.099999999999994" customHeight="1">
      <c r="B38" s="1254" t="s">
        <v>698</v>
      </c>
      <c r="C38" s="1255"/>
      <c r="D38" s="1274"/>
      <c r="E38" s="1274"/>
      <c r="F38" s="1255"/>
      <c r="G38" s="1255"/>
      <c r="H38" s="1255"/>
      <c r="I38" s="1255"/>
      <c r="J38" s="1255" t="s">
        <v>38</v>
      </c>
      <c r="K38" s="1255"/>
      <c r="L38" s="1255"/>
      <c r="M38" s="1255"/>
      <c r="N38" s="1255"/>
      <c r="O38" s="1256" t="s">
        <v>697</v>
      </c>
    </row>
    <row r="39" spans="2:15" s="1252" customFormat="1" ht="77.099999999999994" customHeight="1">
      <c r="B39" s="1307" t="s">
        <v>269</v>
      </c>
      <c r="C39" s="1275"/>
      <c r="D39" s="1260" t="s">
        <v>87</v>
      </c>
      <c r="E39" s="1258"/>
      <c r="F39" s="1303" t="s">
        <v>86</v>
      </c>
      <c r="G39" s="1257" t="s">
        <v>85</v>
      </c>
      <c r="H39" s="1258"/>
      <c r="I39" s="1259" t="s">
        <v>84</v>
      </c>
      <c r="J39" s="1257" t="s">
        <v>224</v>
      </c>
      <c r="K39" s="1258"/>
      <c r="L39" s="1259" t="s">
        <v>82</v>
      </c>
      <c r="M39" s="1257" t="s">
        <v>81</v>
      </c>
      <c r="N39" s="1258"/>
      <c r="O39" s="1259" t="s">
        <v>80</v>
      </c>
    </row>
    <row r="40" spans="2:15" s="1252" customFormat="1" ht="77.099999999999994" customHeight="1">
      <c r="B40" s="1308" t="s">
        <v>129</v>
      </c>
      <c r="C40" s="1309"/>
      <c r="D40" s="1261" t="s">
        <v>267</v>
      </c>
      <c r="E40" s="1261" t="s">
        <v>268</v>
      </c>
      <c r="F40" s="1261" t="s">
        <v>30</v>
      </c>
      <c r="G40" s="1261" t="s">
        <v>267</v>
      </c>
      <c r="H40" s="1261" t="s">
        <v>268</v>
      </c>
      <c r="I40" s="1261" t="s">
        <v>30</v>
      </c>
      <c r="J40" s="1261" t="s">
        <v>267</v>
      </c>
      <c r="K40" s="1261" t="s">
        <v>268</v>
      </c>
      <c r="L40" s="1261" t="s">
        <v>30</v>
      </c>
      <c r="M40" s="1261" t="s">
        <v>267</v>
      </c>
      <c r="N40" s="1261" t="s">
        <v>268</v>
      </c>
      <c r="O40" s="1261" t="s">
        <v>30</v>
      </c>
    </row>
    <row r="41" spans="2:15" s="1252" customFormat="1" ht="77.099999999999994" customHeight="1">
      <c r="B41" s="1262"/>
      <c r="C41" s="1263"/>
      <c r="D41" s="1264" t="s">
        <v>265</v>
      </c>
      <c r="E41" s="1264" t="s">
        <v>266</v>
      </c>
      <c r="F41" s="1264" t="s">
        <v>26</v>
      </c>
      <c r="G41" s="1264" t="s">
        <v>265</v>
      </c>
      <c r="H41" s="1264" t="s">
        <v>266</v>
      </c>
      <c r="I41" s="1264" t="s">
        <v>26</v>
      </c>
      <c r="J41" s="1264" t="s">
        <v>265</v>
      </c>
      <c r="K41" s="1264" t="s">
        <v>266</v>
      </c>
      <c r="L41" s="1264" t="s">
        <v>26</v>
      </c>
      <c r="M41" s="1264" t="s">
        <v>265</v>
      </c>
      <c r="N41" s="1264" t="s">
        <v>266</v>
      </c>
      <c r="O41" s="1264" t="s">
        <v>26</v>
      </c>
    </row>
    <row r="42" spans="2:15" s="1252" customFormat="1" ht="77.099999999999994" customHeight="1">
      <c r="B42" s="1261" t="s">
        <v>264</v>
      </c>
      <c r="C42" s="1265" t="s">
        <v>257</v>
      </c>
      <c r="D42" s="1287">
        <v>7</v>
      </c>
      <c r="E42" s="1288">
        <v>161</v>
      </c>
      <c r="F42" s="1293">
        <f t="shared" ref="F42:F53" si="8">SUM(D42:E42)</f>
        <v>168</v>
      </c>
      <c r="G42" s="1288">
        <v>79</v>
      </c>
      <c r="H42" s="1288">
        <v>610</v>
      </c>
      <c r="I42" s="1293">
        <f t="shared" ref="I42:I53" si="9">SUM(G42:H42)</f>
        <v>689</v>
      </c>
      <c r="J42" s="1288">
        <v>1</v>
      </c>
      <c r="K42" s="1288">
        <v>116</v>
      </c>
      <c r="L42" s="1293">
        <f t="shared" ref="L42:L53" si="10">SUM(J42:K42)</f>
        <v>117</v>
      </c>
      <c r="M42" s="1288">
        <v>13</v>
      </c>
      <c r="N42" s="1288">
        <v>361</v>
      </c>
      <c r="O42" s="1288">
        <f t="shared" ref="O42:O53" si="11">SUM(M42:N42)</f>
        <v>374</v>
      </c>
    </row>
    <row r="43" spans="2:15" s="1252" customFormat="1" ht="77.099999999999994" customHeight="1">
      <c r="B43" s="1266"/>
      <c r="C43" s="1267" t="s">
        <v>255</v>
      </c>
      <c r="D43" s="1289">
        <v>3</v>
      </c>
      <c r="E43" s="1290">
        <v>78</v>
      </c>
      <c r="F43" s="1294">
        <f t="shared" si="8"/>
        <v>81</v>
      </c>
      <c r="G43" s="1290">
        <v>34</v>
      </c>
      <c r="H43" s="1290">
        <v>473</v>
      </c>
      <c r="I43" s="1294">
        <f t="shared" si="9"/>
        <v>507</v>
      </c>
      <c r="J43" s="1290">
        <v>0</v>
      </c>
      <c r="K43" s="1290">
        <v>81</v>
      </c>
      <c r="L43" s="1294">
        <f t="shared" si="10"/>
        <v>81</v>
      </c>
      <c r="M43" s="1290">
        <v>3</v>
      </c>
      <c r="N43" s="1290">
        <v>155</v>
      </c>
      <c r="O43" s="1290">
        <f t="shared" si="11"/>
        <v>158</v>
      </c>
    </row>
    <row r="44" spans="2:15" s="1252" customFormat="1" ht="77.099999999999994" customHeight="1">
      <c r="B44" s="1264" t="s">
        <v>263</v>
      </c>
      <c r="C44" s="1268" t="s">
        <v>253</v>
      </c>
      <c r="D44" s="1291">
        <f>SUM(D42:D43)</f>
        <v>10</v>
      </c>
      <c r="E44" s="1292">
        <f>SUM(E42:E43)</f>
        <v>239</v>
      </c>
      <c r="F44" s="1295">
        <f t="shared" si="8"/>
        <v>249</v>
      </c>
      <c r="G44" s="1292">
        <f>SUM(G42:G43)</f>
        <v>113</v>
      </c>
      <c r="H44" s="1292">
        <f>SUM(H42:H43)</f>
        <v>1083</v>
      </c>
      <c r="I44" s="1295">
        <f t="shared" si="9"/>
        <v>1196</v>
      </c>
      <c r="J44" s="1292">
        <f>SUM(J42:J43)</f>
        <v>1</v>
      </c>
      <c r="K44" s="1292">
        <f>SUM(K42:K43)</f>
        <v>197</v>
      </c>
      <c r="L44" s="1295">
        <f t="shared" si="10"/>
        <v>198</v>
      </c>
      <c r="M44" s="1292">
        <f>SUM(M42:M43)</f>
        <v>16</v>
      </c>
      <c r="N44" s="1292">
        <f>SUM(N42:N43)</f>
        <v>516</v>
      </c>
      <c r="O44" s="1292">
        <f t="shared" si="11"/>
        <v>532</v>
      </c>
    </row>
    <row r="45" spans="2:15" s="1252" customFormat="1" ht="77.099999999999994" customHeight="1">
      <c r="B45" s="1261" t="s">
        <v>262</v>
      </c>
      <c r="C45" s="1265" t="s">
        <v>257</v>
      </c>
      <c r="D45" s="1287">
        <v>3</v>
      </c>
      <c r="E45" s="1288">
        <v>8</v>
      </c>
      <c r="F45" s="1293">
        <f t="shared" si="8"/>
        <v>11</v>
      </c>
      <c r="G45" s="1288">
        <v>7</v>
      </c>
      <c r="H45" s="1288">
        <v>38</v>
      </c>
      <c r="I45" s="1293">
        <f t="shared" si="9"/>
        <v>45</v>
      </c>
      <c r="J45" s="1288">
        <v>1</v>
      </c>
      <c r="K45" s="1288">
        <v>6</v>
      </c>
      <c r="L45" s="1293">
        <f t="shared" si="10"/>
        <v>7</v>
      </c>
      <c r="M45" s="1288">
        <v>17</v>
      </c>
      <c r="N45" s="1288">
        <v>25</v>
      </c>
      <c r="O45" s="1288">
        <f t="shared" si="11"/>
        <v>42</v>
      </c>
    </row>
    <row r="46" spans="2:15" s="1252" customFormat="1" ht="77.099999999999994" customHeight="1">
      <c r="B46" s="1266" t="s">
        <v>261</v>
      </c>
      <c r="C46" s="1267" t="s">
        <v>255</v>
      </c>
      <c r="D46" s="1289">
        <v>18</v>
      </c>
      <c r="E46" s="1290">
        <v>181</v>
      </c>
      <c r="F46" s="1294">
        <f t="shared" si="8"/>
        <v>199</v>
      </c>
      <c r="G46" s="1290">
        <v>41</v>
      </c>
      <c r="H46" s="1290">
        <v>981</v>
      </c>
      <c r="I46" s="1294">
        <f t="shared" si="9"/>
        <v>1022</v>
      </c>
      <c r="J46" s="1290">
        <v>31</v>
      </c>
      <c r="K46" s="1290">
        <v>155</v>
      </c>
      <c r="L46" s="1294">
        <f t="shared" si="10"/>
        <v>186</v>
      </c>
      <c r="M46" s="1290">
        <v>34</v>
      </c>
      <c r="N46" s="1290">
        <v>335</v>
      </c>
      <c r="O46" s="1290">
        <f t="shared" si="11"/>
        <v>369</v>
      </c>
    </row>
    <row r="47" spans="2:15" s="1252" customFormat="1" ht="77.099999999999994" customHeight="1">
      <c r="B47" s="1264" t="s">
        <v>260</v>
      </c>
      <c r="C47" s="1268" t="s">
        <v>253</v>
      </c>
      <c r="D47" s="1291">
        <f>SUM(D45:D46)</f>
        <v>21</v>
      </c>
      <c r="E47" s="1292">
        <f>SUM(E45:E46)</f>
        <v>189</v>
      </c>
      <c r="F47" s="1295">
        <f t="shared" si="8"/>
        <v>210</v>
      </c>
      <c r="G47" s="1292">
        <f>SUM(G45:G46)</f>
        <v>48</v>
      </c>
      <c r="H47" s="1292">
        <f>SUM(H45:H46)</f>
        <v>1019</v>
      </c>
      <c r="I47" s="1295">
        <f t="shared" si="9"/>
        <v>1067</v>
      </c>
      <c r="J47" s="1292">
        <f>SUM(J45:J46)</f>
        <v>32</v>
      </c>
      <c r="K47" s="1292">
        <f>SUM(K45:K46)</f>
        <v>161</v>
      </c>
      <c r="L47" s="1295">
        <f t="shared" si="10"/>
        <v>193</v>
      </c>
      <c r="M47" s="1292">
        <f>SUM(M45:M46)</f>
        <v>51</v>
      </c>
      <c r="N47" s="1292">
        <f>SUM(N45:N46)</f>
        <v>360</v>
      </c>
      <c r="O47" s="1292">
        <f t="shared" si="11"/>
        <v>411</v>
      </c>
    </row>
    <row r="48" spans="2:15" s="1252" customFormat="1" ht="77.099999999999994" customHeight="1">
      <c r="B48" s="1261" t="s">
        <v>259</v>
      </c>
      <c r="C48" s="1265" t="s">
        <v>257</v>
      </c>
      <c r="D48" s="1287">
        <v>0</v>
      </c>
      <c r="E48" s="1288">
        <v>2</v>
      </c>
      <c r="F48" s="1293">
        <f t="shared" si="8"/>
        <v>2</v>
      </c>
      <c r="G48" s="1288">
        <v>0</v>
      </c>
      <c r="H48" s="1288">
        <v>2</v>
      </c>
      <c r="I48" s="1293">
        <f t="shared" si="9"/>
        <v>2</v>
      </c>
      <c r="J48" s="1288">
        <v>0</v>
      </c>
      <c r="K48" s="1288">
        <v>1</v>
      </c>
      <c r="L48" s="1293">
        <f t="shared" si="10"/>
        <v>1</v>
      </c>
      <c r="M48" s="1288">
        <v>0</v>
      </c>
      <c r="N48" s="1288">
        <v>1</v>
      </c>
      <c r="O48" s="1288">
        <f t="shared" si="11"/>
        <v>1</v>
      </c>
    </row>
    <row r="49" spans="2:15" s="1252" customFormat="1" ht="77.099999999999994" customHeight="1">
      <c r="B49" s="1266"/>
      <c r="C49" s="1267" t="s">
        <v>255</v>
      </c>
      <c r="D49" s="1289">
        <v>0</v>
      </c>
      <c r="E49" s="1290">
        <v>0</v>
      </c>
      <c r="F49" s="1294">
        <f t="shared" si="8"/>
        <v>0</v>
      </c>
      <c r="G49" s="1290">
        <v>0</v>
      </c>
      <c r="H49" s="1290">
        <v>0</v>
      </c>
      <c r="I49" s="1294">
        <f t="shared" si="9"/>
        <v>0</v>
      </c>
      <c r="J49" s="1290">
        <v>0</v>
      </c>
      <c r="K49" s="1290">
        <v>0</v>
      </c>
      <c r="L49" s="1294">
        <f t="shared" si="10"/>
        <v>0</v>
      </c>
      <c r="M49" s="1290">
        <v>0</v>
      </c>
      <c r="N49" s="1290">
        <v>0</v>
      </c>
      <c r="O49" s="1290">
        <f t="shared" si="11"/>
        <v>0</v>
      </c>
    </row>
    <row r="50" spans="2:15" s="1252" customFormat="1" ht="77.099999999999994" customHeight="1">
      <c r="B50" s="1264" t="s">
        <v>258</v>
      </c>
      <c r="C50" s="1268" t="s">
        <v>253</v>
      </c>
      <c r="D50" s="1291">
        <f>SUM(D48:D49)</f>
        <v>0</v>
      </c>
      <c r="E50" s="1292">
        <f>SUM(E48:E49)</f>
        <v>2</v>
      </c>
      <c r="F50" s="1295">
        <f t="shared" si="8"/>
        <v>2</v>
      </c>
      <c r="G50" s="1292">
        <f>SUM(G48:G49)</f>
        <v>0</v>
      </c>
      <c r="H50" s="1292">
        <f>SUM(H48:H49)</f>
        <v>2</v>
      </c>
      <c r="I50" s="1295">
        <f t="shared" si="9"/>
        <v>2</v>
      </c>
      <c r="J50" s="1292">
        <f>SUM(J48:J49)</f>
        <v>0</v>
      </c>
      <c r="K50" s="1292">
        <f>SUM(K48:K49)</f>
        <v>1</v>
      </c>
      <c r="L50" s="1295">
        <f t="shared" si="10"/>
        <v>1</v>
      </c>
      <c r="M50" s="1292">
        <f>SUM(M48:M49)</f>
        <v>0</v>
      </c>
      <c r="N50" s="1292">
        <f>SUM(N48:N49)</f>
        <v>1</v>
      </c>
      <c r="O50" s="1292">
        <f t="shared" si="11"/>
        <v>1</v>
      </c>
    </row>
    <row r="51" spans="2:15" s="1252" customFormat="1" ht="77.099999999999994" customHeight="1">
      <c r="B51" s="1261" t="s">
        <v>256</v>
      </c>
      <c r="C51" s="1265" t="s">
        <v>257</v>
      </c>
      <c r="D51" s="1287">
        <v>7</v>
      </c>
      <c r="E51" s="1288">
        <v>59</v>
      </c>
      <c r="F51" s="1293">
        <f t="shared" si="8"/>
        <v>66</v>
      </c>
      <c r="G51" s="1288">
        <v>61</v>
      </c>
      <c r="H51" s="1288">
        <v>195</v>
      </c>
      <c r="I51" s="1293">
        <f t="shared" si="9"/>
        <v>256</v>
      </c>
      <c r="J51" s="1288">
        <v>10</v>
      </c>
      <c r="K51" s="1288">
        <v>39</v>
      </c>
      <c r="L51" s="1293">
        <f t="shared" si="10"/>
        <v>49</v>
      </c>
      <c r="M51" s="1288">
        <v>23</v>
      </c>
      <c r="N51" s="1288">
        <v>79</v>
      </c>
      <c r="O51" s="1288">
        <f t="shared" si="11"/>
        <v>102</v>
      </c>
    </row>
    <row r="52" spans="2:15" s="1251" customFormat="1" ht="77.099999999999994" customHeight="1">
      <c r="B52" s="1266" t="s">
        <v>254</v>
      </c>
      <c r="C52" s="1267" t="s">
        <v>255</v>
      </c>
      <c r="D52" s="1289">
        <v>3</v>
      </c>
      <c r="E52" s="1290">
        <v>31</v>
      </c>
      <c r="F52" s="1294">
        <f t="shared" si="8"/>
        <v>34</v>
      </c>
      <c r="G52" s="1290">
        <v>68</v>
      </c>
      <c r="H52" s="1290">
        <v>194</v>
      </c>
      <c r="I52" s="1294">
        <f t="shared" si="9"/>
        <v>262</v>
      </c>
      <c r="J52" s="1290">
        <v>4</v>
      </c>
      <c r="K52" s="1290">
        <v>29</v>
      </c>
      <c r="L52" s="1294">
        <f t="shared" si="10"/>
        <v>33</v>
      </c>
      <c r="M52" s="1290">
        <v>74</v>
      </c>
      <c r="N52" s="1290">
        <v>59</v>
      </c>
      <c r="O52" s="1290">
        <f t="shared" si="11"/>
        <v>133</v>
      </c>
    </row>
    <row r="53" spans="2:15" s="1252" customFormat="1" ht="77.099999999999994" customHeight="1">
      <c r="B53" s="1264" t="s">
        <v>252</v>
      </c>
      <c r="C53" s="1270" t="s">
        <v>253</v>
      </c>
      <c r="D53" s="1291">
        <f>SUM(D51:D52)</f>
        <v>10</v>
      </c>
      <c r="E53" s="1292">
        <f>SUM(E51:E52)</f>
        <v>90</v>
      </c>
      <c r="F53" s="1295">
        <f t="shared" si="8"/>
        <v>100</v>
      </c>
      <c r="G53" s="1292">
        <f>SUM(G51:G52)</f>
        <v>129</v>
      </c>
      <c r="H53" s="1292">
        <f>SUM(H51:H52)</f>
        <v>389</v>
      </c>
      <c r="I53" s="1295">
        <f t="shared" si="9"/>
        <v>518</v>
      </c>
      <c r="J53" s="1292">
        <f>SUM(J51:J52)</f>
        <v>14</v>
      </c>
      <c r="K53" s="1292">
        <f>SUM(K51:K52)</f>
        <v>68</v>
      </c>
      <c r="L53" s="1295">
        <f t="shared" si="10"/>
        <v>82</v>
      </c>
      <c r="M53" s="1292">
        <f>SUM(M51:M52)</f>
        <v>97</v>
      </c>
      <c r="N53" s="1292">
        <f>SUM(N51:N52)</f>
        <v>138</v>
      </c>
      <c r="O53" s="1292">
        <f t="shared" si="11"/>
        <v>235</v>
      </c>
    </row>
    <row r="54" spans="2:15" s="1252" customFormat="1" ht="77.099999999999994" customHeight="1">
      <c r="B54" s="1254" t="s">
        <v>698</v>
      </c>
      <c r="C54" s="1255"/>
      <c r="D54" s="1274"/>
      <c r="E54" s="1274"/>
      <c r="F54" s="1255"/>
      <c r="G54" s="1255"/>
      <c r="H54" s="1255"/>
      <c r="I54" s="1255"/>
      <c r="J54" s="1255" t="s">
        <v>38</v>
      </c>
      <c r="K54" s="1255"/>
      <c r="L54" s="1255"/>
      <c r="M54" s="1255"/>
      <c r="N54" s="1255"/>
      <c r="O54" s="1256" t="s">
        <v>697</v>
      </c>
    </row>
    <row r="55" spans="2:15" s="1252" customFormat="1" ht="77.099999999999994" customHeight="1">
      <c r="B55" s="1307" t="s">
        <v>269</v>
      </c>
      <c r="C55" s="1275"/>
      <c r="D55" s="1257" t="s">
        <v>79</v>
      </c>
      <c r="E55" s="1258"/>
      <c r="F55" s="1259" t="s">
        <v>223</v>
      </c>
      <c r="G55" s="1260" t="s">
        <v>77</v>
      </c>
      <c r="H55" s="1258"/>
      <c r="I55" s="1303" t="s">
        <v>76</v>
      </c>
      <c r="J55" s="1257" t="s">
        <v>75</v>
      </c>
      <c r="K55" s="1258"/>
      <c r="L55" s="1259" t="s">
        <v>74</v>
      </c>
      <c r="M55" s="1257" t="s">
        <v>73</v>
      </c>
      <c r="N55" s="1258"/>
      <c r="O55" s="1259" t="s">
        <v>72</v>
      </c>
    </row>
    <row r="56" spans="2:15" s="1252" customFormat="1" ht="77.099999999999994" customHeight="1">
      <c r="B56" s="1308" t="s">
        <v>129</v>
      </c>
      <c r="C56" s="1309"/>
      <c r="D56" s="1261" t="s">
        <v>267</v>
      </c>
      <c r="E56" s="1261" t="s">
        <v>268</v>
      </c>
      <c r="F56" s="1261" t="s">
        <v>30</v>
      </c>
      <c r="G56" s="1261" t="s">
        <v>267</v>
      </c>
      <c r="H56" s="1261" t="s">
        <v>268</v>
      </c>
      <c r="I56" s="1261" t="s">
        <v>30</v>
      </c>
      <c r="J56" s="1261" t="s">
        <v>267</v>
      </c>
      <c r="K56" s="1261" t="s">
        <v>268</v>
      </c>
      <c r="L56" s="1261" t="s">
        <v>30</v>
      </c>
      <c r="M56" s="1261" t="s">
        <v>267</v>
      </c>
      <c r="N56" s="1261" t="s">
        <v>268</v>
      </c>
      <c r="O56" s="1261" t="s">
        <v>30</v>
      </c>
    </row>
    <row r="57" spans="2:15" s="1252" customFormat="1" ht="77.099999999999994" customHeight="1">
      <c r="B57" s="1262"/>
      <c r="C57" s="1263"/>
      <c r="D57" s="1264" t="s">
        <v>265</v>
      </c>
      <c r="E57" s="1264" t="s">
        <v>266</v>
      </c>
      <c r="F57" s="1264" t="s">
        <v>26</v>
      </c>
      <c r="G57" s="1264" t="s">
        <v>265</v>
      </c>
      <c r="H57" s="1264" t="s">
        <v>266</v>
      </c>
      <c r="I57" s="1264" t="s">
        <v>26</v>
      </c>
      <c r="J57" s="1264" t="s">
        <v>265</v>
      </c>
      <c r="K57" s="1264" t="s">
        <v>266</v>
      </c>
      <c r="L57" s="1264" t="s">
        <v>26</v>
      </c>
      <c r="M57" s="1264" t="s">
        <v>265</v>
      </c>
      <c r="N57" s="1264" t="s">
        <v>266</v>
      </c>
      <c r="O57" s="1264" t="s">
        <v>26</v>
      </c>
    </row>
    <row r="58" spans="2:15" s="1252" customFormat="1" ht="77.099999999999994" customHeight="1">
      <c r="B58" s="1261" t="s">
        <v>264</v>
      </c>
      <c r="C58" s="1265" t="s">
        <v>257</v>
      </c>
      <c r="D58" s="1287">
        <v>21</v>
      </c>
      <c r="E58" s="1288">
        <v>269</v>
      </c>
      <c r="F58" s="1293">
        <f t="shared" ref="F58:F69" si="12">SUM(D58:E58)</f>
        <v>290</v>
      </c>
      <c r="G58" s="1288">
        <v>1</v>
      </c>
      <c r="H58" s="1288">
        <v>114</v>
      </c>
      <c r="I58" s="1293">
        <f t="shared" ref="I58:I69" si="13">SUM(G58:H58)</f>
        <v>115</v>
      </c>
      <c r="J58" s="1288">
        <v>28</v>
      </c>
      <c r="K58" s="1288">
        <v>294</v>
      </c>
      <c r="L58" s="1293">
        <f t="shared" ref="L58:L69" si="14">SUM(J58:K58)</f>
        <v>322</v>
      </c>
      <c r="M58" s="1288">
        <v>12</v>
      </c>
      <c r="N58" s="1288">
        <v>177</v>
      </c>
      <c r="O58" s="1288">
        <f t="shared" ref="O58:O69" si="15">SUM(M58:N58)</f>
        <v>189</v>
      </c>
    </row>
    <row r="59" spans="2:15" s="1252" customFormat="1" ht="77.099999999999994" customHeight="1">
      <c r="B59" s="1266"/>
      <c r="C59" s="1267" t="s">
        <v>255</v>
      </c>
      <c r="D59" s="1289">
        <v>16</v>
      </c>
      <c r="E59" s="1290">
        <v>199</v>
      </c>
      <c r="F59" s="1294">
        <f t="shared" si="12"/>
        <v>215</v>
      </c>
      <c r="G59" s="1290">
        <v>2</v>
      </c>
      <c r="H59" s="1290">
        <v>48</v>
      </c>
      <c r="I59" s="1294">
        <f t="shared" si="13"/>
        <v>50</v>
      </c>
      <c r="J59" s="1290">
        <v>37</v>
      </c>
      <c r="K59" s="1290">
        <v>228</v>
      </c>
      <c r="L59" s="1294">
        <f t="shared" si="14"/>
        <v>265</v>
      </c>
      <c r="M59" s="1290">
        <v>0</v>
      </c>
      <c r="N59" s="1290">
        <v>102</v>
      </c>
      <c r="O59" s="1290">
        <f t="shared" si="15"/>
        <v>102</v>
      </c>
    </row>
    <row r="60" spans="2:15" s="1252" customFormat="1" ht="77.099999999999994" customHeight="1">
      <c r="B60" s="1264" t="s">
        <v>263</v>
      </c>
      <c r="C60" s="1268" t="s">
        <v>253</v>
      </c>
      <c r="D60" s="1291">
        <f>SUM(D58:D59)</f>
        <v>37</v>
      </c>
      <c r="E60" s="1292">
        <f>SUM(E58:E59)</f>
        <v>468</v>
      </c>
      <c r="F60" s="1295">
        <f t="shared" si="12"/>
        <v>505</v>
      </c>
      <c r="G60" s="1292">
        <f>SUM(G58:G59)</f>
        <v>3</v>
      </c>
      <c r="H60" s="1292">
        <f>SUM(H58:H59)</f>
        <v>162</v>
      </c>
      <c r="I60" s="1295">
        <f t="shared" si="13"/>
        <v>165</v>
      </c>
      <c r="J60" s="1292">
        <f>SUM(J58:J59)</f>
        <v>65</v>
      </c>
      <c r="K60" s="1292">
        <f>SUM(K58:K59)</f>
        <v>522</v>
      </c>
      <c r="L60" s="1295">
        <f t="shared" si="14"/>
        <v>587</v>
      </c>
      <c r="M60" s="1292">
        <f>SUM(M58:M59)</f>
        <v>12</v>
      </c>
      <c r="N60" s="1292">
        <f>SUM(N58:N59)</f>
        <v>279</v>
      </c>
      <c r="O60" s="1292">
        <f t="shared" si="15"/>
        <v>291</v>
      </c>
    </row>
    <row r="61" spans="2:15" s="1252" customFormat="1" ht="77.099999999999994" customHeight="1">
      <c r="B61" s="1261" t="s">
        <v>262</v>
      </c>
      <c r="C61" s="1265" t="s">
        <v>257</v>
      </c>
      <c r="D61" s="1287">
        <v>5</v>
      </c>
      <c r="E61" s="1288">
        <v>27</v>
      </c>
      <c r="F61" s="1293">
        <f t="shared" si="12"/>
        <v>32</v>
      </c>
      <c r="G61" s="1288">
        <v>2</v>
      </c>
      <c r="H61" s="1288">
        <v>12</v>
      </c>
      <c r="I61" s="1293">
        <f t="shared" si="13"/>
        <v>14</v>
      </c>
      <c r="J61" s="1288">
        <v>12</v>
      </c>
      <c r="K61" s="1288">
        <v>58</v>
      </c>
      <c r="L61" s="1293">
        <f t="shared" si="14"/>
        <v>70</v>
      </c>
      <c r="M61" s="1288">
        <v>2</v>
      </c>
      <c r="N61" s="1288">
        <v>11</v>
      </c>
      <c r="O61" s="1288">
        <f t="shared" si="15"/>
        <v>13</v>
      </c>
    </row>
    <row r="62" spans="2:15" s="1252" customFormat="1" ht="77.099999999999994" customHeight="1">
      <c r="B62" s="1266" t="s">
        <v>261</v>
      </c>
      <c r="C62" s="1267" t="s">
        <v>255</v>
      </c>
      <c r="D62" s="1289">
        <v>10</v>
      </c>
      <c r="E62" s="1290">
        <v>360</v>
      </c>
      <c r="F62" s="1294">
        <f t="shared" si="12"/>
        <v>370</v>
      </c>
      <c r="G62" s="1290">
        <v>14</v>
      </c>
      <c r="H62" s="1290">
        <v>105</v>
      </c>
      <c r="I62" s="1294">
        <f t="shared" si="13"/>
        <v>119</v>
      </c>
      <c r="J62" s="1290">
        <v>66</v>
      </c>
      <c r="K62" s="1290">
        <v>405</v>
      </c>
      <c r="L62" s="1294">
        <f t="shared" si="14"/>
        <v>471</v>
      </c>
      <c r="M62" s="1290">
        <v>3</v>
      </c>
      <c r="N62" s="1290">
        <v>181</v>
      </c>
      <c r="O62" s="1290">
        <f t="shared" si="15"/>
        <v>184</v>
      </c>
    </row>
    <row r="63" spans="2:15" s="1252" customFormat="1" ht="77.099999999999994" customHeight="1">
      <c r="B63" s="1264" t="s">
        <v>260</v>
      </c>
      <c r="C63" s="1268" t="s">
        <v>253</v>
      </c>
      <c r="D63" s="1291">
        <f>SUM(D61:D62)</f>
        <v>15</v>
      </c>
      <c r="E63" s="1292">
        <f>SUM(E61:E62)</f>
        <v>387</v>
      </c>
      <c r="F63" s="1295">
        <f t="shared" si="12"/>
        <v>402</v>
      </c>
      <c r="G63" s="1292">
        <f>SUM(G61:G62)</f>
        <v>16</v>
      </c>
      <c r="H63" s="1292">
        <f>SUM(H61:H62)</f>
        <v>117</v>
      </c>
      <c r="I63" s="1295">
        <f t="shared" si="13"/>
        <v>133</v>
      </c>
      <c r="J63" s="1292">
        <f>SUM(J61:J62)</f>
        <v>78</v>
      </c>
      <c r="K63" s="1292">
        <f>SUM(K61:K62)</f>
        <v>463</v>
      </c>
      <c r="L63" s="1295">
        <f t="shared" si="14"/>
        <v>541</v>
      </c>
      <c r="M63" s="1292">
        <f>SUM(M61:M62)</f>
        <v>5</v>
      </c>
      <c r="N63" s="1292">
        <f>SUM(N61:N62)</f>
        <v>192</v>
      </c>
      <c r="O63" s="1292">
        <f t="shared" si="15"/>
        <v>197</v>
      </c>
    </row>
    <row r="64" spans="2:15" s="1252" customFormat="1" ht="77.099999999999994" customHeight="1">
      <c r="B64" s="1261" t="s">
        <v>259</v>
      </c>
      <c r="C64" s="1265" t="s">
        <v>257</v>
      </c>
      <c r="D64" s="1287">
        <v>0</v>
      </c>
      <c r="E64" s="1288">
        <v>7</v>
      </c>
      <c r="F64" s="1293">
        <f t="shared" si="12"/>
        <v>7</v>
      </c>
      <c r="G64" s="1288">
        <v>0</v>
      </c>
      <c r="H64" s="1288">
        <v>0</v>
      </c>
      <c r="I64" s="1293">
        <f t="shared" si="13"/>
        <v>0</v>
      </c>
      <c r="J64" s="1288">
        <v>0</v>
      </c>
      <c r="K64" s="1288">
        <v>0</v>
      </c>
      <c r="L64" s="1293">
        <f t="shared" si="14"/>
        <v>0</v>
      </c>
      <c r="M64" s="1288">
        <v>0</v>
      </c>
      <c r="N64" s="1288">
        <v>0</v>
      </c>
      <c r="O64" s="1288">
        <f t="shared" si="15"/>
        <v>0</v>
      </c>
    </row>
    <row r="65" spans="2:15" s="1252" customFormat="1" ht="77.099999999999994" customHeight="1">
      <c r="B65" s="1266"/>
      <c r="C65" s="1267" t="s">
        <v>255</v>
      </c>
      <c r="D65" s="1289">
        <v>1</v>
      </c>
      <c r="E65" s="1290">
        <v>1</v>
      </c>
      <c r="F65" s="1294">
        <f t="shared" si="12"/>
        <v>2</v>
      </c>
      <c r="G65" s="1290">
        <v>0</v>
      </c>
      <c r="H65" s="1290">
        <v>0</v>
      </c>
      <c r="I65" s="1294">
        <f t="shared" si="13"/>
        <v>0</v>
      </c>
      <c r="J65" s="1290">
        <v>0</v>
      </c>
      <c r="K65" s="1290">
        <v>0</v>
      </c>
      <c r="L65" s="1294">
        <f t="shared" si="14"/>
        <v>0</v>
      </c>
      <c r="M65" s="1290">
        <v>0</v>
      </c>
      <c r="N65" s="1290">
        <v>0</v>
      </c>
      <c r="O65" s="1290">
        <f t="shared" si="15"/>
        <v>0</v>
      </c>
    </row>
    <row r="66" spans="2:15" s="1252" customFormat="1" ht="77.099999999999994" customHeight="1">
      <c r="B66" s="1264" t="s">
        <v>258</v>
      </c>
      <c r="C66" s="1268" t="s">
        <v>253</v>
      </c>
      <c r="D66" s="1291">
        <f>SUM(D64:D65)</f>
        <v>1</v>
      </c>
      <c r="E66" s="1292">
        <f>SUM(E64:E65)</f>
        <v>8</v>
      </c>
      <c r="F66" s="1295">
        <f t="shared" si="12"/>
        <v>9</v>
      </c>
      <c r="G66" s="1292">
        <f>SUM(G64:G65)</f>
        <v>0</v>
      </c>
      <c r="H66" s="1292">
        <f>SUM(H64:H65)</f>
        <v>0</v>
      </c>
      <c r="I66" s="1295">
        <f t="shared" si="13"/>
        <v>0</v>
      </c>
      <c r="J66" s="1292">
        <f>SUM(J64:J65)</f>
        <v>0</v>
      </c>
      <c r="K66" s="1292">
        <f>SUM(K64:K65)</f>
        <v>0</v>
      </c>
      <c r="L66" s="1295">
        <f t="shared" si="14"/>
        <v>0</v>
      </c>
      <c r="M66" s="1292">
        <f>SUM(M64:M65)</f>
        <v>0</v>
      </c>
      <c r="N66" s="1292">
        <f>SUM(N64:N65)</f>
        <v>0</v>
      </c>
      <c r="O66" s="1292">
        <f t="shared" si="15"/>
        <v>0</v>
      </c>
    </row>
    <row r="67" spans="2:15" s="1252" customFormat="1" ht="77.099999999999994" customHeight="1">
      <c r="B67" s="1261" t="s">
        <v>256</v>
      </c>
      <c r="C67" s="1265" t="s">
        <v>257</v>
      </c>
      <c r="D67" s="1287">
        <v>36</v>
      </c>
      <c r="E67" s="1288">
        <v>71</v>
      </c>
      <c r="F67" s="1293">
        <f t="shared" si="12"/>
        <v>107</v>
      </c>
      <c r="G67" s="1288">
        <v>12</v>
      </c>
      <c r="H67" s="1288">
        <v>35</v>
      </c>
      <c r="I67" s="1293">
        <f t="shared" si="13"/>
        <v>47</v>
      </c>
      <c r="J67" s="1288">
        <v>79</v>
      </c>
      <c r="K67" s="1288">
        <v>85</v>
      </c>
      <c r="L67" s="1293">
        <f t="shared" si="14"/>
        <v>164</v>
      </c>
      <c r="M67" s="1288">
        <v>14</v>
      </c>
      <c r="N67" s="1288">
        <v>61</v>
      </c>
      <c r="O67" s="1288">
        <f t="shared" si="15"/>
        <v>75</v>
      </c>
    </row>
    <row r="68" spans="2:15" s="1251" customFormat="1" ht="77.099999999999994" customHeight="1">
      <c r="B68" s="1266" t="s">
        <v>254</v>
      </c>
      <c r="C68" s="1267" t="s">
        <v>255</v>
      </c>
      <c r="D68" s="1289">
        <v>37</v>
      </c>
      <c r="E68" s="1290">
        <v>78</v>
      </c>
      <c r="F68" s="1294">
        <f t="shared" si="12"/>
        <v>115</v>
      </c>
      <c r="G68" s="1290">
        <v>6</v>
      </c>
      <c r="H68" s="1290">
        <v>26</v>
      </c>
      <c r="I68" s="1294">
        <f t="shared" si="13"/>
        <v>32</v>
      </c>
      <c r="J68" s="1290">
        <v>135</v>
      </c>
      <c r="K68" s="1290">
        <v>70</v>
      </c>
      <c r="L68" s="1294">
        <f t="shared" si="14"/>
        <v>205</v>
      </c>
      <c r="M68" s="1290">
        <v>2</v>
      </c>
      <c r="N68" s="1290">
        <v>38</v>
      </c>
      <c r="O68" s="1290">
        <f t="shared" si="15"/>
        <v>40</v>
      </c>
    </row>
    <row r="69" spans="2:15" s="1252" customFormat="1" ht="77.099999999999994" customHeight="1">
      <c r="B69" s="1264" t="s">
        <v>252</v>
      </c>
      <c r="C69" s="1270" t="s">
        <v>253</v>
      </c>
      <c r="D69" s="1291">
        <f>SUM(D67:D68)</f>
        <v>73</v>
      </c>
      <c r="E69" s="1292">
        <f>SUM(E67:E68)</f>
        <v>149</v>
      </c>
      <c r="F69" s="1295">
        <f t="shared" si="12"/>
        <v>222</v>
      </c>
      <c r="G69" s="1292">
        <f>SUM(G67:G68)</f>
        <v>18</v>
      </c>
      <c r="H69" s="1292">
        <f>SUM(H67:H68)</f>
        <v>61</v>
      </c>
      <c r="I69" s="1295">
        <f t="shared" si="13"/>
        <v>79</v>
      </c>
      <c r="J69" s="1292">
        <f>SUM(J67:J68)</f>
        <v>214</v>
      </c>
      <c r="K69" s="1292">
        <f>SUM(K67:K68)</f>
        <v>155</v>
      </c>
      <c r="L69" s="1295">
        <f t="shared" si="14"/>
        <v>369</v>
      </c>
      <c r="M69" s="1292">
        <f>SUM(M67:M68)</f>
        <v>16</v>
      </c>
      <c r="N69" s="1292">
        <f>SUM(N67:N68)</f>
        <v>99</v>
      </c>
      <c r="O69" s="1292">
        <f t="shared" si="15"/>
        <v>115</v>
      </c>
    </row>
    <row r="70" spans="2:15" s="1252" customFormat="1" ht="77.099999999999994" customHeight="1">
      <c r="B70" s="1254" t="s">
        <v>698</v>
      </c>
      <c r="C70" s="1255"/>
      <c r="D70" s="1274"/>
      <c r="E70" s="1274"/>
      <c r="F70" s="1255"/>
      <c r="G70" s="1255"/>
      <c r="H70" s="1255"/>
      <c r="I70" s="1255"/>
      <c r="J70" s="1255" t="s">
        <v>38</v>
      </c>
      <c r="K70" s="1255"/>
      <c r="L70" s="1255"/>
      <c r="M70" s="1255"/>
      <c r="N70" s="1255"/>
      <c r="O70" s="1256" t="s">
        <v>697</v>
      </c>
    </row>
    <row r="71" spans="2:15" s="1252" customFormat="1" ht="77.099999999999994" customHeight="1">
      <c r="B71" s="1307" t="s">
        <v>269</v>
      </c>
      <c r="C71" s="1275"/>
      <c r="D71" s="1257" t="s">
        <v>71</v>
      </c>
      <c r="E71" s="1258"/>
      <c r="F71" s="1259" t="s">
        <v>70</v>
      </c>
      <c r="G71" s="1257" t="s">
        <v>69</v>
      </c>
      <c r="H71" s="1258"/>
      <c r="I71" s="1259" t="s">
        <v>68</v>
      </c>
      <c r="J71" s="1258" t="s">
        <v>67</v>
      </c>
      <c r="K71" s="1258"/>
      <c r="L71" s="1259" t="s">
        <v>66</v>
      </c>
      <c r="M71" s="1257" t="s">
        <v>65</v>
      </c>
      <c r="N71" s="1258"/>
      <c r="O71" s="1259" t="s">
        <v>64</v>
      </c>
    </row>
    <row r="72" spans="2:15" s="1252" customFormat="1" ht="77.099999999999994" customHeight="1">
      <c r="B72" s="1308" t="s">
        <v>129</v>
      </c>
      <c r="C72" s="1309"/>
      <c r="D72" s="1261" t="s">
        <v>267</v>
      </c>
      <c r="E72" s="1261" t="s">
        <v>268</v>
      </c>
      <c r="F72" s="1261" t="s">
        <v>30</v>
      </c>
      <c r="G72" s="1261" t="s">
        <v>267</v>
      </c>
      <c r="H72" s="1261" t="s">
        <v>268</v>
      </c>
      <c r="I72" s="1261" t="s">
        <v>30</v>
      </c>
      <c r="J72" s="1261" t="s">
        <v>267</v>
      </c>
      <c r="K72" s="1261" t="s">
        <v>268</v>
      </c>
      <c r="L72" s="1261" t="s">
        <v>30</v>
      </c>
      <c r="M72" s="1261" t="s">
        <v>267</v>
      </c>
      <c r="N72" s="1261" t="s">
        <v>268</v>
      </c>
      <c r="O72" s="1261" t="s">
        <v>30</v>
      </c>
    </row>
    <row r="73" spans="2:15" s="1252" customFormat="1" ht="77.099999999999994" customHeight="1">
      <c r="B73" s="1262"/>
      <c r="C73" s="1263"/>
      <c r="D73" s="1264" t="s">
        <v>265</v>
      </c>
      <c r="E73" s="1264" t="s">
        <v>266</v>
      </c>
      <c r="F73" s="1264" t="s">
        <v>26</v>
      </c>
      <c r="G73" s="1264" t="s">
        <v>265</v>
      </c>
      <c r="H73" s="1264" t="s">
        <v>266</v>
      </c>
      <c r="I73" s="1264" t="s">
        <v>26</v>
      </c>
      <c r="J73" s="1264" t="s">
        <v>265</v>
      </c>
      <c r="K73" s="1264" t="s">
        <v>266</v>
      </c>
      <c r="L73" s="1264" t="s">
        <v>26</v>
      </c>
      <c r="M73" s="1264" t="s">
        <v>265</v>
      </c>
      <c r="N73" s="1264" t="s">
        <v>266</v>
      </c>
      <c r="O73" s="1264" t="s">
        <v>26</v>
      </c>
    </row>
    <row r="74" spans="2:15" s="1252" customFormat="1" ht="77.099999999999994" customHeight="1">
      <c r="B74" s="1261" t="s">
        <v>264</v>
      </c>
      <c r="C74" s="1265" t="s">
        <v>257</v>
      </c>
      <c r="D74" s="1287">
        <v>5</v>
      </c>
      <c r="E74" s="1288">
        <v>71</v>
      </c>
      <c r="F74" s="1293">
        <f t="shared" ref="F74:F85" si="16">SUM(D74:E74)</f>
        <v>76</v>
      </c>
      <c r="G74" s="1288">
        <v>3</v>
      </c>
      <c r="H74" s="1288">
        <v>102</v>
      </c>
      <c r="I74" s="1293">
        <f t="shared" ref="I74:I85" si="17">SUM(G74:H74)</f>
        <v>105</v>
      </c>
      <c r="J74" s="1288">
        <v>4</v>
      </c>
      <c r="K74" s="1288">
        <v>77</v>
      </c>
      <c r="L74" s="1293">
        <f t="shared" ref="L74:L85" si="18">SUM(J74:K74)</f>
        <v>81</v>
      </c>
      <c r="M74" s="1288">
        <v>0</v>
      </c>
      <c r="N74" s="1288">
        <v>79</v>
      </c>
      <c r="O74" s="1288">
        <f t="shared" ref="O74:O85" si="19">SUM(M74:N74)</f>
        <v>79</v>
      </c>
    </row>
    <row r="75" spans="2:15" s="1252" customFormat="1" ht="77.099999999999994" customHeight="1">
      <c r="B75" s="1266"/>
      <c r="C75" s="1267" t="s">
        <v>255</v>
      </c>
      <c r="D75" s="1289">
        <v>1</v>
      </c>
      <c r="E75" s="1290">
        <v>93</v>
      </c>
      <c r="F75" s="1294">
        <f t="shared" si="16"/>
        <v>94</v>
      </c>
      <c r="G75" s="1290">
        <v>0</v>
      </c>
      <c r="H75" s="1290">
        <v>45</v>
      </c>
      <c r="I75" s="1294">
        <f t="shared" si="17"/>
        <v>45</v>
      </c>
      <c r="J75" s="1290">
        <v>1</v>
      </c>
      <c r="K75" s="1290">
        <v>23</v>
      </c>
      <c r="L75" s="1294">
        <f t="shared" si="18"/>
        <v>24</v>
      </c>
      <c r="M75" s="1290">
        <v>2</v>
      </c>
      <c r="N75" s="1290">
        <v>39</v>
      </c>
      <c r="O75" s="1290">
        <f t="shared" si="19"/>
        <v>41</v>
      </c>
    </row>
    <row r="76" spans="2:15" s="1252" customFormat="1" ht="77.099999999999994" customHeight="1">
      <c r="B76" s="1264" t="s">
        <v>263</v>
      </c>
      <c r="C76" s="1268" t="s">
        <v>253</v>
      </c>
      <c r="D76" s="1291">
        <f>SUM(D74:D75)</f>
        <v>6</v>
      </c>
      <c r="E76" s="1292">
        <f>SUM(E74:E75)</f>
        <v>164</v>
      </c>
      <c r="F76" s="1295">
        <f t="shared" si="16"/>
        <v>170</v>
      </c>
      <c r="G76" s="1292">
        <f>SUM(G74:G75)</f>
        <v>3</v>
      </c>
      <c r="H76" s="1292">
        <f>SUM(H74:H75)</f>
        <v>147</v>
      </c>
      <c r="I76" s="1295">
        <f t="shared" si="17"/>
        <v>150</v>
      </c>
      <c r="J76" s="1292">
        <f>SUM(J74:J75)</f>
        <v>5</v>
      </c>
      <c r="K76" s="1292">
        <f>SUM(K74:K75)</f>
        <v>100</v>
      </c>
      <c r="L76" s="1295">
        <f t="shared" si="18"/>
        <v>105</v>
      </c>
      <c r="M76" s="1292">
        <f>SUM(M74:M75)</f>
        <v>2</v>
      </c>
      <c r="N76" s="1292">
        <f>SUM(N74:N75)</f>
        <v>118</v>
      </c>
      <c r="O76" s="1292">
        <f t="shared" si="19"/>
        <v>120</v>
      </c>
    </row>
    <row r="77" spans="2:15" s="1252" customFormat="1" ht="77.099999999999994" customHeight="1">
      <c r="B77" s="1261" t="s">
        <v>262</v>
      </c>
      <c r="C77" s="1265" t="s">
        <v>257</v>
      </c>
      <c r="D77" s="1287">
        <v>0</v>
      </c>
      <c r="E77" s="1288">
        <v>3</v>
      </c>
      <c r="F77" s="1293">
        <f t="shared" si="16"/>
        <v>3</v>
      </c>
      <c r="G77" s="1288">
        <v>2</v>
      </c>
      <c r="H77" s="1288">
        <v>6</v>
      </c>
      <c r="I77" s="1293">
        <f t="shared" si="17"/>
        <v>8</v>
      </c>
      <c r="J77" s="1288">
        <v>7</v>
      </c>
      <c r="K77" s="1288">
        <v>8</v>
      </c>
      <c r="L77" s="1293">
        <f t="shared" si="18"/>
        <v>15</v>
      </c>
      <c r="M77" s="1288">
        <v>1</v>
      </c>
      <c r="N77" s="1288">
        <v>4</v>
      </c>
      <c r="O77" s="1288">
        <f t="shared" si="19"/>
        <v>5</v>
      </c>
    </row>
    <row r="78" spans="2:15" s="1252" customFormat="1" ht="77.099999999999994" customHeight="1">
      <c r="B78" s="1266" t="s">
        <v>261</v>
      </c>
      <c r="C78" s="1267" t="s">
        <v>255</v>
      </c>
      <c r="D78" s="1289">
        <v>4</v>
      </c>
      <c r="E78" s="1290">
        <v>122</v>
      </c>
      <c r="F78" s="1294">
        <f t="shared" si="16"/>
        <v>126</v>
      </c>
      <c r="G78" s="1290">
        <v>2</v>
      </c>
      <c r="H78" s="1290">
        <v>116</v>
      </c>
      <c r="I78" s="1294">
        <f t="shared" si="17"/>
        <v>118</v>
      </c>
      <c r="J78" s="1290">
        <v>2</v>
      </c>
      <c r="K78" s="1290">
        <v>33</v>
      </c>
      <c r="L78" s="1294">
        <f t="shared" si="18"/>
        <v>35</v>
      </c>
      <c r="M78" s="1290">
        <v>2</v>
      </c>
      <c r="N78" s="1290">
        <v>64</v>
      </c>
      <c r="O78" s="1290">
        <f t="shared" si="19"/>
        <v>66</v>
      </c>
    </row>
    <row r="79" spans="2:15" s="1252" customFormat="1" ht="77.099999999999994" customHeight="1">
      <c r="B79" s="1264" t="s">
        <v>260</v>
      </c>
      <c r="C79" s="1268" t="s">
        <v>253</v>
      </c>
      <c r="D79" s="1291">
        <f>SUM(D77:D78)</f>
        <v>4</v>
      </c>
      <c r="E79" s="1292">
        <f>SUM(E77:E78)</f>
        <v>125</v>
      </c>
      <c r="F79" s="1295">
        <f t="shared" si="16"/>
        <v>129</v>
      </c>
      <c r="G79" s="1292">
        <f>SUM(G77:G78)</f>
        <v>4</v>
      </c>
      <c r="H79" s="1292">
        <f>SUM(H77:H78)</f>
        <v>122</v>
      </c>
      <c r="I79" s="1295">
        <f t="shared" si="17"/>
        <v>126</v>
      </c>
      <c r="J79" s="1292">
        <f>SUM(J77:J78)</f>
        <v>9</v>
      </c>
      <c r="K79" s="1292">
        <f>SUM(K77:K78)</f>
        <v>41</v>
      </c>
      <c r="L79" s="1295">
        <f t="shared" si="18"/>
        <v>50</v>
      </c>
      <c r="M79" s="1292">
        <f>SUM(M77:M78)</f>
        <v>3</v>
      </c>
      <c r="N79" s="1292">
        <f>SUM(N77:N78)</f>
        <v>68</v>
      </c>
      <c r="O79" s="1292">
        <f t="shared" si="19"/>
        <v>71</v>
      </c>
    </row>
    <row r="80" spans="2:15" s="1252" customFormat="1" ht="77.099999999999994" customHeight="1">
      <c r="B80" s="1261" t="s">
        <v>259</v>
      </c>
      <c r="C80" s="1265" t="s">
        <v>257</v>
      </c>
      <c r="D80" s="1287">
        <v>0</v>
      </c>
      <c r="E80" s="1288">
        <v>0</v>
      </c>
      <c r="F80" s="1293">
        <f t="shared" si="16"/>
        <v>0</v>
      </c>
      <c r="G80" s="1288">
        <v>0</v>
      </c>
      <c r="H80" s="1288">
        <v>0</v>
      </c>
      <c r="I80" s="1293">
        <f t="shared" si="17"/>
        <v>0</v>
      </c>
      <c r="J80" s="1288">
        <v>0</v>
      </c>
      <c r="K80" s="1288">
        <v>0</v>
      </c>
      <c r="L80" s="1293">
        <f t="shared" si="18"/>
        <v>0</v>
      </c>
      <c r="M80" s="1288">
        <v>0</v>
      </c>
      <c r="N80" s="1288">
        <v>0</v>
      </c>
      <c r="O80" s="1288">
        <f t="shared" si="19"/>
        <v>0</v>
      </c>
    </row>
    <row r="81" spans="2:15" s="1252" customFormat="1" ht="77.099999999999994" customHeight="1">
      <c r="B81" s="1266"/>
      <c r="C81" s="1267" t="s">
        <v>255</v>
      </c>
      <c r="D81" s="1289">
        <v>0</v>
      </c>
      <c r="E81" s="1290">
        <v>0</v>
      </c>
      <c r="F81" s="1294">
        <f t="shared" si="16"/>
        <v>0</v>
      </c>
      <c r="G81" s="1290">
        <v>0</v>
      </c>
      <c r="H81" s="1290">
        <v>0</v>
      </c>
      <c r="I81" s="1294">
        <f t="shared" si="17"/>
        <v>0</v>
      </c>
      <c r="J81" s="1290">
        <v>0</v>
      </c>
      <c r="K81" s="1290">
        <v>0</v>
      </c>
      <c r="L81" s="1294">
        <f t="shared" si="18"/>
        <v>0</v>
      </c>
      <c r="M81" s="1290">
        <v>0</v>
      </c>
      <c r="N81" s="1290">
        <v>0</v>
      </c>
      <c r="O81" s="1290">
        <f t="shared" si="19"/>
        <v>0</v>
      </c>
    </row>
    <row r="82" spans="2:15" s="1252" customFormat="1" ht="77.099999999999994" customHeight="1">
      <c r="B82" s="1264" t="s">
        <v>258</v>
      </c>
      <c r="C82" s="1268" t="s">
        <v>253</v>
      </c>
      <c r="D82" s="1291">
        <f>SUM(D80:D81)</f>
        <v>0</v>
      </c>
      <c r="E82" s="1292">
        <f>SUM(E80:E81)</f>
        <v>0</v>
      </c>
      <c r="F82" s="1295">
        <f t="shared" si="16"/>
        <v>0</v>
      </c>
      <c r="G82" s="1292">
        <f>SUM(G80:G81)</f>
        <v>0</v>
      </c>
      <c r="H82" s="1292">
        <f>SUM(H80:H81)</f>
        <v>0</v>
      </c>
      <c r="I82" s="1295">
        <f t="shared" si="17"/>
        <v>0</v>
      </c>
      <c r="J82" s="1292">
        <f>SUM(J80:J81)</f>
        <v>0</v>
      </c>
      <c r="K82" s="1292">
        <f>SUM(K80:K81)</f>
        <v>0</v>
      </c>
      <c r="L82" s="1295">
        <f t="shared" si="18"/>
        <v>0</v>
      </c>
      <c r="M82" s="1292">
        <f>SUM(M80:M81)</f>
        <v>0</v>
      </c>
      <c r="N82" s="1292">
        <f>SUM(N80:N81)</f>
        <v>0</v>
      </c>
      <c r="O82" s="1292">
        <f t="shared" si="19"/>
        <v>0</v>
      </c>
    </row>
    <row r="83" spans="2:15" s="1252" customFormat="1" ht="77.099999999999994" customHeight="1">
      <c r="B83" s="1261" t="s">
        <v>256</v>
      </c>
      <c r="C83" s="1265" t="s">
        <v>257</v>
      </c>
      <c r="D83" s="1287">
        <v>7</v>
      </c>
      <c r="E83" s="1288">
        <v>25</v>
      </c>
      <c r="F83" s="1293">
        <f t="shared" si="16"/>
        <v>32</v>
      </c>
      <c r="G83" s="1288">
        <v>2</v>
      </c>
      <c r="H83" s="1288">
        <v>44</v>
      </c>
      <c r="I83" s="1293">
        <f t="shared" si="17"/>
        <v>46</v>
      </c>
      <c r="J83" s="1288">
        <v>20</v>
      </c>
      <c r="K83" s="1288">
        <v>25</v>
      </c>
      <c r="L83" s="1293">
        <f t="shared" si="18"/>
        <v>45</v>
      </c>
      <c r="M83" s="1288">
        <v>11</v>
      </c>
      <c r="N83" s="1288">
        <v>27</v>
      </c>
      <c r="O83" s="1288">
        <f t="shared" si="19"/>
        <v>38</v>
      </c>
    </row>
    <row r="84" spans="2:15" ht="77.099999999999994" customHeight="1">
      <c r="B84" s="1266" t="s">
        <v>254</v>
      </c>
      <c r="C84" s="1267" t="s">
        <v>255</v>
      </c>
      <c r="D84" s="1289">
        <v>11</v>
      </c>
      <c r="E84" s="1290">
        <v>30</v>
      </c>
      <c r="F84" s="1294">
        <f t="shared" si="16"/>
        <v>41</v>
      </c>
      <c r="G84" s="1290">
        <v>9</v>
      </c>
      <c r="H84" s="1290">
        <v>11</v>
      </c>
      <c r="I84" s="1294">
        <f t="shared" si="17"/>
        <v>20</v>
      </c>
      <c r="J84" s="1290">
        <v>2</v>
      </c>
      <c r="K84" s="1290">
        <v>3</v>
      </c>
      <c r="L84" s="1294">
        <f t="shared" si="18"/>
        <v>5</v>
      </c>
      <c r="M84" s="1290">
        <v>3</v>
      </c>
      <c r="N84" s="1290">
        <v>7</v>
      </c>
      <c r="O84" s="1290">
        <f t="shared" si="19"/>
        <v>10</v>
      </c>
    </row>
    <row r="85" spans="2:15" ht="77.099999999999994" customHeight="1">
      <c r="B85" s="1264" t="s">
        <v>252</v>
      </c>
      <c r="C85" s="1270" t="s">
        <v>253</v>
      </c>
      <c r="D85" s="1291">
        <f>SUM(D83:D84)</f>
        <v>18</v>
      </c>
      <c r="E85" s="1292">
        <f>SUM(E83:E84)</f>
        <v>55</v>
      </c>
      <c r="F85" s="1295">
        <f t="shared" si="16"/>
        <v>73</v>
      </c>
      <c r="G85" s="1292">
        <f>SUM(G83:G84)</f>
        <v>11</v>
      </c>
      <c r="H85" s="1292">
        <f>SUM(H83:H84)</f>
        <v>55</v>
      </c>
      <c r="I85" s="1295">
        <f t="shared" si="17"/>
        <v>66</v>
      </c>
      <c r="J85" s="1292">
        <f>SUM(J83:J84)</f>
        <v>22</v>
      </c>
      <c r="K85" s="1292">
        <f>SUM(K83:K84)</f>
        <v>28</v>
      </c>
      <c r="L85" s="1295">
        <f t="shared" si="18"/>
        <v>50</v>
      </c>
      <c r="M85" s="1292">
        <f>SUM(M83:M84)</f>
        <v>14</v>
      </c>
      <c r="N85" s="1292">
        <f>SUM(N83:N84)</f>
        <v>34</v>
      </c>
      <c r="O85" s="1292">
        <f t="shared" si="19"/>
        <v>48</v>
      </c>
    </row>
    <row r="86" spans="2:15" ht="77.099999999999994" customHeight="1">
      <c r="B86" s="1304" t="s">
        <v>696</v>
      </c>
      <c r="C86" s="1278"/>
      <c r="D86" s="1278"/>
      <c r="E86" s="1885" t="s">
        <v>695</v>
      </c>
      <c r="F86" s="1885"/>
      <c r="G86" s="1311"/>
      <c r="H86" s="1311"/>
      <c r="I86" s="1311"/>
      <c r="J86" s="1311"/>
      <c r="K86" s="1311"/>
      <c r="L86" s="1311"/>
      <c r="M86" s="1311"/>
      <c r="N86" s="1311"/>
      <c r="O86" s="1311"/>
    </row>
    <row r="87" spans="2:15" ht="77.099999999999994" customHeight="1">
      <c r="B87" s="1307" t="s">
        <v>269</v>
      </c>
      <c r="C87" s="1275"/>
      <c r="D87" s="1280" t="s">
        <v>270</v>
      </c>
      <c r="E87" s="1258"/>
      <c r="F87" s="1259" t="s">
        <v>26</v>
      </c>
      <c r="G87" s="1279"/>
      <c r="H87" s="1279"/>
      <c r="I87" s="1279"/>
      <c r="J87" s="1279"/>
      <c r="K87" s="1279"/>
      <c r="L87" s="1279"/>
      <c r="M87" s="1279"/>
      <c r="N87" s="1279"/>
      <c r="O87" s="1279"/>
    </row>
    <row r="88" spans="2:15" ht="77.099999999999994" customHeight="1">
      <c r="B88" s="1308" t="s">
        <v>129</v>
      </c>
      <c r="C88" s="1309"/>
      <c r="D88" s="1305" t="s">
        <v>267</v>
      </c>
      <c r="E88" s="1261" t="s">
        <v>268</v>
      </c>
      <c r="F88" s="1261" t="s">
        <v>30</v>
      </c>
      <c r="G88" s="1279"/>
      <c r="H88" s="1279"/>
      <c r="I88" s="1279"/>
      <c r="J88" s="1279"/>
      <c r="K88" s="1279"/>
      <c r="L88" s="1279"/>
      <c r="M88" s="1279"/>
      <c r="N88" s="1279"/>
      <c r="O88" s="1279"/>
    </row>
    <row r="89" spans="2:15" ht="77.099999999999994" customHeight="1">
      <c r="B89" s="1262"/>
      <c r="C89" s="1263"/>
      <c r="D89" s="1306" t="s">
        <v>265</v>
      </c>
      <c r="E89" s="1264" t="s">
        <v>266</v>
      </c>
      <c r="F89" s="1264" t="s">
        <v>26</v>
      </c>
      <c r="G89" s="1279"/>
      <c r="H89" s="1279"/>
      <c r="I89" s="1279"/>
      <c r="J89" s="1279"/>
      <c r="K89" s="1279"/>
      <c r="L89" s="1279"/>
      <c r="M89" s="1279"/>
      <c r="N89" s="1279"/>
      <c r="O89" s="1279"/>
    </row>
    <row r="90" spans="2:15" ht="77.099999999999994" customHeight="1">
      <c r="B90" s="1261" t="s">
        <v>264</v>
      </c>
      <c r="C90" s="1284" t="s">
        <v>257</v>
      </c>
      <c r="D90" s="1314">
        <f t="shared" ref="D90:D101" si="20">D9+G9+J9+M9+D26+G26+J26+M26+D42+G42+J42+M42+D58+G58+J58+M58+D74+G74+J74+M74</f>
        <v>1792</v>
      </c>
      <c r="E90" s="1315">
        <f t="shared" ref="E90:E101" si="21">E9+H9+K9+N9+E26+H26+K26+N26+E42+H42+K42+N42+E58+H58+K58+N58+E74+H74+K74+N74</f>
        <v>12750</v>
      </c>
      <c r="F90" s="1316">
        <f t="shared" ref="F90:F101" si="22">F9+I9+L9+O9+F26+I26+L26+O26+F42+I42+L42+O42+F58+I58+L58+O58+F74+I74+L74+O74</f>
        <v>14542</v>
      </c>
      <c r="G90" s="1279"/>
      <c r="H90" s="1279"/>
      <c r="I90" s="1279"/>
      <c r="J90" s="1279"/>
      <c r="K90" s="1279"/>
      <c r="L90" s="1279"/>
      <c r="M90" s="1279"/>
      <c r="N90" s="1279"/>
      <c r="O90" s="1279"/>
    </row>
    <row r="91" spans="2:15" ht="77.099999999999994" customHeight="1">
      <c r="B91" s="1266"/>
      <c r="C91" s="1285" t="s">
        <v>255</v>
      </c>
      <c r="D91" s="1317">
        <f t="shared" si="20"/>
        <v>1110</v>
      </c>
      <c r="E91" s="1318">
        <f t="shared" si="21"/>
        <v>8442</v>
      </c>
      <c r="F91" s="1319">
        <f t="shared" si="22"/>
        <v>9552</v>
      </c>
      <c r="G91" s="1279"/>
      <c r="H91" s="1279"/>
      <c r="I91" s="1279"/>
      <c r="J91" s="1279"/>
      <c r="K91" s="1279"/>
      <c r="L91" s="1279"/>
      <c r="M91" s="1279"/>
      <c r="N91" s="1279"/>
      <c r="O91" s="1279"/>
    </row>
    <row r="92" spans="2:15" ht="77.099999999999994" customHeight="1">
      <c r="B92" s="1264" t="s">
        <v>263</v>
      </c>
      <c r="C92" s="1286" t="s">
        <v>253</v>
      </c>
      <c r="D92" s="1320">
        <f t="shared" si="20"/>
        <v>2902</v>
      </c>
      <c r="E92" s="1321">
        <f t="shared" si="21"/>
        <v>21192</v>
      </c>
      <c r="F92" s="1322">
        <f t="shared" si="22"/>
        <v>24094</v>
      </c>
      <c r="G92" s="1279"/>
      <c r="H92" s="1279"/>
      <c r="I92" s="1279"/>
      <c r="J92" s="1279"/>
      <c r="K92" s="1279"/>
      <c r="L92" s="1279"/>
      <c r="M92" s="1279"/>
      <c r="N92" s="1279"/>
      <c r="O92" s="1279"/>
    </row>
    <row r="93" spans="2:15" ht="77.099999999999994" customHeight="1">
      <c r="B93" s="1261" t="s">
        <v>262</v>
      </c>
      <c r="C93" s="1312" t="s">
        <v>257</v>
      </c>
      <c r="D93" s="1314">
        <f t="shared" si="20"/>
        <v>253</v>
      </c>
      <c r="E93" s="1315">
        <f t="shared" si="21"/>
        <v>2170</v>
      </c>
      <c r="F93" s="1316">
        <f t="shared" si="22"/>
        <v>2423</v>
      </c>
      <c r="G93" s="1279"/>
      <c r="H93" s="1279"/>
      <c r="I93" s="1279"/>
      <c r="J93" s="1279"/>
      <c r="K93" s="1279"/>
      <c r="L93" s="1279"/>
      <c r="M93" s="1279"/>
      <c r="N93" s="1279"/>
      <c r="O93" s="1279"/>
    </row>
    <row r="94" spans="2:15" ht="77.099999999999994" customHeight="1">
      <c r="B94" s="1266" t="s">
        <v>261</v>
      </c>
      <c r="C94" s="1313" t="s">
        <v>255</v>
      </c>
      <c r="D94" s="1317">
        <f t="shared" si="20"/>
        <v>710</v>
      </c>
      <c r="E94" s="1318">
        <f t="shared" si="21"/>
        <v>19966</v>
      </c>
      <c r="F94" s="1319">
        <f t="shared" si="22"/>
        <v>20676</v>
      </c>
      <c r="G94" s="1279"/>
      <c r="H94" s="1279"/>
      <c r="I94" s="1279"/>
      <c r="J94" s="1279"/>
      <c r="K94" s="1279"/>
      <c r="L94" s="1279"/>
      <c r="M94" s="1279"/>
      <c r="N94" s="1279"/>
      <c r="O94" s="1279"/>
    </row>
    <row r="95" spans="2:15" ht="77.099999999999994" customHeight="1">
      <c r="B95" s="1264" t="s">
        <v>260</v>
      </c>
      <c r="C95" s="1270" t="s">
        <v>253</v>
      </c>
      <c r="D95" s="1320">
        <f t="shared" si="20"/>
        <v>963</v>
      </c>
      <c r="E95" s="1321">
        <f t="shared" si="21"/>
        <v>22136</v>
      </c>
      <c r="F95" s="1322">
        <f t="shared" si="22"/>
        <v>23099</v>
      </c>
      <c r="G95" s="1279"/>
      <c r="H95" s="1279"/>
      <c r="I95" s="1279"/>
      <c r="J95" s="1279"/>
      <c r="K95" s="1279"/>
      <c r="L95" s="1279"/>
      <c r="M95" s="1279"/>
      <c r="N95" s="1279"/>
      <c r="O95" s="1279"/>
    </row>
    <row r="96" spans="2:15" ht="77.099999999999994" customHeight="1">
      <c r="B96" s="1261" t="s">
        <v>259</v>
      </c>
      <c r="C96" s="1312" t="s">
        <v>257</v>
      </c>
      <c r="D96" s="1314">
        <f t="shared" si="20"/>
        <v>24</v>
      </c>
      <c r="E96" s="1315">
        <f t="shared" si="21"/>
        <v>25</v>
      </c>
      <c r="F96" s="1316">
        <f t="shared" si="22"/>
        <v>49</v>
      </c>
      <c r="G96" s="1279"/>
      <c r="H96" s="1279"/>
      <c r="I96" s="1279"/>
      <c r="J96" s="1279"/>
      <c r="K96" s="1279"/>
      <c r="L96" s="1279"/>
      <c r="M96" s="1279"/>
      <c r="N96" s="1279"/>
      <c r="O96" s="1279"/>
    </row>
    <row r="97" spans="2:15" ht="77.099999999999994" customHeight="1">
      <c r="B97" s="1266"/>
      <c r="C97" s="1313" t="s">
        <v>255</v>
      </c>
      <c r="D97" s="1317">
        <f t="shared" si="20"/>
        <v>10</v>
      </c>
      <c r="E97" s="1318">
        <f t="shared" si="21"/>
        <v>6</v>
      </c>
      <c r="F97" s="1319">
        <f t="shared" si="22"/>
        <v>16</v>
      </c>
      <c r="G97" s="1279"/>
      <c r="H97" s="1279"/>
      <c r="I97" s="1279"/>
      <c r="J97" s="1279"/>
      <c r="K97" s="1279"/>
      <c r="L97" s="1279"/>
      <c r="M97" s="1279"/>
      <c r="N97" s="1279"/>
      <c r="O97" s="1279"/>
    </row>
    <row r="98" spans="2:15" ht="77.099999999999994" customHeight="1">
      <c r="B98" s="1264" t="s">
        <v>258</v>
      </c>
      <c r="C98" s="1270" t="s">
        <v>253</v>
      </c>
      <c r="D98" s="1320">
        <f t="shared" si="20"/>
        <v>34</v>
      </c>
      <c r="E98" s="1321">
        <f t="shared" si="21"/>
        <v>31</v>
      </c>
      <c r="F98" s="1322">
        <f t="shared" si="22"/>
        <v>65</v>
      </c>
      <c r="G98" s="1279"/>
      <c r="H98" s="1279"/>
      <c r="I98" s="1279"/>
      <c r="J98" s="1279"/>
      <c r="K98" s="1279"/>
      <c r="L98" s="1279"/>
      <c r="M98" s="1279"/>
      <c r="N98" s="1279"/>
      <c r="O98" s="1279"/>
    </row>
    <row r="99" spans="2:15" ht="77.099999999999994" customHeight="1">
      <c r="B99" s="1261" t="s">
        <v>256</v>
      </c>
      <c r="C99" s="1312" t="s">
        <v>257</v>
      </c>
      <c r="D99" s="1314">
        <f t="shared" si="20"/>
        <v>985</v>
      </c>
      <c r="E99" s="1315">
        <f t="shared" si="21"/>
        <v>3354</v>
      </c>
      <c r="F99" s="1316">
        <f t="shared" si="22"/>
        <v>4339</v>
      </c>
      <c r="G99" s="1279"/>
      <c r="H99" s="1279"/>
      <c r="I99" s="1279"/>
      <c r="J99" s="1279"/>
      <c r="K99" s="1279"/>
      <c r="L99" s="1279"/>
      <c r="M99" s="1279"/>
      <c r="N99" s="1279"/>
      <c r="O99" s="1279"/>
    </row>
    <row r="100" spans="2:15" ht="77.099999999999994" customHeight="1">
      <c r="B100" s="1266" t="s">
        <v>254</v>
      </c>
      <c r="C100" s="1313" t="s">
        <v>255</v>
      </c>
      <c r="D100" s="1317">
        <f t="shared" si="20"/>
        <v>1520</v>
      </c>
      <c r="E100" s="1318">
        <f t="shared" si="21"/>
        <v>3739</v>
      </c>
      <c r="F100" s="1319">
        <f t="shared" si="22"/>
        <v>5259</v>
      </c>
      <c r="G100" s="1279"/>
      <c r="H100" s="1279"/>
      <c r="I100" s="1279"/>
      <c r="J100" s="1279"/>
      <c r="K100" s="1279"/>
      <c r="L100" s="1279"/>
      <c r="M100" s="1279"/>
      <c r="N100" s="1279"/>
      <c r="O100" s="1279"/>
    </row>
    <row r="101" spans="2:15" ht="77.099999999999994" customHeight="1">
      <c r="B101" s="1264" t="s">
        <v>252</v>
      </c>
      <c r="C101" s="1270" t="s">
        <v>253</v>
      </c>
      <c r="D101" s="1320">
        <f t="shared" si="20"/>
        <v>2505</v>
      </c>
      <c r="E101" s="1321">
        <f t="shared" si="21"/>
        <v>7093</v>
      </c>
      <c r="F101" s="1322">
        <f t="shared" si="22"/>
        <v>9598</v>
      </c>
      <c r="G101" s="1279"/>
      <c r="H101" s="1279"/>
      <c r="I101" s="1279"/>
      <c r="J101" s="1279"/>
      <c r="K101" s="1279"/>
      <c r="L101" s="1279"/>
      <c r="M101" s="580" t="s">
        <v>2033</v>
      </c>
      <c r="N101" s="1279"/>
      <c r="O101" s="1279"/>
    </row>
  </sheetData>
  <dataConsolidate>
    <dataRefs count="20">
      <dataRef ref="C7:E27" sheet="مجمعات" r:id="rId1"/>
      <dataRef ref="F7:H27" sheet="مجمعات" r:id="rId2"/>
      <dataRef ref="I7:K27" sheet="مجمعات" r:id="rId3"/>
      <dataRef ref="L7:N27" sheet="مجمعات" r:id="rId4"/>
      <dataRef ref="C37:E57" sheet="مجمعات" r:id="rId5"/>
      <dataRef ref="F37:H57" sheet="مجمعات" r:id="rId6"/>
      <dataRef ref="I37:K57" sheet="مجمعات" r:id="rId7"/>
      <dataRef ref="L37:N57" sheet="مجمعات" r:id="rId8"/>
      <dataRef ref="C63:E83" sheet="مجمعات" r:id="rId9"/>
      <dataRef ref="F63:H83" sheet="مجمعات" r:id="rId10"/>
      <dataRef ref="I63:K83" sheet="مجمعات" r:id="rId11"/>
      <dataRef ref="L63:N83" sheet="مجمعات" r:id="rId12"/>
      <dataRef ref="C89:E109" sheet="مجمعات" r:id="rId13"/>
      <dataRef ref="F89:H109" sheet="مجمعات" r:id="rId14"/>
      <dataRef ref="I89:K109" sheet="مجمعات" r:id="rId15"/>
      <dataRef ref="L89:N109" sheet="مجمعات" r:id="rId16"/>
      <dataRef ref="C115:E135" sheet="مجمعات" r:id="rId17"/>
      <dataRef ref="F115:H135" sheet="مجمعات" r:id="rId18"/>
      <dataRef ref="I115:K135" sheet="مجمعات" r:id="rId19"/>
      <dataRef ref="L115:N135" sheet="مجمعات" r:id="rId20"/>
    </dataRefs>
  </dataConsolidate>
  <mergeCells count="1">
    <mergeCell ref="E86:F8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21"/>
  <headerFooter alignWithMargins="0"/>
  <rowBreaks count="5" manualBreakCount="5">
    <brk id="21" min="1" max="14" man="1"/>
    <brk id="35" max="16383" man="1"/>
    <brk id="53" min="1" max="14" man="1"/>
    <brk id="69" min="1" max="14" man="1"/>
    <brk id="85" min="1" max="14" man="1"/>
  </rowBreaks>
  <drawing r:id="rId2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33"/>
  <sheetViews>
    <sheetView rightToLeft="1" topLeftCell="F1" zoomScaleNormal="100" workbookViewId="0">
      <selection activeCell="AD1" sqref="AD1:AN1048576"/>
    </sheetView>
  </sheetViews>
  <sheetFormatPr defaultColWidth="7.69921875" defaultRowHeight="13.2"/>
  <cols>
    <col min="1" max="1" width="32.19921875" style="441" customWidth="1"/>
    <col min="2" max="2" width="25.09765625" style="441" customWidth="1"/>
    <col min="3" max="30" width="5.69921875" style="441" customWidth="1"/>
    <col min="31" max="256" width="7.69921875" style="441"/>
    <col min="257" max="257" width="25.8984375" style="441" customWidth="1"/>
    <col min="258" max="258" width="18.3984375" style="441" customWidth="1"/>
    <col min="259" max="283" width="5" style="441" customWidth="1"/>
    <col min="284" max="284" width="6.3984375" style="441" customWidth="1"/>
    <col min="285" max="286" width="5" style="441" customWidth="1"/>
    <col min="287" max="512" width="7.69921875" style="441"/>
    <col min="513" max="513" width="25.8984375" style="441" customWidth="1"/>
    <col min="514" max="514" width="18.3984375" style="441" customWidth="1"/>
    <col min="515" max="539" width="5" style="441" customWidth="1"/>
    <col min="540" max="540" width="6.3984375" style="441" customWidth="1"/>
    <col min="541" max="542" width="5" style="441" customWidth="1"/>
    <col min="543" max="768" width="7.69921875" style="441"/>
    <col min="769" max="769" width="25.8984375" style="441" customWidth="1"/>
    <col min="770" max="770" width="18.3984375" style="441" customWidth="1"/>
    <col min="771" max="795" width="5" style="441" customWidth="1"/>
    <col min="796" max="796" width="6.3984375" style="441" customWidth="1"/>
    <col min="797" max="798" width="5" style="441" customWidth="1"/>
    <col min="799" max="1024" width="7.69921875" style="441"/>
    <col min="1025" max="1025" width="25.8984375" style="441" customWidth="1"/>
    <col min="1026" max="1026" width="18.3984375" style="441" customWidth="1"/>
    <col min="1027" max="1051" width="5" style="441" customWidth="1"/>
    <col min="1052" max="1052" width="6.3984375" style="441" customWidth="1"/>
    <col min="1053" max="1054" width="5" style="441" customWidth="1"/>
    <col min="1055" max="1280" width="7.69921875" style="441"/>
    <col min="1281" max="1281" width="25.8984375" style="441" customWidth="1"/>
    <col min="1282" max="1282" width="18.3984375" style="441" customWidth="1"/>
    <col min="1283" max="1307" width="5" style="441" customWidth="1"/>
    <col min="1308" max="1308" width="6.3984375" style="441" customWidth="1"/>
    <col min="1309" max="1310" width="5" style="441" customWidth="1"/>
    <col min="1311" max="1536" width="7.69921875" style="441"/>
    <col min="1537" max="1537" width="25.8984375" style="441" customWidth="1"/>
    <col min="1538" max="1538" width="18.3984375" style="441" customWidth="1"/>
    <col min="1539" max="1563" width="5" style="441" customWidth="1"/>
    <col min="1564" max="1564" width="6.3984375" style="441" customWidth="1"/>
    <col min="1565" max="1566" width="5" style="441" customWidth="1"/>
    <col min="1567" max="1792" width="7.69921875" style="441"/>
    <col min="1793" max="1793" width="25.8984375" style="441" customWidth="1"/>
    <col min="1794" max="1794" width="18.3984375" style="441" customWidth="1"/>
    <col min="1795" max="1819" width="5" style="441" customWidth="1"/>
    <col min="1820" max="1820" width="6.3984375" style="441" customWidth="1"/>
    <col min="1821" max="1822" width="5" style="441" customWidth="1"/>
    <col min="1823" max="2048" width="7.69921875" style="441"/>
    <col min="2049" max="2049" width="25.8984375" style="441" customWidth="1"/>
    <col min="2050" max="2050" width="18.3984375" style="441" customWidth="1"/>
    <col min="2051" max="2075" width="5" style="441" customWidth="1"/>
    <col min="2076" max="2076" width="6.3984375" style="441" customWidth="1"/>
    <col min="2077" max="2078" width="5" style="441" customWidth="1"/>
    <col min="2079" max="2304" width="7.69921875" style="441"/>
    <col min="2305" max="2305" width="25.8984375" style="441" customWidth="1"/>
    <col min="2306" max="2306" width="18.3984375" style="441" customWidth="1"/>
    <col min="2307" max="2331" width="5" style="441" customWidth="1"/>
    <col min="2332" max="2332" width="6.3984375" style="441" customWidth="1"/>
    <col min="2333" max="2334" width="5" style="441" customWidth="1"/>
    <col min="2335" max="2560" width="7.69921875" style="441"/>
    <col min="2561" max="2561" width="25.8984375" style="441" customWidth="1"/>
    <col min="2562" max="2562" width="18.3984375" style="441" customWidth="1"/>
    <col min="2563" max="2587" width="5" style="441" customWidth="1"/>
    <col min="2588" max="2588" width="6.3984375" style="441" customWidth="1"/>
    <col min="2589" max="2590" width="5" style="441" customWidth="1"/>
    <col min="2591" max="2816" width="7.69921875" style="441"/>
    <col min="2817" max="2817" width="25.8984375" style="441" customWidth="1"/>
    <col min="2818" max="2818" width="18.3984375" style="441" customWidth="1"/>
    <col min="2819" max="2843" width="5" style="441" customWidth="1"/>
    <col min="2844" max="2844" width="6.3984375" style="441" customWidth="1"/>
    <col min="2845" max="2846" width="5" style="441" customWidth="1"/>
    <col min="2847" max="3072" width="7.69921875" style="441"/>
    <col min="3073" max="3073" width="25.8984375" style="441" customWidth="1"/>
    <col min="3074" max="3074" width="18.3984375" style="441" customWidth="1"/>
    <col min="3075" max="3099" width="5" style="441" customWidth="1"/>
    <col min="3100" max="3100" width="6.3984375" style="441" customWidth="1"/>
    <col min="3101" max="3102" width="5" style="441" customWidth="1"/>
    <col min="3103" max="3328" width="7.69921875" style="441"/>
    <col min="3329" max="3329" width="25.8984375" style="441" customWidth="1"/>
    <col min="3330" max="3330" width="18.3984375" style="441" customWidth="1"/>
    <col min="3331" max="3355" width="5" style="441" customWidth="1"/>
    <col min="3356" max="3356" width="6.3984375" style="441" customWidth="1"/>
    <col min="3357" max="3358" width="5" style="441" customWidth="1"/>
    <col min="3359" max="3584" width="7.69921875" style="441"/>
    <col min="3585" max="3585" width="25.8984375" style="441" customWidth="1"/>
    <col min="3586" max="3586" width="18.3984375" style="441" customWidth="1"/>
    <col min="3587" max="3611" width="5" style="441" customWidth="1"/>
    <col min="3612" max="3612" width="6.3984375" style="441" customWidth="1"/>
    <col min="3613" max="3614" width="5" style="441" customWidth="1"/>
    <col min="3615" max="3840" width="7.69921875" style="441"/>
    <col min="3841" max="3841" width="25.8984375" style="441" customWidth="1"/>
    <col min="3842" max="3842" width="18.3984375" style="441" customWidth="1"/>
    <col min="3843" max="3867" width="5" style="441" customWidth="1"/>
    <col min="3868" max="3868" width="6.3984375" style="441" customWidth="1"/>
    <col min="3869" max="3870" width="5" style="441" customWidth="1"/>
    <col min="3871" max="4096" width="7.69921875" style="441"/>
    <col min="4097" max="4097" width="25.8984375" style="441" customWidth="1"/>
    <col min="4098" max="4098" width="18.3984375" style="441" customWidth="1"/>
    <col min="4099" max="4123" width="5" style="441" customWidth="1"/>
    <col min="4124" max="4124" width="6.3984375" style="441" customWidth="1"/>
    <col min="4125" max="4126" width="5" style="441" customWidth="1"/>
    <col min="4127" max="4352" width="7.69921875" style="441"/>
    <col min="4353" max="4353" width="25.8984375" style="441" customWidth="1"/>
    <col min="4354" max="4354" width="18.3984375" style="441" customWidth="1"/>
    <col min="4355" max="4379" width="5" style="441" customWidth="1"/>
    <col min="4380" max="4380" width="6.3984375" style="441" customWidth="1"/>
    <col min="4381" max="4382" width="5" style="441" customWidth="1"/>
    <col min="4383" max="4608" width="7.69921875" style="441"/>
    <col min="4609" max="4609" width="25.8984375" style="441" customWidth="1"/>
    <col min="4610" max="4610" width="18.3984375" style="441" customWidth="1"/>
    <col min="4611" max="4635" width="5" style="441" customWidth="1"/>
    <col min="4636" max="4636" width="6.3984375" style="441" customWidth="1"/>
    <col min="4637" max="4638" width="5" style="441" customWidth="1"/>
    <col min="4639" max="4864" width="7.69921875" style="441"/>
    <col min="4865" max="4865" width="25.8984375" style="441" customWidth="1"/>
    <col min="4866" max="4866" width="18.3984375" style="441" customWidth="1"/>
    <col min="4867" max="4891" width="5" style="441" customWidth="1"/>
    <col min="4892" max="4892" width="6.3984375" style="441" customWidth="1"/>
    <col min="4893" max="4894" width="5" style="441" customWidth="1"/>
    <col min="4895" max="5120" width="7.69921875" style="441"/>
    <col min="5121" max="5121" width="25.8984375" style="441" customWidth="1"/>
    <col min="5122" max="5122" width="18.3984375" style="441" customWidth="1"/>
    <col min="5123" max="5147" width="5" style="441" customWidth="1"/>
    <col min="5148" max="5148" width="6.3984375" style="441" customWidth="1"/>
    <col min="5149" max="5150" width="5" style="441" customWidth="1"/>
    <col min="5151" max="5376" width="7.69921875" style="441"/>
    <col min="5377" max="5377" width="25.8984375" style="441" customWidth="1"/>
    <col min="5378" max="5378" width="18.3984375" style="441" customWidth="1"/>
    <col min="5379" max="5403" width="5" style="441" customWidth="1"/>
    <col min="5404" max="5404" width="6.3984375" style="441" customWidth="1"/>
    <col min="5405" max="5406" width="5" style="441" customWidth="1"/>
    <col min="5407" max="5632" width="7.69921875" style="441"/>
    <col min="5633" max="5633" width="25.8984375" style="441" customWidth="1"/>
    <col min="5634" max="5634" width="18.3984375" style="441" customWidth="1"/>
    <col min="5635" max="5659" width="5" style="441" customWidth="1"/>
    <col min="5660" max="5660" width="6.3984375" style="441" customWidth="1"/>
    <col min="5661" max="5662" width="5" style="441" customWidth="1"/>
    <col min="5663" max="5888" width="7.69921875" style="441"/>
    <col min="5889" max="5889" width="25.8984375" style="441" customWidth="1"/>
    <col min="5890" max="5890" width="18.3984375" style="441" customWidth="1"/>
    <col min="5891" max="5915" width="5" style="441" customWidth="1"/>
    <col min="5916" max="5916" width="6.3984375" style="441" customWidth="1"/>
    <col min="5917" max="5918" width="5" style="441" customWidth="1"/>
    <col min="5919" max="6144" width="7.69921875" style="441"/>
    <col min="6145" max="6145" width="25.8984375" style="441" customWidth="1"/>
    <col min="6146" max="6146" width="18.3984375" style="441" customWidth="1"/>
    <col min="6147" max="6171" width="5" style="441" customWidth="1"/>
    <col min="6172" max="6172" width="6.3984375" style="441" customWidth="1"/>
    <col min="6173" max="6174" width="5" style="441" customWidth="1"/>
    <col min="6175" max="6400" width="7.69921875" style="441"/>
    <col min="6401" max="6401" width="25.8984375" style="441" customWidth="1"/>
    <col min="6402" max="6402" width="18.3984375" style="441" customWidth="1"/>
    <col min="6403" max="6427" width="5" style="441" customWidth="1"/>
    <col min="6428" max="6428" width="6.3984375" style="441" customWidth="1"/>
    <col min="6429" max="6430" width="5" style="441" customWidth="1"/>
    <col min="6431" max="6656" width="7.69921875" style="441"/>
    <col min="6657" max="6657" width="25.8984375" style="441" customWidth="1"/>
    <col min="6658" max="6658" width="18.3984375" style="441" customWidth="1"/>
    <col min="6659" max="6683" width="5" style="441" customWidth="1"/>
    <col min="6684" max="6684" width="6.3984375" style="441" customWidth="1"/>
    <col min="6685" max="6686" width="5" style="441" customWidth="1"/>
    <col min="6687" max="6912" width="7.69921875" style="441"/>
    <col min="6913" max="6913" width="25.8984375" style="441" customWidth="1"/>
    <col min="6914" max="6914" width="18.3984375" style="441" customWidth="1"/>
    <col min="6915" max="6939" width="5" style="441" customWidth="1"/>
    <col min="6940" max="6940" width="6.3984375" style="441" customWidth="1"/>
    <col min="6941" max="6942" width="5" style="441" customWidth="1"/>
    <col min="6943" max="7168" width="7.69921875" style="441"/>
    <col min="7169" max="7169" width="25.8984375" style="441" customWidth="1"/>
    <col min="7170" max="7170" width="18.3984375" style="441" customWidth="1"/>
    <col min="7171" max="7195" width="5" style="441" customWidth="1"/>
    <col min="7196" max="7196" width="6.3984375" style="441" customWidth="1"/>
    <col min="7197" max="7198" width="5" style="441" customWidth="1"/>
    <col min="7199" max="7424" width="7.69921875" style="441"/>
    <col min="7425" max="7425" width="25.8984375" style="441" customWidth="1"/>
    <col min="7426" max="7426" width="18.3984375" style="441" customWidth="1"/>
    <col min="7427" max="7451" width="5" style="441" customWidth="1"/>
    <col min="7452" max="7452" width="6.3984375" style="441" customWidth="1"/>
    <col min="7453" max="7454" width="5" style="441" customWidth="1"/>
    <col min="7455" max="7680" width="7.69921875" style="441"/>
    <col min="7681" max="7681" width="25.8984375" style="441" customWidth="1"/>
    <col min="7682" max="7682" width="18.3984375" style="441" customWidth="1"/>
    <col min="7683" max="7707" width="5" style="441" customWidth="1"/>
    <col min="7708" max="7708" width="6.3984375" style="441" customWidth="1"/>
    <col min="7709" max="7710" width="5" style="441" customWidth="1"/>
    <col min="7711" max="7936" width="7.69921875" style="441"/>
    <col min="7937" max="7937" width="25.8984375" style="441" customWidth="1"/>
    <col min="7938" max="7938" width="18.3984375" style="441" customWidth="1"/>
    <col min="7939" max="7963" width="5" style="441" customWidth="1"/>
    <col min="7964" max="7964" width="6.3984375" style="441" customWidth="1"/>
    <col min="7965" max="7966" width="5" style="441" customWidth="1"/>
    <col min="7967" max="8192" width="7.69921875" style="441"/>
    <col min="8193" max="8193" width="25.8984375" style="441" customWidth="1"/>
    <col min="8194" max="8194" width="18.3984375" style="441" customWidth="1"/>
    <col min="8195" max="8219" width="5" style="441" customWidth="1"/>
    <col min="8220" max="8220" width="6.3984375" style="441" customWidth="1"/>
    <col min="8221" max="8222" width="5" style="441" customWidth="1"/>
    <col min="8223" max="8448" width="7.69921875" style="441"/>
    <col min="8449" max="8449" width="25.8984375" style="441" customWidth="1"/>
    <col min="8450" max="8450" width="18.3984375" style="441" customWidth="1"/>
    <col min="8451" max="8475" width="5" style="441" customWidth="1"/>
    <col min="8476" max="8476" width="6.3984375" style="441" customWidth="1"/>
    <col min="8477" max="8478" width="5" style="441" customWidth="1"/>
    <col min="8479" max="8704" width="7.69921875" style="441"/>
    <col min="8705" max="8705" width="25.8984375" style="441" customWidth="1"/>
    <col min="8706" max="8706" width="18.3984375" style="441" customWidth="1"/>
    <col min="8707" max="8731" width="5" style="441" customWidth="1"/>
    <col min="8732" max="8732" width="6.3984375" style="441" customWidth="1"/>
    <col min="8733" max="8734" width="5" style="441" customWidth="1"/>
    <col min="8735" max="8960" width="7.69921875" style="441"/>
    <col min="8961" max="8961" width="25.8984375" style="441" customWidth="1"/>
    <col min="8962" max="8962" width="18.3984375" style="441" customWidth="1"/>
    <col min="8963" max="8987" width="5" style="441" customWidth="1"/>
    <col min="8988" max="8988" width="6.3984375" style="441" customWidth="1"/>
    <col min="8989" max="8990" width="5" style="441" customWidth="1"/>
    <col min="8991" max="9216" width="7.69921875" style="441"/>
    <col min="9217" max="9217" width="25.8984375" style="441" customWidth="1"/>
    <col min="9218" max="9218" width="18.3984375" style="441" customWidth="1"/>
    <col min="9219" max="9243" width="5" style="441" customWidth="1"/>
    <col min="9244" max="9244" width="6.3984375" style="441" customWidth="1"/>
    <col min="9245" max="9246" width="5" style="441" customWidth="1"/>
    <col min="9247" max="9472" width="7.69921875" style="441"/>
    <col min="9473" max="9473" width="25.8984375" style="441" customWidth="1"/>
    <col min="9474" max="9474" width="18.3984375" style="441" customWidth="1"/>
    <col min="9475" max="9499" width="5" style="441" customWidth="1"/>
    <col min="9500" max="9500" width="6.3984375" style="441" customWidth="1"/>
    <col min="9501" max="9502" width="5" style="441" customWidth="1"/>
    <col min="9503" max="9728" width="7.69921875" style="441"/>
    <col min="9729" max="9729" width="25.8984375" style="441" customWidth="1"/>
    <col min="9730" max="9730" width="18.3984375" style="441" customWidth="1"/>
    <col min="9731" max="9755" width="5" style="441" customWidth="1"/>
    <col min="9756" max="9756" width="6.3984375" style="441" customWidth="1"/>
    <col min="9757" max="9758" width="5" style="441" customWidth="1"/>
    <col min="9759" max="9984" width="7.69921875" style="441"/>
    <col min="9985" max="9985" width="25.8984375" style="441" customWidth="1"/>
    <col min="9986" max="9986" width="18.3984375" style="441" customWidth="1"/>
    <col min="9987" max="10011" width="5" style="441" customWidth="1"/>
    <col min="10012" max="10012" width="6.3984375" style="441" customWidth="1"/>
    <col min="10013" max="10014" width="5" style="441" customWidth="1"/>
    <col min="10015" max="10240" width="7.69921875" style="441"/>
    <col min="10241" max="10241" width="25.8984375" style="441" customWidth="1"/>
    <col min="10242" max="10242" width="18.3984375" style="441" customWidth="1"/>
    <col min="10243" max="10267" width="5" style="441" customWidth="1"/>
    <col min="10268" max="10268" width="6.3984375" style="441" customWidth="1"/>
    <col min="10269" max="10270" width="5" style="441" customWidth="1"/>
    <col min="10271" max="10496" width="7.69921875" style="441"/>
    <col min="10497" max="10497" width="25.8984375" style="441" customWidth="1"/>
    <col min="10498" max="10498" width="18.3984375" style="441" customWidth="1"/>
    <col min="10499" max="10523" width="5" style="441" customWidth="1"/>
    <col min="10524" max="10524" width="6.3984375" style="441" customWidth="1"/>
    <col min="10525" max="10526" width="5" style="441" customWidth="1"/>
    <col min="10527" max="10752" width="7.69921875" style="441"/>
    <col min="10753" max="10753" width="25.8984375" style="441" customWidth="1"/>
    <col min="10754" max="10754" width="18.3984375" style="441" customWidth="1"/>
    <col min="10755" max="10779" width="5" style="441" customWidth="1"/>
    <col min="10780" max="10780" width="6.3984375" style="441" customWidth="1"/>
    <col min="10781" max="10782" width="5" style="441" customWidth="1"/>
    <col min="10783" max="11008" width="7.69921875" style="441"/>
    <col min="11009" max="11009" width="25.8984375" style="441" customWidth="1"/>
    <col min="11010" max="11010" width="18.3984375" style="441" customWidth="1"/>
    <col min="11011" max="11035" width="5" style="441" customWidth="1"/>
    <col min="11036" max="11036" width="6.3984375" style="441" customWidth="1"/>
    <col min="11037" max="11038" width="5" style="441" customWidth="1"/>
    <col min="11039" max="11264" width="7.69921875" style="441"/>
    <col min="11265" max="11265" width="25.8984375" style="441" customWidth="1"/>
    <col min="11266" max="11266" width="18.3984375" style="441" customWidth="1"/>
    <col min="11267" max="11291" width="5" style="441" customWidth="1"/>
    <col min="11292" max="11292" width="6.3984375" style="441" customWidth="1"/>
    <col min="11293" max="11294" width="5" style="441" customWidth="1"/>
    <col min="11295" max="11520" width="7.69921875" style="441"/>
    <col min="11521" max="11521" width="25.8984375" style="441" customWidth="1"/>
    <col min="11522" max="11522" width="18.3984375" style="441" customWidth="1"/>
    <col min="11523" max="11547" width="5" style="441" customWidth="1"/>
    <col min="11548" max="11548" width="6.3984375" style="441" customWidth="1"/>
    <col min="11549" max="11550" width="5" style="441" customWidth="1"/>
    <col min="11551" max="11776" width="7.69921875" style="441"/>
    <col min="11777" max="11777" width="25.8984375" style="441" customWidth="1"/>
    <col min="11778" max="11778" width="18.3984375" style="441" customWidth="1"/>
    <col min="11779" max="11803" width="5" style="441" customWidth="1"/>
    <col min="11804" max="11804" width="6.3984375" style="441" customWidth="1"/>
    <col min="11805" max="11806" width="5" style="441" customWidth="1"/>
    <col min="11807" max="12032" width="7.69921875" style="441"/>
    <col min="12033" max="12033" width="25.8984375" style="441" customWidth="1"/>
    <col min="12034" max="12034" width="18.3984375" style="441" customWidth="1"/>
    <col min="12035" max="12059" width="5" style="441" customWidth="1"/>
    <col min="12060" max="12060" width="6.3984375" style="441" customWidth="1"/>
    <col min="12061" max="12062" width="5" style="441" customWidth="1"/>
    <col min="12063" max="12288" width="7.69921875" style="441"/>
    <col min="12289" max="12289" width="25.8984375" style="441" customWidth="1"/>
    <col min="12290" max="12290" width="18.3984375" style="441" customWidth="1"/>
    <col min="12291" max="12315" width="5" style="441" customWidth="1"/>
    <col min="12316" max="12316" width="6.3984375" style="441" customWidth="1"/>
    <col min="12317" max="12318" width="5" style="441" customWidth="1"/>
    <col min="12319" max="12544" width="7.69921875" style="441"/>
    <col min="12545" max="12545" width="25.8984375" style="441" customWidth="1"/>
    <col min="12546" max="12546" width="18.3984375" style="441" customWidth="1"/>
    <col min="12547" max="12571" width="5" style="441" customWidth="1"/>
    <col min="12572" max="12572" width="6.3984375" style="441" customWidth="1"/>
    <col min="12573" max="12574" width="5" style="441" customWidth="1"/>
    <col min="12575" max="12800" width="7.69921875" style="441"/>
    <col min="12801" max="12801" width="25.8984375" style="441" customWidth="1"/>
    <col min="12802" max="12802" width="18.3984375" style="441" customWidth="1"/>
    <col min="12803" max="12827" width="5" style="441" customWidth="1"/>
    <col min="12828" max="12828" width="6.3984375" style="441" customWidth="1"/>
    <col min="12829" max="12830" width="5" style="441" customWidth="1"/>
    <col min="12831" max="13056" width="7.69921875" style="441"/>
    <col min="13057" max="13057" width="25.8984375" style="441" customWidth="1"/>
    <col min="13058" max="13058" width="18.3984375" style="441" customWidth="1"/>
    <col min="13059" max="13083" width="5" style="441" customWidth="1"/>
    <col min="13084" max="13084" width="6.3984375" style="441" customWidth="1"/>
    <col min="13085" max="13086" width="5" style="441" customWidth="1"/>
    <col min="13087" max="13312" width="7.69921875" style="441"/>
    <col min="13313" max="13313" width="25.8984375" style="441" customWidth="1"/>
    <col min="13314" max="13314" width="18.3984375" style="441" customWidth="1"/>
    <col min="13315" max="13339" width="5" style="441" customWidth="1"/>
    <col min="13340" max="13340" width="6.3984375" style="441" customWidth="1"/>
    <col min="13341" max="13342" width="5" style="441" customWidth="1"/>
    <col min="13343" max="13568" width="7.69921875" style="441"/>
    <col min="13569" max="13569" width="25.8984375" style="441" customWidth="1"/>
    <col min="13570" max="13570" width="18.3984375" style="441" customWidth="1"/>
    <col min="13571" max="13595" width="5" style="441" customWidth="1"/>
    <col min="13596" max="13596" width="6.3984375" style="441" customWidth="1"/>
    <col min="13597" max="13598" width="5" style="441" customWidth="1"/>
    <col min="13599" max="13824" width="7.69921875" style="441"/>
    <col min="13825" max="13825" width="25.8984375" style="441" customWidth="1"/>
    <col min="13826" max="13826" width="18.3984375" style="441" customWidth="1"/>
    <col min="13827" max="13851" width="5" style="441" customWidth="1"/>
    <col min="13852" max="13852" width="6.3984375" style="441" customWidth="1"/>
    <col min="13853" max="13854" width="5" style="441" customWidth="1"/>
    <col min="13855" max="14080" width="7.69921875" style="441"/>
    <col min="14081" max="14081" width="25.8984375" style="441" customWidth="1"/>
    <col min="14082" max="14082" width="18.3984375" style="441" customWidth="1"/>
    <col min="14083" max="14107" width="5" style="441" customWidth="1"/>
    <col min="14108" max="14108" width="6.3984375" style="441" customWidth="1"/>
    <col min="14109" max="14110" width="5" style="441" customWidth="1"/>
    <col min="14111" max="14336" width="7.69921875" style="441"/>
    <col min="14337" max="14337" width="25.8984375" style="441" customWidth="1"/>
    <col min="14338" max="14338" width="18.3984375" style="441" customWidth="1"/>
    <col min="14339" max="14363" width="5" style="441" customWidth="1"/>
    <col min="14364" max="14364" width="6.3984375" style="441" customWidth="1"/>
    <col min="14365" max="14366" width="5" style="441" customWidth="1"/>
    <col min="14367" max="14592" width="7.69921875" style="441"/>
    <col min="14593" max="14593" width="25.8984375" style="441" customWidth="1"/>
    <col min="14594" max="14594" width="18.3984375" style="441" customWidth="1"/>
    <col min="14595" max="14619" width="5" style="441" customWidth="1"/>
    <col min="14620" max="14620" width="6.3984375" style="441" customWidth="1"/>
    <col min="14621" max="14622" width="5" style="441" customWidth="1"/>
    <col min="14623" max="14848" width="7.69921875" style="441"/>
    <col min="14849" max="14849" width="25.8984375" style="441" customWidth="1"/>
    <col min="14850" max="14850" width="18.3984375" style="441" customWidth="1"/>
    <col min="14851" max="14875" width="5" style="441" customWidth="1"/>
    <col min="14876" max="14876" width="6.3984375" style="441" customWidth="1"/>
    <col min="14877" max="14878" width="5" style="441" customWidth="1"/>
    <col min="14879" max="15104" width="7.69921875" style="441"/>
    <col min="15105" max="15105" width="25.8984375" style="441" customWidth="1"/>
    <col min="15106" max="15106" width="18.3984375" style="441" customWidth="1"/>
    <col min="15107" max="15131" width="5" style="441" customWidth="1"/>
    <col min="15132" max="15132" width="6.3984375" style="441" customWidth="1"/>
    <col min="15133" max="15134" width="5" style="441" customWidth="1"/>
    <col min="15135" max="15360" width="7.69921875" style="441"/>
    <col min="15361" max="15361" width="25.8984375" style="441" customWidth="1"/>
    <col min="15362" max="15362" width="18.3984375" style="441" customWidth="1"/>
    <col min="15363" max="15387" width="5" style="441" customWidth="1"/>
    <col min="15388" max="15388" width="6.3984375" style="441" customWidth="1"/>
    <col min="15389" max="15390" width="5" style="441" customWidth="1"/>
    <col min="15391" max="15616" width="7.69921875" style="441"/>
    <col min="15617" max="15617" width="25.8984375" style="441" customWidth="1"/>
    <col min="15618" max="15618" width="18.3984375" style="441" customWidth="1"/>
    <col min="15619" max="15643" width="5" style="441" customWidth="1"/>
    <col min="15644" max="15644" width="6.3984375" style="441" customWidth="1"/>
    <col min="15645" max="15646" width="5" style="441" customWidth="1"/>
    <col min="15647" max="15872" width="7.69921875" style="441"/>
    <col min="15873" max="15873" width="25.8984375" style="441" customWidth="1"/>
    <col min="15874" max="15874" width="18.3984375" style="441" customWidth="1"/>
    <col min="15875" max="15899" width="5" style="441" customWidth="1"/>
    <col min="15900" max="15900" width="6.3984375" style="441" customWidth="1"/>
    <col min="15901" max="15902" width="5" style="441" customWidth="1"/>
    <col min="15903" max="16128" width="7.69921875" style="441"/>
    <col min="16129" max="16129" width="25.8984375" style="441" customWidth="1"/>
    <col min="16130" max="16130" width="18.3984375" style="441" customWidth="1"/>
    <col min="16131" max="16155" width="5" style="441" customWidth="1"/>
    <col min="16156" max="16156" width="6.3984375" style="441" customWidth="1"/>
    <col min="16157" max="16158" width="5" style="441" customWidth="1"/>
    <col min="16159" max="16384" width="7.69921875" style="441"/>
  </cols>
  <sheetData>
    <row r="1" spans="1:30"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30">
      <c r="U3" s="78"/>
      <c r="V3" s="78"/>
      <c r="W3" s="78"/>
      <c r="X3" s="78"/>
      <c r="Y3" s="78"/>
      <c r="Z3" s="78"/>
      <c r="AA3" s="78"/>
      <c r="AB3" s="78"/>
      <c r="AC3" s="78"/>
      <c r="AD3" s="78"/>
    </row>
    <row r="4" spans="1:30" ht="51" customHeight="1"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0" ht="120.75" customHeight="1">
      <c r="A5" s="309" t="s">
        <v>1913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</row>
    <row r="6" spans="1:30" ht="71.400000000000006" customHeight="1">
      <c r="A6" s="309" t="s">
        <v>1914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</row>
    <row r="7" spans="1:30" ht="24.6">
      <c r="A7" s="443" t="s">
        <v>702</v>
      </c>
      <c r="B7" s="444"/>
      <c r="C7" s="438"/>
      <c r="D7" s="438"/>
      <c r="E7" s="439"/>
      <c r="F7" s="445"/>
      <c r="G7" s="438"/>
      <c r="H7" s="438"/>
      <c r="I7" s="439"/>
      <c r="J7" s="445"/>
      <c r="K7" s="438"/>
      <c r="L7" s="438"/>
      <c r="M7" s="439"/>
      <c r="N7" s="445"/>
      <c r="O7" s="438"/>
      <c r="P7" s="438"/>
      <c r="Q7" s="439"/>
      <c r="R7" s="445"/>
      <c r="S7" s="438"/>
      <c r="T7" s="438"/>
      <c r="U7" s="439"/>
      <c r="V7" s="445"/>
      <c r="W7" s="438"/>
      <c r="X7" s="438"/>
      <c r="Y7" s="439"/>
      <c r="Z7" s="445"/>
      <c r="AA7" s="439"/>
      <c r="AB7" s="439"/>
      <c r="AC7" s="439"/>
      <c r="AD7" s="445" t="s">
        <v>701</v>
      </c>
    </row>
    <row r="8" spans="1:30" ht="15">
      <c r="A8" s="1888" t="s">
        <v>488</v>
      </c>
      <c r="B8" s="1889"/>
      <c r="C8" s="1894" t="s">
        <v>103</v>
      </c>
      <c r="D8" s="1895"/>
      <c r="E8" s="1896" t="s">
        <v>102</v>
      </c>
      <c r="F8" s="1897"/>
      <c r="G8" s="1894" t="s">
        <v>101</v>
      </c>
      <c r="H8" s="1895"/>
      <c r="I8" s="1896" t="s">
        <v>227</v>
      </c>
      <c r="J8" s="1897"/>
      <c r="K8" s="1894" t="s">
        <v>99</v>
      </c>
      <c r="L8" s="1895"/>
      <c r="M8" s="1896" t="s">
        <v>98</v>
      </c>
      <c r="N8" s="1897"/>
      <c r="O8" s="1894" t="s">
        <v>97</v>
      </c>
      <c r="P8" s="1895"/>
      <c r="Q8" s="1896" t="s">
        <v>226</v>
      </c>
      <c r="R8" s="1897"/>
      <c r="S8" s="1898" t="s">
        <v>95</v>
      </c>
      <c r="T8" s="1899"/>
      <c r="U8" s="1886" t="s">
        <v>94</v>
      </c>
      <c r="V8" s="1887"/>
      <c r="W8" s="1898" t="s">
        <v>93</v>
      </c>
      <c r="X8" s="1899"/>
      <c r="Y8" s="1886" t="s">
        <v>92</v>
      </c>
      <c r="Z8" s="1887"/>
      <c r="AA8" s="1898" t="s">
        <v>91</v>
      </c>
      <c r="AB8" s="1899"/>
      <c r="AC8" s="1886" t="s">
        <v>90</v>
      </c>
      <c r="AD8" s="1887"/>
    </row>
    <row r="9" spans="1:30" ht="39.6">
      <c r="A9" s="1890"/>
      <c r="B9" s="1891"/>
      <c r="C9" s="1323" t="s">
        <v>214</v>
      </c>
      <c r="D9" s="1323" t="s">
        <v>213</v>
      </c>
      <c r="E9" s="1323" t="s">
        <v>212</v>
      </c>
      <c r="F9" s="1323" t="s">
        <v>30</v>
      </c>
      <c r="G9" s="1323" t="s">
        <v>214</v>
      </c>
      <c r="H9" s="1323" t="s">
        <v>213</v>
      </c>
      <c r="I9" s="1323" t="s">
        <v>212</v>
      </c>
      <c r="J9" s="1323" t="s">
        <v>30</v>
      </c>
      <c r="K9" s="1323" t="s">
        <v>214</v>
      </c>
      <c r="L9" s="1323" t="s">
        <v>213</v>
      </c>
      <c r="M9" s="1323" t="s">
        <v>212</v>
      </c>
      <c r="N9" s="1323" t="s">
        <v>30</v>
      </c>
      <c r="O9" s="1323" t="s">
        <v>214</v>
      </c>
      <c r="P9" s="1323" t="s">
        <v>213</v>
      </c>
      <c r="Q9" s="1323" t="s">
        <v>212</v>
      </c>
      <c r="R9" s="1323" t="s">
        <v>30</v>
      </c>
      <c r="S9" s="876" t="s">
        <v>214</v>
      </c>
      <c r="T9" s="876" t="s">
        <v>213</v>
      </c>
      <c r="U9" s="876" t="s">
        <v>212</v>
      </c>
      <c r="V9" s="876" t="s">
        <v>30</v>
      </c>
      <c r="W9" s="876" t="s">
        <v>214</v>
      </c>
      <c r="X9" s="876" t="s">
        <v>213</v>
      </c>
      <c r="Y9" s="876" t="s">
        <v>212</v>
      </c>
      <c r="Z9" s="876" t="s">
        <v>30</v>
      </c>
      <c r="AA9" s="876" t="s">
        <v>214</v>
      </c>
      <c r="AB9" s="876" t="s">
        <v>213</v>
      </c>
      <c r="AC9" s="876" t="s">
        <v>212</v>
      </c>
      <c r="AD9" s="876" t="s">
        <v>30</v>
      </c>
    </row>
    <row r="10" spans="1:30" ht="57">
      <c r="A10" s="1892"/>
      <c r="B10" s="1893"/>
      <c r="C10" s="1323" t="s">
        <v>211</v>
      </c>
      <c r="D10" s="1323" t="s">
        <v>210</v>
      </c>
      <c r="E10" s="1323" t="s">
        <v>209</v>
      </c>
      <c r="F10" s="1323" t="s">
        <v>26</v>
      </c>
      <c r="G10" s="1323" t="s">
        <v>211</v>
      </c>
      <c r="H10" s="1323" t="s">
        <v>210</v>
      </c>
      <c r="I10" s="1323" t="s">
        <v>209</v>
      </c>
      <c r="J10" s="1323" t="s">
        <v>26</v>
      </c>
      <c r="K10" s="1323" t="s">
        <v>211</v>
      </c>
      <c r="L10" s="1323" t="s">
        <v>210</v>
      </c>
      <c r="M10" s="1323" t="s">
        <v>209</v>
      </c>
      <c r="N10" s="1323" t="s">
        <v>26</v>
      </c>
      <c r="O10" s="1323" t="s">
        <v>211</v>
      </c>
      <c r="P10" s="1323" t="s">
        <v>210</v>
      </c>
      <c r="Q10" s="1323" t="s">
        <v>209</v>
      </c>
      <c r="R10" s="1323" t="s">
        <v>26</v>
      </c>
      <c r="S10" s="876" t="s">
        <v>211</v>
      </c>
      <c r="T10" s="876" t="s">
        <v>210</v>
      </c>
      <c r="U10" s="876" t="s">
        <v>209</v>
      </c>
      <c r="V10" s="876" t="s">
        <v>26</v>
      </c>
      <c r="W10" s="876" t="s">
        <v>211</v>
      </c>
      <c r="X10" s="876" t="s">
        <v>210</v>
      </c>
      <c r="Y10" s="876" t="s">
        <v>209</v>
      </c>
      <c r="Z10" s="876" t="s">
        <v>26</v>
      </c>
      <c r="AA10" s="876" t="s">
        <v>211</v>
      </c>
      <c r="AB10" s="876" t="s">
        <v>210</v>
      </c>
      <c r="AC10" s="876" t="s">
        <v>209</v>
      </c>
      <c r="AD10" s="876" t="s">
        <v>26</v>
      </c>
    </row>
    <row r="11" spans="1:30" ht="15.6">
      <c r="A11" s="449" t="s">
        <v>208</v>
      </c>
      <c r="B11" s="450" t="s">
        <v>207</v>
      </c>
      <c r="C11" s="881">
        <v>1853</v>
      </c>
      <c r="D11" s="463">
        <v>0</v>
      </c>
      <c r="E11" s="463">
        <v>0</v>
      </c>
      <c r="F11" s="1325">
        <f t="shared" ref="F11:F46" si="0">SUM(C11:E11)</f>
        <v>1853</v>
      </c>
      <c r="G11" s="881">
        <v>320</v>
      </c>
      <c r="H11" s="463">
        <v>0</v>
      </c>
      <c r="I11" s="463">
        <v>0</v>
      </c>
      <c r="J11" s="1325">
        <f t="shared" ref="J11:J46" si="1">SUM(G11:I11)</f>
        <v>320</v>
      </c>
      <c r="K11" s="881">
        <v>1096</v>
      </c>
      <c r="L11" s="463">
        <v>0</v>
      </c>
      <c r="M11" s="463">
        <v>0</v>
      </c>
      <c r="N11" s="1325">
        <f t="shared" ref="N11:N46" si="2">SUM(K11:M11)</f>
        <v>1096</v>
      </c>
      <c r="O11" s="881">
        <v>152</v>
      </c>
      <c r="P11" s="463">
        <v>0</v>
      </c>
      <c r="Q11" s="463">
        <v>0</v>
      </c>
      <c r="R11" s="1325">
        <f t="shared" ref="R11:R46" si="3">SUM(O11:Q11)</f>
        <v>152</v>
      </c>
      <c r="S11" s="881">
        <v>273</v>
      </c>
      <c r="T11" s="463">
        <v>0</v>
      </c>
      <c r="U11" s="463">
        <v>0</v>
      </c>
      <c r="V11" s="1325">
        <f t="shared" ref="V11:V46" si="4">SUM(S11:U11)</f>
        <v>273</v>
      </c>
      <c r="W11" s="881">
        <v>133</v>
      </c>
      <c r="X11" s="463">
        <v>0</v>
      </c>
      <c r="Y11" s="463">
        <v>0</v>
      </c>
      <c r="Z11" s="1325">
        <f t="shared" ref="Z11:Z46" si="5">SUM(W11:Y11)</f>
        <v>133</v>
      </c>
      <c r="AA11" s="881">
        <v>968</v>
      </c>
      <c r="AB11" s="463">
        <v>0</v>
      </c>
      <c r="AC11" s="463">
        <v>0</v>
      </c>
      <c r="AD11" s="1325">
        <f t="shared" ref="AD11:AD46" si="6">SUM(AA11:AC11)</f>
        <v>968</v>
      </c>
    </row>
    <row r="12" spans="1:30" ht="15.6">
      <c r="A12" s="451" t="s">
        <v>206</v>
      </c>
      <c r="B12" s="452" t="s">
        <v>205</v>
      </c>
      <c r="C12" s="882">
        <v>3385</v>
      </c>
      <c r="D12" s="465">
        <v>704</v>
      </c>
      <c r="E12" s="465">
        <v>180</v>
      </c>
      <c r="F12" s="1326">
        <f t="shared" si="0"/>
        <v>4269</v>
      </c>
      <c r="G12" s="882">
        <v>420</v>
      </c>
      <c r="H12" s="465">
        <v>80</v>
      </c>
      <c r="I12" s="465">
        <v>40</v>
      </c>
      <c r="J12" s="1326">
        <f t="shared" si="1"/>
        <v>540</v>
      </c>
      <c r="K12" s="882">
        <v>1310</v>
      </c>
      <c r="L12" s="465">
        <v>367</v>
      </c>
      <c r="M12" s="465">
        <v>163</v>
      </c>
      <c r="N12" s="1326">
        <f t="shared" si="2"/>
        <v>1840</v>
      </c>
      <c r="O12" s="882">
        <v>305</v>
      </c>
      <c r="P12" s="465">
        <v>63</v>
      </c>
      <c r="Q12" s="465">
        <v>6</v>
      </c>
      <c r="R12" s="1326">
        <f t="shared" si="3"/>
        <v>374</v>
      </c>
      <c r="S12" s="882">
        <v>577</v>
      </c>
      <c r="T12" s="465">
        <v>128</v>
      </c>
      <c r="U12" s="465">
        <v>31</v>
      </c>
      <c r="V12" s="1326">
        <f t="shared" si="4"/>
        <v>736</v>
      </c>
      <c r="W12" s="882">
        <v>386</v>
      </c>
      <c r="X12" s="465">
        <v>105</v>
      </c>
      <c r="Y12" s="465">
        <v>1</v>
      </c>
      <c r="Z12" s="1326">
        <f t="shared" si="5"/>
        <v>492</v>
      </c>
      <c r="AA12" s="882">
        <v>1061</v>
      </c>
      <c r="AB12" s="465">
        <v>356</v>
      </c>
      <c r="AC12" s="465">
        <v>45</v>
      </c>
      <c r="AD12" s="1326">
        <f t="shared" si="6"/>
        <v>1462</v>
      </c>
    </row>
    <row r="13" spans="1:30" ht="15.6">
      <c r="A13" s="451" t="s">
        <v>204</v>
      </c>
      <c r="B13" s="452" t="s">
        <v>203</v>
      </c>
      <c r="C13" s="882">
        <v>150</v>
      </c>
      <c r="D13" s="465">
        <v>478</v>
      </c>
      <c r="E13" s="465">
        <v>115</v>
      </c>
      <c r="F13" s="1326">
        <f t="shared" si="0"/>
        <v>743</v>
      </c>
      <c r="G13" s="882">
        <v>8</v>
      </c>
      <c r="H13" s="465">
        <v>87</v>
      </c>
      <c r="I13" s="465">
        <v>22</v>
      </c>
      <c r="J13" s="1326">
        <f t="shared" si="1"/>
        <v>117</v>
      </c>
      <c r="K13" s="882">
        <v>43</v>
      </c>
      <c r="L13" s="465">
        <v>314</v>
      </c>
      <c r="M13" s="465">
        <v>117</v>
      </c>
      <c r="N13" s="1326">
        <f t="shared" si="2"/>
        <v>474</v>
      </c>
      <c r="O13" s="882">
        <v>8</v>
      </c>
      <c r="P13" s="465">
        <v>52</v>
      </c>
      <c r="Q13" s="465">
        <v>3</v>
      </c>
      <c r="R13" s="1326">
        <f t="shared" si="3"/>
        <v>63</v>
      </c>
      <c r="S13" s="882">
        <v>15</v>
      </c>
      <c r="T13" s="465">
        <v>71</v>
      </c>
      <c r="U13" s="465">
        <v>24</v>
      </c>
      <c r="V13" s="1326">
        <f t="shared" si="4"/>
        <v>110</v>
      </c>
      <c r="W13" s="882">
        <v>16</v>
      </c>
      <c r="X13" s="465">
        <v>48</v>
      </c>
      <c r="Y13" s="465">
        <v>2</v>
      </c>
      <c r="Z13" s="1326">
        <f t="shared" si="5"/>
        <v>66</v>
      </c>
      <c r="AA13" s="882">
        <v>49</v>
      </c>
      <c r="AB13" s="465">
        <v>226</v>
      </c>
      <c r="AC13" s="465">
        <v>79</v>
      </c>
      <c r="AD13" s="1326">
        <f t="shared" si="6"/>
        <v>354</v>
      </c>
    </row>
    <row r="14" spans="1:30" ht="15.6">
      <c r="A14" s="451" t="s">
        <v>202</v>
      </c>
      <c r="B14" s="452" t="s">
        <v>201</v>
      </c>
      <c r="C14" s="882">
        <v>37</v>
      </c>
      <c r="D14" s="465">
        <v>243</v>
      </c>
      <c r="E14" s="465">
        <v>111</v>
      </c>
      <c r="F14" s="1326">
        <f t="shared" si="0"/>
        <v>391</v>
      </c>
      <c r="G14" s="882">
        <v>2</v>
      </c>
      <c r="H14" s="465">
        <v>40</v>
      </c>
      <c r="I14" s="465">
        <v>20</v>
      </c>
      <c r="J14" s="1326">
        <f t="shared" si="1"/>
        <v>62</v>
      </c>
      <c r="K14" s="882">
        <v>17</v>
      </c>
      <c r="L14" s="465">
        <v>178</v>
      </c>
      <c r="M14" s="465">
        <v>89</v>
      </c>
      <c r="N14" s="1326">
        <f t="shared" si="2"/>
        <v>284</v>
      </c>
      <c r="O14" s="882">
        <v>1</v>
      </c>
      <c r="P14" s="465">
        <v>26</v>
      </c>
      <c r="Q14" s="465">
        <v>4</v>
      </c>
      <c r="R14" s="1326">
        <f t="shared" si="3"/>
        <v>31</v>
      </c>
      <c r="S14" s="882">
        <v>4</v>
      </c>
      <c r="T14" s="465">
        <v>30</v>
      </c>
      <c r="U14" s="465">
        <v>21</v>
      </c>
      <c r="V14" s="1326">
        <f t="shared" si="4"/>
        <v>55</v>
      </c>
      <c r="W14" s="882">
        <v>2</v>
      </c>
      <c r="X14" s="465">
        <v>19</v>
      </c>
      <c r="Y14" s="465">
        <v>5</v>
      </c>
      <c r="Z14" s="1326">
        <f t="shared" si="5"/>
        <v>26</v>
      </c>
      <c r="AA14" s="882">
        <v>21</v>
      </c>
      <c r="AB14" s="465">
        <v>121</v>
      </c>
      <c r="AC14" s="465">
        <v>66</v>
      </c>
      <c r="AD14" s="1326">
        <f t="shared" si="6"/>
        <v>208</v>
      </c>
    </row>
    <row r="15" spans="1:30" ht="15.6">
      <c r="A15" s="451" t="s">
        <v>200</v>
      </c>
      <c r="B15" s="452" t="s">
        <v>199</v>
      </c>
      <c r="C15" s="882">
        <v>51</v>
      </c>
      <c r="D15" s="465">
        <v>202</v>
      </c>
      <c r="E15" s="465">
        <v>88</v>
      </c>
      <c r="F15" s="1326">
        <f t="shared" si="0"/>
        <v>341</v>
      </c>
      <c r="G15" s="882">
        <v>1</v>
      </c>
      <c r="H15" s="465">
        <v>29</v>
      </c>
      <c r="I15" s="465">
        <v>4</v>
      </c>
      <c r="J15" s="1326">
        <f t="shared" si="1"/>
        <v>34</v>
      </c>
      <c r="K15" s="882">
        <v>15</v>
      </c>
      <c r="L15" s="465">
        <v>141</v>
      </c>
      <c r="M15" s="465">
        <v>95</v>
      </c>
      <c r="N15" s="1326">
        <f t="shared" si="2"/>
        <v>251</v>
      </c>
      <c r="O15" s="882">
        <v>1</v>
      </c>
      <c r="P15" s="465">
        <v>21</v>
      </c>
      <c r="Q15" s="465">
        <v>0</v>
      </c>
      <c r="R15" s="1326">
        <f t="shared" si="3"/>
        <v>22</v>
      </c>
      <c r="S15" s="882">
        <v>3</v>
      </c>
      <c r="T15" s="465">
        <v>32</v>
      </c>
      <c r="U15" s="465">
        <v>16</v>
      </c>
      <c r="V15" s="1326">
        <f t="shared" si="4"/>
        <v>51</v>
      </c>
      <c r="W15" s="882">
        <v>1</v>
      </c>
      <c r="X15" s="465">
        <v>18</v>
      </c>
      <c r="Y15" s="465">
        <v>3</v>
      </c>
      <c r="Z15" s="1326">
        <f t="shared" si="5"/>
        <v>22</v>
      </c>
      <c r="AA15" s="882">
        <v>22</v>
      </c>
      <c r="AB15" s="465">
        <v>111</v>
      </c>
      <c r="AC15" s="465">
        <v>37</v>
      </c>
      <c r="AD15" s="1326">
        <f t="shared" si="6"/>
        <v>170</v>
      </c>
    </row>
    <row r="16" spans="1:30" ht="15.6">
      <c r="A16" s="451" t="s">
        <v>198</v>
      </c>
      <c r="B16" s="452" t="s">
        <v>197</v>
      </c>
      <c r="C16" s="882">
        <v>10</v>
      </c>
      <c r="D16" s="465">
        <v>93</v>
      </c>
      <c r="E16" s="465">
        <v>51</v>
      </c>
      <c r="F16" s="1326">
        <f t="shared" si="0"/>
        <v>154</v>
      </c>
      <c r="G16" s="882">
        <v>0</v>
      </c>
      <c r="H16" s="465">
        <v>18</v>
      </c>
      <c r="I16" s="465">
        <v>2</v>
      </c>
      <c r="J16" s="1326">
        <f t="shared" si="1"/>
        <v>20</v>
      </c>
      <c r="K16" s="882">
        <v>2</v>
      </c>
      <c r="L16" s="465">
        <v>49</v>
      </c>
      <c r="M16" s="465">
        <v>14</v>
      </c>
      <c r="N16" s="1326">
        <f t="shared" si="2"/>
        <v>65</v>
      </c>
      <c r="O16" s="882">
        <v>0</v>
      </c>
      <c r="P16" s="465">
        <v>11</v>
      </c>
      <c r="Q16" s="465">
        <v>5</v>
      </c>
      <c r="R16" s="1326">
        <f t="shared" si="3"/>
        <v>16</v>
      </c>
      <c r="S16" s="882">
        <v>0</v>
      </c>
      <c r="T16" s="465">
        <v>13</v>
      </c>
      <c r="U16" s="465">
        <v>11</v>
      </c>
      <c r="V16" s="1326">
        <f t="shared" si="4"/>
        <v>24</v>
      </c>
      <c r="W16" s="882">
        <v>0</v>
      </c>
      <c r="X16" s="465">
        <v>9</v>
      </c>
      <c r="Y16" s="465">
        <v>1</v>
      </c>
      <c r="Z16" s="1326">
        <f t="shared" si="5"/>
        <v>10</v>
      </c>
      <c r="AA16" s="882">
        <v>3</v>
      </c>
      <c r="AB16" s="465">
        <v>46</v>
      </c>
      <c r="AC16" s="465">
        <v>22</v>
      </c>
      <c r="AD16" s="1326">
        <f t="shared" si="6"/>
        <v>71</v>
      </c>
    </row>
    <row r="17" spans="1:30" ht="15.6">
      <c r="A17" s="451" t="s">
        <v>196</v>
      </c>
      <c r="B17" s="453" t="s">
        <v>195</v>
      </c>
      <c r="C17" s="882">
        <v>1</v>
      </c>
      <c r="D17" s="465">
        <v>3</v>
      </c>
      <c r="E17" s="465">
        <v>8</v>
      </c>
      <c r="F17" s="1326">
        <f t="shared" si="0"/>
        <v>12</v>
      </c>
      <c r="G17" s="882">
        <v>0</v>
      </c>
      <c r="H17" s="465">
        <v>0</v>
      </c>
      <c r="I17" s="465">
        <v>0</v>
      </c>
      <c r="J17" s="1326">
        <f t="shared" si="1"/>
        <v>0</v>
      </c>
      <c r="K17" s="882">
        <v>1</v>
      </c>
      <c r="L17" s="465">
        <v>3</v>
      </c>
      <c r="M17" s="465">
        <v>9</v>
      </c>
      <c r="N17" s="1326">
        <f t="shared" si="2"/>
        <v>13</v>
      </c>
      <c r="O17" s="882">
        <v>0</v>
      </c>
      <c r="P17" s="465">
        <v>0</v>
      </c>
      <c r="Q17" s="465">
        <v>1</v>
      </c>
      <c r="R17" s="1326">
        <f t="shared" si="3"/>
        <v>1</v>
      </c>
      <c r="S17" s="882">
        <v>0</v>
      </c>
      <c r="T17" s="465">
        <v>0</v>
      </c>
      <c r="U17" s="465">
        <v>3</v>
      </c>
      <c r="V17" s="1326">
        <f t="shared" si="4"/>
        <v>3</v>
      </c>
      <c r="W17" s="882">
        <v>0</v>
      </c>
      <c r="X17" s="465">
        <v>0</v>
      </c>
      <c r="Y17" s="465">
        <v>0</v>
      </c>
      <c r="Z17" s="1326">
        <f t="shared" si="5"/>
        <v>0</v>
      </c>
      <c r="AA17" s="882">
        <v>1</v>
      </c>
      <c r="AB17" s="465">
        <v>25</v>
      </c>
      <c r="AC17" s="465">
        <v>8</v>
      </c>
      <c r="AD17" s="1326">
        <f t="shared" si="6"/>
        <v>34</v>
      </c>
    </row>
    <row r="18" spans="1:30" ht="15.6">
      <c r="A18" s="451" t="s">
        <v>194</v>
      </c>
      <c r="B18" s="452" t="s">
        <v>193</v>
      </c>
      <c r="C18" s="882">
        <v>3</v>
      </c>
      <c r="D18" s="465">
        <v>24</v>
      </c>
      <c r="E18" s="465">
        <v>15</v>
      </c>
      <c r="F18" s="1326">
        <f t="shared" si="0"/>
        <v>42</v>
      </c>
      <c r="G18" s="882">
        <v>0</v>
      </c>
      <c r="H18" s="465">
        <v>2</v>
      </c>
      <c r="I18" s="465">
        <v>2</v>
      </c>
      <c r="J18" s="1326">
        <f t="shared" si="1"/>
        <v>4</v>
      </c>
      <c r="K18" s="882">
        <v>3</v>
      </c>
      <c r="L18" s="465">
        <v>15</v>
      </c>
      <c r="M18" s="465">
        <v>18</v>
      </c>
      <c r="N18" s="1326">
        <f t="shared" si="2"/>
        <v>36</v>
      </c>
      <c r="O18" s="882">
        <v>0</v>
      </c>
      <c r="P18" s="465">
        <v>1</v>
      </c>
      <c r="Q18" s="465">
        <v>1</v>
      </c>
      <c r="R18" s="1326">
        <f t="shared" si="3"/>
        <v>2</v>
      </c>
      <c r="S18" s="882">
        <v>2</v>
      </c>
      <c r="T18" s="465">
        <v>12</v>
      </c>
      <c r="U18" s="465">
        <v>4</v>
      </c>
      <c r="V18" s="1326">
        <f t="shared" si="4"/>
        <v>18</v>
      </c>
      <c r="W18" s="882">
        <v>0</v>
      </c>
      <c r="X18" s="465">
        <v>4</v>
      </c>
      <c r="Y18" s="465">
        <v>1</v>
      </c>
      <c r="Z18" s="1326">
        <f t="shared" si="5"/>
        <v>5</v>
      </c>
      <c r="AA18" s="882">
        <v>0</v>
      </c>
      <c r="AB18" s="465">
        <v>28</v>
      </c>
      <c r="AC18" s="465">
        <v>10</v>
      </c>
      <c r="AD18" s="1326">
        <f t="shared" si="6"/>
        <v>38</v>
      </c>
    </row>
    <row r="19" spans="1:30" ht="15.6">
      <c r="A19" s="451" t="s">
        <v>192</v>
      </c>
      <c r="B19" s="452" t="s">
        <v>191</v>
      </c>
      <c r="C19" s="882">
        <v>2</v>
      </c>
      <c r="D19" s="465">
        <v>47</v>
      </c>
      <c r="E19" s="465">
        <v>83</v>
      </c>
      <c r="F19" s="1326">
        <f t="shared" si="0"/>
        <v>132</v>
      </c>
      <c r="G19" s="882">
        <v>0</v>
      </c>
      <c r="H19" s="465">
        <v>3</v>
      </c>
      <c r="I19" s="465">
        <v>0</v>
      </c>
      <c r="J19" s="1326">
        <f t="shared" si="1"/>
        <v>3</v>
      </c>
      <c r="K19" s="882">
        <v>0</v>
      </c>
      <c r="L19" s="465">
        <v>15</v>
      </c>
      <c r="M19" s="465">
        <v>28</v>
      </c>
      <c r="N19" s="1326">
        <f t="shared" si="2"/>
        <v>43</v>
      </c>
      <c r="O19" s="882">
        <v>0</v>
      </c>
      <c r="P19" s="465">
        <v>1</v>
      </c>
      <c r="Q19" s="465">
        <v>0</v>
      </c>
      <c r="R19" s="1326">
        <f t="shared" si="3"/>
        <v>1</v>
      </c>
      <c r="S19" s="882">
        <v>0</v>
      </c>
      <c r="T19" s="465">
        <v>3</v>
      </c>
      <c r="U19" s="465">
        <v>2</v>
      </c>
      <c r="V19" s="1326">
        <f t="shared" si="4"/>
        <v>5</v>
      </c>
      <c r="W19" s="882">
        <v>0</v>
      </c>
      <c r="X19" s="465">
        <v>1</v>
      </c>
      <c r="Y19" s="465">
        <v>1</v>
      </c>
      <c r="Z19" s="1326">
        <f t="shared" si="5"/>
        <v>2</v>
      </c>
      <c r="AA19" s="882">
        <v>0</v>
      </c>
      <c r="AB19" s="465">
        <v>12</v>
      </c>
      <c r="AC19" s="465">
        <v>17</v>
      </c>
      <c r="AD19" s="1326">
        <f t="shared" si="6"/>
        <v>29</v>
      </c>
    </row>
    <row r="20" spans="1:30" ht="15.6">
      <c r="A20" s="451" t="s">
        <v>190</v>
      </c>
      <c r="B20" s="452" t="s">
        <v>189</v>
      </c>
      <c r="C20" s="882">
        <v>29</v>
      </c>
      <c r="D20" s="465">
        <v>196</v>
      </c>
      <c r="E20" s="465">
        <v>61</v>
      </c>
      <c r="F20" s="1326">
        <f t="shared" si="0"/>
        <v>286</v>
      </c>
      <c r="G20" s="882">
        <v>0</v>
      </c>
      <c r="H20" s="465">
        <v>44</v>
      </c>
      <c r="I20" s="465">
        <v>5</v>
      </c>
      <c r="J20" s="1326">
        <f t="shared" si="1"/>
        <v>49</v>
      </c>
      <c r="K20" s="882">
        <v>4</v>
      </c>
      <c r="L20" s="465">
        <v>103</v>
      </c>
      <c r="M20" s="465">
        <v>50</v>
      </c>
      <c r="N20" s="1326">
        <f t="shared" si="2"/>
        <v>157</v>
      </c>
      <c r="O20" s="882">
        <v>0</v>
      </c>
      <c r="P20" s="465">
        <v>15</v>
      </c>
      <c r="Q20" s="465">
        <v>6</v>
      </c>
      <c r="R20" s="1326">
        <f t="shared" si="3"/>
        <v>21</v>
      </c>
      <c r="S20" s="882">
        <v>1</v>
      </c>
      <c r="T20" s="465">
        <v>39</v>
      </c>
      <c r="U20" s="465">
        <v>4</v>
      </c>
      <c r="V20" s="1326">
        <f t="shared" si="4"/>
        <v>44</v>
      </c>
      <c r="W20" s="882">
        <v>0</v>
      </c>
      <c r="X20" s="465">
        <v>25</v>
      </c>
      <c r="Y20" s="465">
        <v>3</v>
      </c>
      <c r="Z20" s="1326">
        <f t="shared" si="5"/>
        <v>28</v>
      </c>
      <c r="AA20" s="882">
        <v>3</v>
      </c>
      <c r="AB20" s="465">
        <v>105</v>
      </c>
      <c r="AC20" s="465">
        <v>23</v>
      </c>
      <c r="AD20" s="1326">
        <f t="shared" si="6"/>
        <v>131</v>
      </c>
    </row>
    <row r="21" spans="1:30" ht="15.6">
      <c r="A21" s="451" t="s">
        <v>188</v>
      </c>
      <c r="B21" s="452" t="s">
        <v>187</v>
      </c>
      <c r="C21" s="882">
        <v>35</v>
      </c>
      <c r="D21" s="465">
        <v>198</v>
      </c>
      <c r="E21" s="465">
        <v>108</v>
      </c>
      <c r="F21" s="1326">
        <f t="shared" si="0"/>
        <v>341</v>
      </c>
      <c r="G21" s="882">
        <v>1</v>
      </c>
      <c r="H21" s="465">
        <v>36</v>
      </c>
      <c r="I21" s="465">
        <v>5</v>
      </c>
      <c r="J21" s="1326">
        <f t="shared" si="1"/>
        <v>42</v>
      </c>
      <c r="K21" s="882">
        <v>12</v>
      </c>
      <c r="L21" s="465">
        <v>144</v>
      </c>
      <c r="M21" s="465">
        <v>53</v>
      </c>
      <c r="N21" s="1326">
        <f t="shared" si="2"/>
        <v>209</v>
      </c>
      <c r="O21" s="882">
        <v>0</v>
      </c>
      <c r="P21" s="465">
        <v>19</v>
      </c>
      <c r="Q21" s="465">
        <v>5</v>
      </c>
      <c r="R21" s="1326">
        <f t="shared" si="3"/>
        <v>24</v>
      </c>
      <c r="S21" s="882">
        <v>0</v>
      </c>
      <c r="T21" s="465">
        <v>33</v>
      </c>
      <c r="U21" s="465">
        <v>13</v>
      </c>
      <c r="V21" s="1326">
        <f t="shared" si="4"/>
        <v>46</v>
      </c>
      <c r="W21" s="882">
        <v>0</v>
      </c>
      <c r="X21" s="465">
        <v>17</v>
      </c>
      <c r="Y21" s="465">
        <v>4</v>
      </c>
      <c r="Z21" s="1326">
        <f t="shared" si="5"/>
        <v>21</v>
      </c>
      <c r="AA21" s="882">
        <v>12</v>
      </c>
      <c r="AB21" s="465">
        <v>102</v>
      </c>
      <c r="AC21" s="465">
        <v>33</v>
      </c>
      <c r="AD21" s="1326">
        <f t="shared" si="6"/>
        <v>147</v>
      </c>
    </row>
    <row r="22" spans="1:30" ht="15.6">
      <c r="A22" s="451" t="s">
        <v>186</v>
      </c>
      <c r="B22" s="452" t="s">
        <v>185</v>
      </c>
      <c r="C22" s="882">
        <v>253</v>
      </c>
      <c r="D22" s="465">
        <v>598</v>
      </c>
      <c r="E22" s="465">
        <v>202</v>
      </c>
      <c r="F22" s="1326">
        <f t="shared" si="0"/>
        <v>1053</v>
      </c>
      <c r="G22" s="882">
        <v>15</v>
      </c>
      <c r="H22" s="465">
        <v>125</v>
      </c>
      <c r="I22" s="465">
        <v>25</v>
      </c>
      <c r="J22" s="1326">
        <f t="shared" si="1"/>
        <v>165</v>
      </c>
      <c r="K22" s="882">
        <v>85</v>
      </c>
      <c r="L22" s="465">
        <v>342</v>
      </c>
      <c r="M22" s="465">
        <v>148</v>
      </c>
      <c r="N22" s="1326">
        <f t="shared" si="2"/>
        <v>575</v>
      </c>
      <c r="O22" s="882">
        <v>15</v>
      </c>
      <c r="P22" s="465">
        <v>53</v>
      </c>
      <c r="Q22" s="465">
        <v>9</v>
      </c>
      <c r="R22" s="1326">
        <f t="shared" si="3"/>
        <v>77</v>
      </c>
      <c r="S22" s="882">
        <v>31</v>
      </c>
      <c r="T22" s="465">
        <v>121</v>
      </c>
      <c r="U22" s="465">
        <v>34</v>
      </c>
      <c r="V22" s="1326">
        <f t="shared" si="4"/>
        <v>186</v>
      </c>
      <c r="W22" s="882">
        <v>25</v>
      </c>
      <c r="X22" s="465">
        <v>68</v>
      </c>
      <c r="Y22" s="465">
        <v>11</v>
      </c>
      <c r="Z22" s="1326">
        <f t="shared" si="5"/>
        <v>104</v>
      </c>
      <c r="AA22" s="882">
        <v>72</v>
      </c>
      <c r="AB22" s="465">
        <v>220</v>
      </c>
      <c r="AC22" s="465">
        <v>85</v>
      </c>
      <c r="AD22" s="1326">
        <f t="shared" si="6"/>
        <v>377</v>
      </c>
    </row>
    <row r="23" spans="1:30" ht="15.6">
      <c r="A23" s="451" t="s">
        <v>184</v>
      </c>
      <c r="B23" s="452" t="s">
        <v>183</v>
      </c>
      <c r="C23" s="882">
        <v>7</v>
      </c>
      <c r="D23" s="465">
        <v>85</v>
      </c>
      <c r="E23" s="465">
        <v>56</v>
      </c>
      <c r="F23" s="1326">
        <f t="shared" si="0"/>
        <v>148</v>
      </c>
      <c r="G23" s="882">
        <v>0</v>
      </c>
      <c r="H23" s="465">
        <v>13</v>
      </c>
      <c r="I23" s="465">
        <v>1</v>
      </c>
      <c r="J23" s="1326">
        <f t="shared" si="1"/>
        <v>14</v>
      </c>
      <c r="K23" s="882">
        <v>22</v>
      </c>
      <c r="L23" s="465">
        <v>92</v>
      </c>
      <c r="M23" s="465">
        <v>61</v>
      </c>
      <c r="N23" s="1326">
        <f t="shared" si="2"/>
        <v>175</v>
      </c>
      <c r="O23" s="882">
        <v>1</v>
      </c>
      <c r="P23" s="465">
        <v>3</v>
      </c>
      <c r="Q23" s="465">
        <v>4</v>
      </c>
      <c r="R23" s="1326">
        <f t="shared" si="3"/>
        <v>8</v>
      </c>
      <c r="S23" s="882">
        <v>3</v>
      </c>
      <c r="T23" s="465">
        <v>14</v>
      </c>
      <c r="U23" s="465">
        <v>9</v>
      </c>
      <c r="V23" s="1326">
        <f t="shared" si="4"/>
        <v>26</v>
      </c>
      <c r="W23" s="882">
        <v>0</v>
      </c>
      <c r="X23" s="465">
        <v>4</v>
      </c>
      <c r="Y23" s="465">
        <v>3</v>
      </c>
      <c r="Z23" s="1326">
        <f t="shared" si="5"/>
        <v>7</v>
      </c>
      <c r="AA23" s="882">
        <v>9</v>
      </c>
      <c r="AB23" s="465">
        <v>51</v>
      </c>
      <c r="AC23" s="465">
        <v>34</v>
      </c>
      <c r="AD23" s="1326">
        <f t="shared" si="6"/>
        <v>94</v>
      </c>
    </row>
    <row r="24" spans="1:30" ht="15.6">
      <c r="A24" s="451" t="s">
        <v>182</v>
      </c>
      <c r="B24" s="452" t="s">
        <v>181</v>
      </c>
      <c r="C24" s="882">
        <v>3</v>
      </c>
      <c r="D24" s="465">
        <v>55</v>
      </c>
      <c r="E24" s="465">
        <v>23</v>
      </c>
      <c r="F24" s="1326">
        <f t="shared" si="0"/>
        <v>81</v>
      </c>
      <c r="G24" s="882">
        <v>0</v>
      </c>
      <c r="H24" s="465">
        <v>6</v>
      </c>
      <c r="I24" s="465">
        <v>1</v>
      </c>
      <c r="J24" s="1326">
        <f t="shared" si="1"/>
        <v>7</v>
      </c>
      <c r="K24" s="882">
        <v>1</v>
      </c>
      <c r="L24" s="465">
        <v>28</v>
      </c>
      <c r="M24" s="465">
        <v>8</v>
      </c>
      <c r="N24" s="1326">
        <f t="shared" si="2"/>
        <v>37</v>
      </c>
      <c r="O24" s="882">
        <v>0</v>
      </c>
      <c r="P24" s="465">
        <v>8</v>
      </c>
      <c r="Q24" s="465">
        <v>1</v>
      </c>
      <c r="R24" s="1326">
        <f t="shared" si="3"/>
        <v>9</v>
      </c>
      <c r="S24" s="882">
        <v>0</v>
      </c>
      <c r="T24" s="465">
        <v>13</v>
      </c>
      <c r="U24" s="465">
        <v>4</v>
      </c>
      <c r="V24" s="1326">
        <f t="shared" si="4"/>
        <v>17</v>
      </c>
      <c r="W24" s="882">
        <v>1</v>
      </c>
      <c r="X24" s="465">
        <v>6</v>
      </c>
      <c r="Y24" s="465">
        <v>2</v>
      </c>
      <c r="Z24" s="1326">
        <f t="shared" si="5"/>
        <v>9</v>
      </c>
      <c r="AA24" s="882">
        <v>2</v>
      </c>
      <c r="AB24" s="465">
        <v>1</v>
      </c>
      <c r="AC24" s="465">
        <v>8</v>
      </c>
      <c r="AD24" s="1326">
        <f t="shared" si="6"/>
        <v>11</v>
      </c>
    </row>
    <row r="25" spans="1:30" ht="15.6">
      <c r="A25" s="451" t="s">
        <v>180</v>
      </c>
      <c r="B25" s="452" t="s">
        <v>179</v>
      </c>
      <c r="C25" s="882">
        <v>205</v>
      </c>
      <c r="D25" s="465">
        <v>446</v>
      </c>
      <c r="E25" s="465">
        <v>115</v>
      </c>
      <c r="F25" s="1326">
        <f t="shared" si="0"/>
        <v>766</v>
      </c>
      <c r="G25" s="882">
        <v>4</v>
      </c>
      <c r="H25" s="465">
        <v>46</v>
      </c>
      <c r="I25" s="465">
        <v>11</v>
      </c>
      <c r="J25" s="1326">
        <f t="shared" si="1"/>
        <v>61</v>
      </c>
      <c r="K25" s="882">
        <v>48</v>
      </c>
      <c r="L25" s="465">
        <v>200</v>
      </c>
      <c r="M25" s="465">
        <v>71</v>
      </c>
      <c r="N25" s="1326">
        <f t="shared" si="2"/>
        <v>319</v>
      </c>
      <c r="O25" s="882">
        <v>3</v>
      </c>
      <c r="P25" s="465">
        <v>35</v>
      </c>
      <c r="Q25" s="465">
        <v>1</v>
      </c>
      <c r="R25" s="1326">
        <f t="shared" si="3"/>
        <v>39</v>
      </c>
      <c r="S25" s="882">
        <v>14</v>
      </c>
      <c r="T25" s="465">
        <v>61</v>
      </c>
      <c r="U25" s="465">
        <v>9</v>
      </c>
      <c r="V25" s="1326">
        <f t="shared" si="4"/>
        <v>84</v>
      </c>
      <c r="W25" s="882">
        <v>27</v>
      </c>
      <c r="X25" s="465">
        <v>47</v>
      </c>
      <c r="Y25" s="465">
        <v>2</v>
      </c>
      <c r="Z25" s="1326">
        <f t="shared" si="5"/>
        <v>76</v>
      </c>
      <c r="AA25" s="882">
        <v>20</v>
      </c>
      <c r="AB25" s="465">
        <v>168</v>
      </c>
      <c r="AC25" s="465">
        <v>39</v>
      </c>
      <c r="AD25" s="1326">
        <f t="shared" si="6"/>
        <v>227</v>
      </c>
    </row>
    <row r="26" spans="1:30" ht="15.6">
      <c r="A26" s="451" t="s">
        <v>178</v>
      </c>
      <c r="B26" s="452" t="s">
        <v>177</v>
      </c>
      <c r="C26" s="882">
        <v>6</v>
      </c>
      <c r="D26" s="465">
        <v>14</v>
      </c>
      <c r="E26" s="465">
        <v>24</v>
      </c>
      <c r="F26" s="1326">
        <f t="shared" si="0"/>
        <v>44</v>
      </c>
      <c r="G26" s="882">
        <v>1</v>
      </c>
      <c r="H26" s="465">
        <v>0</v>
      </c>
      <c r="I26" s="465">
        <v>2</v>
      </c>
      <c r="J26" s="1326">
        <f t="shared" si="1"/>
        <v>3</v>
      </c>
      <c r="K26" s="882">
        <v>5</v>
      </c>
      <c r="L26" s="465">
        <v>7</v>
      </c>
      <c r="M26" s="465">
        <v>23</v>
      </c>
      <c r="N26" s="1326">
        <f t="shared" si="2"/>
        <v>35</v>
      </c>
      <c r="O26" s="882">
        <v>0</v>
      </c>
      <c r="P26" s="465">
        <v>2</v>
      </c>
      <c r="Q26" s="465">
        <v>2</v>
      </c>
      <c r="R26" s="1326">
        <f t="shared" si="3"/>
        <v>4</v>
      </c>
      <c r="S26" s="882">
        <v>0</v>
      </c>
      <c r="T26" s="465">
        <v>0</v>
      </c>
      <c r="U26" s="465">
        <v>2</v>
      </c>
      <c r="V26" s="1326">
        <f t="shared" si="4"/>
        <v>2</v>
      </c>
      <c r="W26" s="882">
        <v>0</v>
      </c>
      <c r="X26" s="465">
        <v>0</v>
      </c>
      <c r="Y26" s="465">
        <v>1</v>
      </c>
      <c r="Z26" s="1326">
        <f t="shared" si="5"/>
        <v>1</v>
      </c>
      <c r="AA26" s="882">
        <v>0</v>
      </c>
      <c r="AB26" s="465">
        <v>2</v>
      </c>
      <c r="AC26" s="465">
        <v>11</v>
      </c>
      <c r="AD26" s="1326">
        <f t="shared" si="6"/>
        <v>13</v>
      </c>
    </row>
    <row r="27" spans="1:30" ht="15.6">
      <c r="A27" s="451" t="s">
        <v>176</v>
      </c>
      <c r="B27" s="452" t="s">
        <v>175</v>
      </c>
      <c r="C27" s="882">
        <v>1</v>
      </c>
      <c r="D27" s="465">
        <v>1</v>
      </c>
      <c r="E27" s="465">
        <v>3</v>
      </c>
      <c r="F27" s="1326">
        <f t="shared" si="0"/>
        <v>5</v>
      </c>
      <c r="G27" s="882">
        <v>0</v>
      </c>
      <c r="H27" s="465">
        <v>0</v>
      </c>
      <c r="I27" s="465">
        <v>0</v>
      </c>
      <c r="J27" s="1326">
        <f t="shared" si="1"/>
        <v>0</v>
      </c>
      <c r="K27" s="882">
        <v>1</v>
      </c>
      <c r="L27" s="465">
        <v>0</v>
      </c>
      <c r="M27" s="465">
        <v>6</v>
      </c>
      <c r="N27" s="1326">
        <f t="shared" si="2"/>
        <v>7</v>
      </c>
      <c r="O27" s="882">
        <v>0</v>
      </c>
      <c r="P27" s="465">
        <v>0</v>
      </c>
      <c r="Q27" s="465">
        <v>0</v>
      </c>
      <c r="R27" s="1326">
        <f t="shared" si="3"/>
        <v>0</v>
      </c>
      <c r="S27" s="882">
        <v>0</v>
      </c>
      <c r="T27" s="465">
        <v>0</v>
      </c>
      <c r="U27" s="465">
        <v>0</v>
      </c>
      <c r="V27" s="1326">
        <f t="shared" si="4"/>
        <v>0</v>
      </c>
      <c r="W27" s="882">
        <v>0</v>
      </c>
      <c r="X27" s="465">
        <v>0</v>
      </c>
      <c r="Y27" s="465">
        <v>0</v>
      </c>
      <c r="Z27" s="1326">
        <f t="shared" si="5"/>
        <v>0</v>
      </c>
      <c r="AA27" s="882">
        <v>0</v>
      </c>
      <c r="AB27" s="465">
        <v>1</v>
      </c>
      <c r="AC27" s="465">
        <v>0</v>
      </c>
      <c r="AD27" s="1326">
        <f t="shared" si="6"/>
        <v>1</v>
      </c>
    </row>
    <row r="28" spans="1:30" ht="15.6">
      <c r="A28" s="451" t="s">
        <v>174</v>
      </c>
      <c r="B28" s="452" t="s">
        <v>173</v>
      </c>
      <c r="C28" s="882">
        <v>0</v>
      </c>
      <c r="D28" s="465">
        <v>6</v>
      </c>
      <c r="E28" s="465">
        <v>11</v>
      </c>
      <c r="F28" s="1326">
        <f t="shared" si="0"/>
        <v>17</v>
      </c>
      <c r="G28" s="882">
        <v>0</v>
      </c>
      <c r="H28" s="465">
        <v>2</v>
      </c>
      <c r="I28" s="465">
        <v>0</v>
      </c>
      <c r="J28" s="1326">
        <f t="shared" si="1"/>
        <v>2</v>
      </c>
      <c r="K28" s="882">
        <v>0</v>
      </c>
      <c r="L28" s="465">
        <v>13</v>
      </c>
      <c r="M28" s="465">
        <v>8</v>
      </c>
      <c r="N28" s="1326">
        <f t="shared" si="2"/>
        <v>21</v>
      </c>
      <c r="O28" s="882">
        <v>0</v>
      </c>
      <c r="P28" s="465">
        <v>1</v>
      </c>
      <c r="Q28" s="465">
        <v>1</v>
      </c>
      <c r="R28" s="1326">
        <f t="shared" si="3"/>
        <v>2</v>
      </c>
      <c r="S28" s="882">
        <v>0</v>
      </c>
      <c r="T28" s="465">
        <v>0</v>
      </c>
      <c r="U28" s="465">
        <v>0</v>
      </c>
      <c r="V28" s="1326">
        <f t="shared" si="4"/>
        <v>0</v>
      </c>
      <c r="W28" s="882">
        <v>0</v>
      </c>
      <c r="X28" s="465">
        <v>0</v>
      </c>
      <c r="Y28" s="465">
        <v>0</v>
      </c>
      <c r="Z28" s="1326">
        <f t="shared" si="5"/>
        <v>0</v>
      </c>
      <c r="AA28" s="882">
        <v>0</v>
      </c>
      <c r="AB28" s="465">
        <v>1</v>
      </c>
      <c r="AC28" s="465">
        <v>1</v>
      </c>
      <c r="AD28" s="1326">
        <f t="shared" si="6"/>
        <v>2</v>
      </c>
    </row>
    <row r="29" spans="1:30" ht="15.6">
      <c r="A29" s="451" t="s">
        <v>172</v>
      </c>
      <c r="B29" s="452" t="s">
        <v>171</v>
      </c>
      <c r="C29" s="882">
        <v>50</v>
      </c>
      <c r="D29" s="465">
        <v>256</v>
      </c>
      <c r="E29" s="465">
        <v>20</v>
      </c>
      <c r="F29" s="1326">
        <f t="shared" si="0"/>
        <v>326</v>
      </c>
      <c r="G29" s="882">
        <v>1</v>
      </c>
      <c r="H29" s="465">
        <v>66</v>
      </c>
      <c r="I29" s="465">
        <v>1</v>
      </c>
      <c r="J29" s="1326">
        <f t="shared" si="1"/>
        <v>68</v>
      </c>
      <c r="K29" s="882">
        <v>11</v>
      </c>
      <c r="L29" s="465">
        <v>127</v>
      </c>
      <c r="M29" s="465">
        <v>26</v>
      </c>
      <c r="N29" s="1326">
        <f t="shared" si="2"/>
        <v>164</v>
      </c>
      <c r="O29" s="882">
        <v>4</v>
      </c>
      <c r="P29" s="465">
        <v>33</v>
      </c>
      <c r="Q29" s="465">
        <v>1</v>
      </c>
      <c r="R29" s="1326">
        <f t="shared" si="3"/>
        <v>38</v>
      </c>
      <c r="S29" s="882">
        <v>5</v>
      </c>
      <c r="T29" s="465">
        <v>44</v>
      </c>
      <c r="U29" s="465">
        <v>0</v>
      </c>
      <c r="V29" s="1326">
        <f t="shared" si="4"/>
        <v>49</v>
      </c>
      <c r="W29" s="882">
        <v>5</v>
      </c>
      <c r="X29" s="465">
        <v>21</v>
      </c>
      <c r="Y29" s="465">
        <v>0</v>
      </c>
      <c r="Z29" s="1326">
        <f t="shared" si="5"/>
        <v>26</v>
      </c>
      <c r="AA29" s="882">
        <v>8</v>
      </c>
      <c r="AB29" s="465">
        <v>152</v>
      </c>
      <c r="AC29" s="465">
        <v>25</v>
      </c>
      <c r="AD29" s="1326">
        <f t="shared" si="6"/>
        <v>185</v>
      </c>
    </row>
    <row r="30" spans="1:30" ht="15.6">
      <c r="A30" s="451" t="s">
        <v>170</v>
      </c>
      <c r="B30" s="452" t="s">
        <v>169</v>
      </c>
      <c r="C30" s="882">
        <v>9</v>
      </c>
      <c r="D30" s="465">
        <v>109</v>
      </c>
      <c r="E30" s="465">
        <v>45</v>
      </c>
      <c r="F30" s="1326">
        <f t="shared" si="0"/>
        <v>163</v>
      </c>
      <c r="G30" s="882">
        <v>1</v>
      </c>
      <c r="H30" s="465">
        <v>21</v>
      </c>
      <c r="I30" s="465">
        <v>0</v>
      </c>
      <c r="J30" s="1326">
        <f t="shared" si="1"/>
        <v>22</v>
      </c>
      <c r="K30" s="882">
        <v>5</v>
      </c>
      <c r="L30" s="465">
        <v>65</v>
      </c>
      <c r="M30" s="465">
        <v>35</v>
      </c>
      <c r="N30" s="1326">
        <f t="shared" si="2"/>
        <v>105</v>
      </c>
      <c r="O30" s="882">
        <v>0</v>
      </c>
      <c r="P30" s="465">
        <v>12</v>
      </c>
      <c r="Q30" s="465">
        <v>3</v>
      </c>
      <c r="R30" s="1326">
        <f t="shared" si="3"/>
        <v>15</v>
      </c>
      <c r="S30" s="882">
        <v>0</v>
      </c>
      <c r="T30" s="465">
        <v>16</v>
      </c>
      <c r="U30" s="465">
        <v>5</v>
      </c>
      <c r="V30" s="1326">
        <f t="shared" si="4"/>
        <v>21</v>
      </c>
      <c r="W30" s="882">
        <v>3</v>
      </c>
      <c r="X30" s="465">
        <v>15</v>
      </c>
      <c r="Y30" s="465">
        <v>0</v>
      </c>
      <c r="Z30" s="1326">
        <f t="shared" si="5"/>
        <v>18</v>
      </c>
      <c r="AA30" s="882">
        <v>0</v>
      </c>
      <c r="AB30" s="465">
        <v>29</v>
      </c>
      <c r="AC30" s="465">
        <v>26</v>
      </c>
      <c r="AD30" s="1326">
        <f t="shared" si="6"/>
        <v>55</v>
      </c>
    </row>
    <row r="31" spans="1:30" ht="15.6">
      <c r="A31" s="451" t="s">
        <v>168</v>
      </c>
      <c r="B31" s="452" t="s">
        <v>167</v>
      </c>
      <c r="C31" s="882">
        <v>29</v>
      </c>
      <c r="D31" s="465">
        <v>215</v>
      </c>
      <c r="E31" s="465">
        <v>114</v>
      </c>
      <c r="F31" s="1326">
        <f t="shared" si="0"/>
        <v>358</v>
      </c>
      <c r="G31" s="882">
        <v>2</v>
      </c>
      <c r="H31" s="465">
        <v>17</v>
      </c>
      <c r="I31" s="465">
        <v>8</v>
      </c>
      <c r="J31" s="1326">
        <f t="shared" si="1"/>
        <v>27</v>
      </c>
      <c r="K31" s="882">
        <v>28</v>
      </c>
      <c r="L31" s="465">
        <v>138</v>
      </c>
      <c r="M31" s="465">
        <v>67</v>
      </c>
      <c r="N31" s="1326">
        <f t="shared" si="2"/>
        <v>233</v>
      </c>
      <c r="O31" s="882">
        <v>2</v>
      </c>
      <c r="P31" s="465">
        <v>13</v>
      </c>
      <c r="Q31" s="465">
        <v>4</v>
      </c>
      <c r="R31" s="1326">
        <f t="shared" si="3"/>
        <v>19</v>
      </c>
      <c r="S31" s="882">
        <v>3</v>
      </c>
      <c r="T31" s="465">
        <v>34</v>
      </c>
      <c r="U31" s="465">
        <v>14</v>
      </c>
      <c r="V31" s="1326">
        <f t="shared" si="4"/>
        <v>51</v>
      </c>
      <c r="W31" s="882">
        <v>2</v>
      </c>
      <c r="X31" s="465">
        <v>13</v>
      </c>
      <c r="Y31" s="465">
        <v>9</v>
      </c>
      <c r="Z31" s="1326">
        <f t="shared" si="5"/>
        <v>24</v>
      </c>
      <c r="AA31" s="882">
        <v>17</v>
      </c>
      <c r="AB31" s="465">
        <v>96</v>
      </c>
      <c r="AC31" s="465">
        <v>49</v>
      </c>
      <c r="AD31" s="1326">
        <f t="shared" si="6"/>
        <v>162</v>
      </c>
    </row>
    <row r="32" spans="1:30" ht="15.6">
      <c r="A32" s="451" t="s">
        <v>166</v>
      </c>
      <c r="B32" s="452" t="s">
        <v>165</v>
      </c>
      <c r="C32" s="882">
        <v>1</v>
      </c>
      <c r="D32" s="465">
        <v>19</v>
      </c>
      <c r="E32" s="465">
        <v>9</v>
      </c>
      <c r="F32" s="1326">
        <f t="shared" si="0"/>
        <v>29</v>
      </c>
      <c r="G32" s="882">
        <v>0</v>
      </c>
      <c r="H32" s="465">
        <v>11</v>
      </c>
      <c r="I32" s="465">
        <v>0</v>
      </c>
      <c r="J32" s="1326">
        <f t="shared" si="1"/>
        <v>11</v>
      </c>
      <c r="K32" s="882">
        <v>1</v>
      </c>
      <c r="L32" s="465">
        <v>16</v>
      </c>
      <c r="M32" s="465">
        <v>0</v>
      </c>
      <c r="N32" s="1326">
        <f t="shared" si="2"/>
        <v>17</v>
      </c>
      <c r="O32" s="882">
        <v>1</v>
      </c>
      <c r="P32" s="465">
        <v>3</v>
      </c>
      <c r="Q32" s="465">
        <v>0</v>
      </c>
      <c r="R32" s="1326">
        <f t="shared" si="3"/>
        <v>4</v>
      </c>
      <c r="S32" s="882">
        <v>1</v>
      </c>
      <c r="T32" s="465">
        <v>4</v>
      </c>
      <c r="U32" s="465">
        <v>0</v>
      </c>
      <c r="V32" s="1326">
        <f t="shared" si="4"/>
        <v>5</v>
      </c>
      <c r="W32" s="882">
        <v>0</v>
      </c>
      <c r="X32" s="465">
        <v>3</v>
      </c>
      <c r="Y32" s="465">
        <v>1</v>
      </c>
      <c r="Z32" s="1326">
        <f t="shared" si="5"/>
        <v>4</v>
      </c>
      <c r="AA32" s="882">
        <v>0</v>
      </c>
      <c r="AB32" s="465">
        <v>5</v>
      </c>
      <c r="AC32" s="465">
        <v>7</v>
      </c>
      <c r="AD32" s="1326">
        <f t="shared" si="6"/>
        <v>12</v>
      </c>
    </row>
    <row r="33" spans="1:30" ht="15.6">
      <c r="A33" s="451" t="s">
        <v>164</v>
      </c>
      <c r="B33" s="452" t="s">
        <v>163</v>
      </c>
      <c r="C33" s="882">
        <v>247</v>
      </c>
      <c r="D33" s="465">
        <v>605</v>
      </c>
      <c r="E33" s="465">
        <v>186</v>
      </c>
      <c r="F33" s="1326">
        <f t="shared" si="0"/>
        <v>1038</v>
      </c>
      <c r="G33" s="882">
        <v>13</v>
      </c>
      <c r="H33" s="465">
        <v>91</v>
      </c>
      <c r="I33" s="465">
        <v>25</v>
      </c>
      <c r="J33" s="1326">
        <f t="shared" si="1"/>
        <v>129</v>
      </c>
      <c r="K33" s="882">
        <v>86</v>
      </c>
      <c r="L33" s="465">
        <v>327</v>
      </c>
      <c r="M33" s="465">
        <v>148</v>
      </c>
      <c r="N33" s="1326">
        <f t="shared" si="2"/>
        <v>561</v>
      </c>
      <c r="O33" s="882">
        <v>8</v>
      </c>
      <c r="P33" s="465">
        <v>61</v>
      </c>
      <c r="Q33" s="465">
        <v>7</v>
      </c>
      <c r="R33" s="1326">
        <f t="shared" si="3"/>
        <v>76</v>
      </c>
      <c r="S33" s="882">
        <v>20</v>
      </c>
      <c r="T33" s="465">
        <v>121</v>
      </c>
      <c r="U33" s="465">
        <v>35</v>
      </c>
      <c r="V33" s="1326">
        <f t="shared" si="4"/>
        <v>176</v>
      </c>
      <c r="W33" s="882">
        <v>14</v>
      </c>
      <c r="X33" s="465">
        <v>67</v>
      </c>
      <c r="Y33" s="465">
        <v>9</v>
      </c>
      <c r="Z33" s="1326">
        <f t="shared" si="5"/>
        <v>90</v>
      </c>
      <c r="AA33" s="882">
        <v>58</v>
      </c>
      <c r="AB33" s="465">
        <v>25</v>
      </c>
      <c r="AC33" s="465">
        <v>88</v>
      </c>
      <c r="AD33" s="1326">
        <f t="shared" si="6"/>
        <v>171</v>
      </c>
    </row>
    <row r="34" spans="1:30" ht="15.6">
      <c r="A34" s="451" t="s">
        <v>162</v>
      </c>
      <c r="B34" s="452" t="s">
        <v>161</v>
      </c>
      <c r="C34" s="882">
        <v>2</v>
      </c>
      <c r="D34" s="465">
        <v>36</v>
      </c>
      <c r="E34" s="465">
        <v>28</v>
      </c>
      <c r="F34" s="1326">
        <f t="shared" si="0"/>
        <v>66</v>
      </c>
      <c r="G34" s="882">
        <v>0</v>
      </c>
      <c r="H34" s="465">
        <v>4</v>
      </c>
      <c r="I34" s="465">
        <v>2</v>
      </c>
      <c r="J34" s="1326">
        <f t="shared" si="1"/>
        <v>6</v>
      </c>
      <c r="K34" s="882">
        <v>7</v>
      </c>
      <c r="L34" s="465">
        <v>15</v>
      </c>
      <c r="M34" s="465">
        <v>19</v>
      </c>
      <c r="N34" s="1326">
        <f t="shared" si="2"/>
        <v>41</v>
      </c>
      <c r="O34" s="882">
        <v>0</v>
      </c>
      <c r="P34" s="465">
        <v>3</v>
      </c>
      <c r="Q34" s="465">
        <v>0</v>
      </c>
      <c r="R34" s="1326">
        <f t="shared" si="3"/>
        <v>3</v>
      </c>
      <c r="S34" s="882">
        <v>0</v>
      </c>
      <c r="T34" s="465">
        <v>7</v>
      </c>
      <c r="U34" s="465">
        <v>4</v>
      </c>
      <c r="V34" s="1326">
        <f t="shared" si="4"/>
        <v>11</v>
      </c>
      <c r="W34" s="882">
        <v>0</v>
      </c>
      <c r="X34" s="465">
        <v>3</v>
      </c>
      <c r="Y34" s="465">
        <v>0</v>
      </c>
      <c r="Z34" s="1326">
        <f t="shared" si="5"/>
        <v>3</v>
      </c>
      <c r="AA34" s="882">
        <v>1</v>
      </c>
      <c r="AB34" s="465">
        <v>5</v>
      </c>
      <c r="AC34" s="465">
        <v>12</v>
      </c>
      <c r="AD34" s="1326">
        <f t="shared" si="6"/>
        <v>18</v>
      </c>
    </row>
    <row r="35" spans="1:30" ht="15.6">
      <c r="A35" s="451" t="s">
        <v>160</v>
      </c>
      <c r="B35" s="452" t="s">
        <v>159</v>
      </c>
      <c r="C35" s="882">
        <v>0</v>
      </c>
      <c r="D35" s="465">
        <v>0</v>
      </c>
      <c r="E35" s="465">
        <v>0</v>
      </c>
      <c r="F35" s="1326">
        <f t="shared" si="0"/>
        <v>0</v>
      </c>
      <c r="G35" s="882">
        <v>0</v>
      </c>
      <c r="H35" s="465">
        <v>0</v>
      </c>
      <c r="I35" s="465">
        <v>0</v>
      </c>
      <c r="J35" s="1326">
        <f t="shared" si="1"/>
        <v>0</v>
      </c>
      <c r="K35" s="882">
        <v>0</v>
      </c>
      <c r="L35" s="465">
        <v>0</v>
      </c>
      <c r="M35" s="465">
        <v>0</v>
      </c>
      <c r="N35" s="1326">
        <f t="shared" si="2"/>
        <v>0</v>
      </c>
      <c r="O35" s="882">
        <v>0</v>
      </c>
      <c r="P35" s="465">
        <v>0</v>
      </c>
      <c r="Q35" s="465">
        <v>0</v>
      </c>
      <c r="R35" s="1326">
        <f t="shared" si="3"/>
        <v>0</v>
      </c>
      <c r="S35" s="882">
        <v>0</v>
      </c>
      <c r="T35" s="465">
        <v>0</v>
      </c>
      <c r="U35" s="465">
        <v>0</v>
      </c>
      <c r="V35" s="1326">
        <f t="shared" si="4"/>
        <v>0</v>
      </c>
      <c r="W35" s="882">
        <v>0</v>
      </c>
      <c r="X35" s="465">
        <v>0</v>
      </c>
      <c r="Y35" s="465">
        <v>0</v>
      </c>
      <c r="Z35" s="1326">
        <f t="shared" si="5"/>
        <v>0</v>
      </c>
      <c r="AA35" s="882">
        <v>0</v>
      </c>
      <c r="AB35" s="465">
        <v>0</v>
      </c>
      <c r="AC35" s="465">
        <v>0</v>
      </c>
      <c r="AD35" s="1326">
        <f t="shared" si="6"/>
        <v>0</v>
      </c>
    </row>
    <row r="36" spans="1:30" ht="15.6">
      <c r="A36" s="451" t="s">
        <v>158</v>
      </c>
      <c r="B36" s="452" t="s">
        <v>157</v>
      </c>
      <c r="C36" s="882">
        <v>11</v>
      </c>
      <c r="D36" s="465">
        <v>12</v>
      </c>
      <c r="E36" s="465">
        <v>29</v>
      </c>
      <c r="F36" s="1326">
        <f t="shared" si="0"/>
        <v>52</v>
      </c>
      <c r="G36" s="882">
        <v>0</v>
      </c>
      <c r="H36" s="465">
        <v>4</v>
      </c>
      <c r="I36" s="465">
        <v>2</v>
      </c>
      <c r="J36" s="1326">
        <f t="shared" si="1"/>
        <v>6</v>
      </c>
      <c r="K36" s="882">
        <v>7</v>
      </c>
      <c r="L36" s="465">
        <v>28</v>
      </c>
      <c r="M36" s="465">
        <v>22</v>
      </c>
      <c r="N36" s="1326">
        <f t="shared" si="2"/>
        <v>57</v>
      </c>
      <c r="O36" s="882">
        <v>0</v>
      </c>
      <c r="P36" s="465">
        <v>4</v>
      </c>
      <c r="Q36" s="465">
        <v>1</v>
      </c>
      <c r="R36" s="1326">
        <f t="shared" si="3"/>
        <v>5</v>
      </c>
      <c r="S36" s="882">
        <v>0</v>
      </c>
      <c r="T36" s="465">
        <v>2</v>
      </c>
      <c r="U36" s="465">
        <v>2</v>
      </c>
      <c r="V36" s="1326">
        <f t="shared" si="4"/>
        <v>4</v>
      </c>
      <c r="W36" s="882">
        <v>0</v>
      </c>
      <c r="X36" s="465">
        <v>0</v>
      </c>
      <c r="Y36" s="465">
        <v>0</v>
      </c>
      <c r="Z36" s="1326">
        <f t="shared" si="5"/>
        <v>0</v>
      </c>
      <c r="AA36" s="882">
        <v>1</v>
      </c>
      <c r="AB36" s="465">
        <v>47</v>
      </c>
      <c r="AC36" s="465">
        <v>43</v>
      </c>
      <c r="AD36" s="1326">
        <f t="shared" si="6"/>
        <v>91</v>
      </c>
    </row>
    <row r="37" spans="1:30" ht="15.6">
      <c r="A37" s="451" t="s">
        <v>156</v>
      </c>
      <c r="B37" s="452" t="s">
        <v>155</v>
      </c>
      <c r="C37" s="882">
        <v>29</v>
      </c>
      <c r="D37" s="465">
        <v>48</v>
      </c>
      <c r="E37" s="465">
        <v>12</v>
      </c>
      <c r="F37" s="1326">
        <f t="shared" si="0"/>
        <v>89</v>
      </c>
      <c r="G37" s="882">
        <v>2</v>
      </c>
      <c r="H37" s="465">
        <v>3</v>
      </c>
      <c r="I37" s="465">
        <v>0</v>
      </c>
      <c r="J37" s="1326">
        <f t="shared" si="1"/>
        <v>5</v>
      </c>
      <c r="K37" s="882">
        <v>8</v>
      </c>
      <c r="L37" s="465">
        <v>43</v>
      </c>
      <c r="M37" s="465">
        <v>6</v>
      </c>
      <c r="N37" s="1326">
        <f t="shared" si="2"/>
        <v>57</v>
      </c>
      <c r="O37" s="882">
        <v>1</v>
      </c>
      <c r="P37" s="465">
        <v>0</v>
      </c>
      <c r="Q37" s="465">
        <v>0</v>
      </c>
      <c r="R37" s="1326">
        <f t="shared" si="3"/>
        <v>1</v>
      </c>
      <c r="S37" s="882">
        <v>1</v>
      </c>
      <c r="T37" s="465">
        <v>2</v>
      </c>
      <c r="U37" s="465">
        <v>0</v>
      </c>
      <c r="V37" s="1326">
        <f t="shared" si="4"/>
        <v>3</v>
      </c>
      <c r="W37" s="882">
        <v>5</v>
      </c>
      <c r="X37" s="465">
        <v>2</v>
      </c>
      <c r="Y37" s="465">
        <v>0</v>
      </c>
      <c r="Z37" s="1326">
        <f t="shared" si="5"/>
        <v>7</v>
      </c>
      <c r="AA37" s="882">
        <v>11</v>
      </c>
      <c r="AB37" s="465">
        <v>34</v>
      </c>
      <c r="AC37" s="465">
        <v>18</v>
      </c>
      <c r="AD37" s="1326">
        <f t="shared" si="6"/>
        <v>63</v>
      </c>
    </row>
    <row r="38" spans="1:30" ht="15.6">
      <c r="A38" s="451" t="s">
        <v>154</v>
      </c>
      <c r="B38" s="452" t="s">
        <v>153</v>
      </c>
      <c r="C38" s="882">
        <v>34</v>
      </c>
      <c r="D38" s="465">
        <v>41</v>
      </c>
      <c r="E38" s="465">
        <v>4</v>
      </c>
      <c r="F38" s="1326">
        <f t="shared" si="0"/>
        <v>79</v>
      </c>
      <c r="G38" s="882">
        <v>2</v>
      </c>
      <c r="H38" s="465">
        <v>2</v>
      </c>
      <c r="I38" s="465">
        <v>0</v>
      </c>
      <c r="J38" s="1326">
        <f t="shared" si="1"/>
        <v>4</v>
      </c>
      <c r="K38" s="882">
        <v>26</v>
      </c>
      <c r="L38" s="465">
        <v>33</v>
      </c>
      <c r="M38" s="465">
        <v>5</v>
      </c>
      <c r="N38" s="1326">
        <f t="shared" si="2"/>
        <v>64</v>
      </c>
      <c r="O38" s="882">
        <v>4</v>
      </c>
      <c r="P38" s="465">
        <v>0</v>
      </c>
      <c r="Q38" s="465">
        <v>0</v>
      </c>
      <c r="R38" s="1326">
        <f t="shared" si="3"/>
        <v>4</v>
      </c>
      <c r="S38" s="882">
        <v>5</v>
      </c>
      <c r="T38" s="465">
        <v>14</v>
      </c>
      <c r="U38" s="465">
        <v>0</v>
      </c>
      <c r="V38" s="1326">
        <f t="shared" si="4"/>
        <v>19</v>
      </c>
      <c r="W38" s="882">
        <v>0</v>
      </c>
      <c r="X38" s="465">
        <v>4</v>
      </c>
      <c r="Y38" s="465">
        <v>0</v>
      </c>
      <c r="Z38" s="1326">
        <f t="shared" si="5"/>
        <v>4</v>
      </c>
      <c r="AA38" s="882">
        <v>6</v>
      </c>
      <c r="AB38" s="465">
        <v>28</v>
      </c>
      <c r="AC38" s="465">
        <v>5</v>
      </c>
      <c r="AD38" s="1326">
        <f t="shared" si="6"/>
        <v>39</v>
      </c>
    </row>
    <row r="39" spans="1:30" ht="15.6">
      <c r="A39" s="451" t="s">
        <v>152</v>
      </c>
      <c r="B39" s="452" t="s">
        <v>151</v>
      </c>
      <c r="C39" s="882">
        <v>3</v>
      </c>
      <c r="D39" s="465">
        <v>24</v>
      </c>
      <c r="E39" s="465">
        <v>18</v>
      </c>
      <c r="F39" s="1326">
        <f t="shared" si="0"/>
        <v>45</v>
      </c>
      <c r="G39" s="882">
        <v>1</v>
      </c>
      <c r="H39" s="465">
        <v>5</v>
      </c>
      <c r="I39" s="465">
        <v>1</v>
      </c>
      <c r="J39" s="1326">
        <f t="shared" si="1"/>
        <v>7</v>
      </c>
      <c r="K39" s="882">
        <v>3</v>
      </c>
      <c r="L39" s="465">
        <v>6</v>
      </c>
      <c r="M39" s="465">
        <v>11</v>
      </c>
      <c r="N39" s="1326">
        <f t="shared" si="2"/>
        <v>20</v>
      </c>
      <c r="O39" s="882">
        <v>1</v>
      </c>
      <c r="P39" s="465">
        <v>0</v>
      </c>
      <c r="Q39" s="465">
        <v>1</v>
      </c>
      <c r="R39" s="1326">
        <f t="shared" si="3"/>
        <v>2</v>
      </c>
      <c r="S39" s="882">
        <v>0</v>
      </c>
      <c r="T39" s="465">
        <v>2</v>
      </c>
      <c r="U39" s="465">
        <v>2</v>
      </c>
      <c r="V39" s="1326">
        <f t="shared" si="4"/>
        <v>4</v>
      </c>
      <c r="W39" s="882">
        <v>0</v>
      </c>
      <c r="X39" s="465">
        <v>2</v>
      </c>
      <c r="Y39" s="465">
        <v>0</v>
      </c>
      <c r="Z39" s="1326">
        <f t="shared" si="5"/>
        <v>2</v>
      </c>
      <c r="AA39" s="882">
        <v>2</v>
      </c>
      <c r="AB39" s="465">
        <v>14</v>
      </c>
      <c r="AC39" s="465">
        <v>8</v>
      </c>
      <c r="AD39" s="1326">
        <f t="shared" si="6"/>
        <v>24</v>
      </c>
    </row>
    <row r="40" spans="1:30" ht="15.6">
      <c r="A40" s="451" t="s">
        <v>150</v>
      </c>
      <c r="B40" s="452" t="s">
        <v>149</v>
      </c>
      <c r="C40" s="882">
        <v>0</v>
      </c>
      <c r="D40" s="465">
        <v>0</v>
      </c>
      <c r="E40" s="465">
        <v>13</v>
      </c>
      <c r="F40" s="1326">
        <f t="shared" si="0"/>
        <v>13</v>
      </c>
      <c r="G40" s="882">
        <v>0</v>
      </c>
      <c r="H40" s="465">
        <v>1</v>
      </c>
      <c r="I40" s="465">
        <v>0</v>
      </c>
      <c r="J40" s="1326">
        <f t="shared" si="1"/>
        <v>1</v>
      </c>
      <c r="K40" s="882">
        <v>0</v>
      </c>
      <c r="L40" s="465">
        <v>2</v>
      </c>
      <c r="M40" s="465">
        <v>14</v>
      </c>
      <c r="N40" s="1326">
        <f t="shared" si="2"/>
        <v>16</v>
      </c>
      <c r="O40" s="882">
        <v>0</v>
      </c>
      <c r="P40" s="465">
        <v>0</v>
      </c>
      <c r="Q40" s="465">
        <v>0</v>
      </c>
      <c r="R40" s="1326">
        <f t="shared" si="3"/>
        <v>0</v>
      </c>
      <c r="S40" s="882">
        <v>0</v>
      </c>
      <c r="T40" s="465">
        <v>0</v>
      </c>
      <c r="U40" s="465">
        <v>0</v>
      </c>
      <c r="V40" s="1326">
        <f t="shared" si="4"/>
        <v>0</v>
      </c>
      <c r="W40" s="882">
        <v>0</v>
      </c>
      <c r="X40" s="465">
        <v>0</v>
      </c>
      <c r="Y40" s="465">
        <v>1</v>
      </c>
      <c r="Z40" s="1326">
        <f t="shared" si="5"/>
        <v>1</v>
      </c>
      <c r="AA40" s="882">
        <v>0</v>
      </c>
      <c r="AB40" s="465">
        <v>229</v>
      </c>
      <c r="AC40" s="465">
        <v>4</v>
      </c>
      <c r="AD40" s="1326">
        <f t="shared" si="6"/>
        <v>233</v>
      </c>
    </row>
    <row r="41" spans="1:30" ht="15.6">
      <c r="A41" s="451" t="s">
        <v>148</v>
      </c>
      <c r="B41" s="452" t="s">
        <v>147</v>
      </c>
      <c r="C41" s="882">
        <v>2</v>
      </c>
      <c r="D41" s="465">
        <v>10</v>
      </c>
      <c r="E41" s="465">
        <v>9</v>
      </c>
      <c r="F41" s="1326">
        <f t="shared" si="0"/>
        <v>21</v>
      </c>
      <c r="G41" s="882">
        <v>0</v>
      </c>
      <c r="H41" s="465">
        <v>0</v>
      </c>
      <c r="I41" s="465">
        <v>0</v>
      </c>
      <c r="J41" s="1326">
        <f t="shared" si="1"/>
        <v>0</v>
      </c>
      <c r="K41" s="882">
        <v>0</v>
      </c>
      <c r="L41" s="465">
        <v>3</v>
      </c>
      <c r="M41" s="465">
        <v>3</v>
      </c>
      <c r="N41" s="1326">
        <f t="shared" si="2"/>
        <v>6</v>
      </c>
      <c r="O41" s="882">
        <v>0</v>
      </c>
      <c r="P41" s="465">
        <v>0</v>
      </c>
      <c r="Q41" s="465">
        <v>0</v>
      </c>
      <c r="R41" s="1326">
        <f t="shared" si="3"/>
        <v>0</v>
      </c>
      <c r="S41" s="882">
        <v>0</v>
      </c>
      <c r="T41" s="465">
        <v>1</v>
      </c>
      <c r="U41" s="465">
        <v>1</v>
      </c>
      <c r="V41" s="1326">
        <f t="shared" si="4"/>
        <v>2</v>
      </c>
      <c r="W41" s="882">
        <v>0</v>
      </c>
      <c r="X41" s="465">
        <v>0</v>
      </c>
      <c r="Y41" s="465">
        <v>0</v>
      </c>
      <c r="Z41" s="1326">
        <f t="shared" si="5"/>
        <v>0</v>
      </c>
      <c r="AA41" s="882">
        <v>0</v>
      </c>
      <c r="AB41" s="465">
        <v>4</v>
      </c>
      <c r="AC41" s="465">
        <v>7</v>
      </c>
      <c r="AD41" s="1326">
        <f t="shared" si="6"/>
        <v>11</v>
      </c>
    </row>
    <row r="42" spans="1:30" ht="15.6">
      <c r="A42" s="451" t="s">
        <v>146</v>
      </c>
      <c r="B42" s="452" t="s">
        <v>145</v>
      </c>
      <c r="C42" s="882">
        <v>1</v>
      </c>
      <c r="D42" s="465">
        <v>30</v>
      </c>
      <c r="E42" s="465">
        <v>37</v>
      </c>
      <c r="F42" s="1326">
        <f t="shared" si="0"/>
        <v>68</v>
      </c>
      <c r="G42" s="882">
        <v>0</v>
      </c>
      <c r="H42" s="465">
        <v>3</v>
      </c>
      <c r="I42" s="465">
        <v>3</v>
      </c>
      <c r="J42" s="1326">
        <f t="shared" si="1"/>
        <v>6</v>
      </c>
      <c r="K42" s="882">
        <v>0</v>
      </c>
      <c r="L42" s="465">
        <v>6</v>
      </c>
      <c r="M42" s="465">
        <v>19</v>
      </c>
      <c r="N42" s="1326">
        <f t="shared" si="2"/>
        <v>25</v>
      </c>
      <c r="O42" s="882">
        <v>0</v>
      </c>
      <c r="P42" s="465">
        <v>2</v>
      </c>
      <c r="Q42" s="465">
        <v>0</v>
      </c>
      <c r="R42" s="1326">
        <f t="shared" si="3"/>
        <v>2</v>
      </c>
      <c r="S42" s="882">
        <v>0</v>
      </c>
      <c r="T42" s="465">
        <v>6</v>
      </c>
      <c r="U42" s="465">
        <v>6</v>
      </c>
      <c r="V42" s="1326">
        <f t="shared" si="4"/>
        <v>12</v>
      </c>
      <c r="W42" s="882">
        <v>0</v>
      </c>
      <c r="X42" s="465">
        <v>2</v>
      </c>
      <c r="Y42" s="465">
        <v>2</v>
      </c>
      <c r="Z42" s="1326">
        <f t="shared" si="5"/>
        <v>4</v>
      </c>
      <c r="AA42" s="882">
        <v>1</v>
      </c>
      <c r="AB42" s="465">
        <v>9</v>
      </c>
      <c r="AC42" s="465">
        <v>22</v>
      </c>
      <c r="AD42" s="1326">
        <f t="shared" si="6"/>
        <v>32</v>
      </c>
    </row>
    <row r="43" spans="1:30" ht="15.6">
      <c r="A43" s="451" t="s">
        <v>144</v>
      </c>
      <c r="B43" s="452" t="s">
        <v>143</v>
      </c>
      <c r="C43" s="882">
        <v>0</v>
      </c>
      <c r="D43" s="465">
        <v>6</v>
      </c>
      <c r="E43" s="465">
        <v>23</v>
      </c>
      <c r="F43" s="1326">
        <f t="shared" si="0"/>
        <v>29</v>
      </c>
      <c r="G43" s="882">
        <v>0</v>
      </c>
      <c r="H43" s="465">
        <v>1</v>
      </c>
      <c r="I43" s="465">
        <v>1</v>
      </c>
      <c r="J43" s="1326">
        <f t="shared" si="1"/>
        <v>2</v>
      </c>
      <c r="K43" s="882">
        <v>0</v>
      </c>
      <c r="L43" s="465">
        <v>0</v>
      </c>
      <c r="M43" s="465">
        <v>22</v>
      </c>
      <c r="N43" s="1326">
        <f t="shared" si="2"/>
        <v>22</v>
      </c>
      <c r="O43" s="882">
        <v>0</v>
      </c>
      <c r="P43" s="465">
        <v>0</v>
      </c>
      <c r="Q43" s="465">
        <v>0</v>
      </c>
      <c r="R43" s="1326">
        <f t="shared" si="3"/>
        <v>0</v>
      </c>
      <c r="S43" s="882">
        <v>1</v>
      </c>
      <c r="T43" s="465">
        <v>1</v>
      </c>
      <c r="U43" s="465">
        <v>2</v>
      </c>
      <c r="V43" s="1326">
        <f t="shared" si="4"/>
        <v>4</v>
      </c>
      <c r="W43" s="882">
        <v>0</v>
      </c>
      <c r="X43" s="465">
        <v>1</v>
      </c>
      <c r="Y43" s="465">
        <v>0</v>
      </c>
      <c r="Z43" s="1326">
        <f t="shared" si="5"/>
        <v>1</v>
      </c>
      <c r="AA43" s="882">
        <v>0</v>
      </c>
      <c r="AB43" s="465">
        <v>3</v>
      </c>
      <c r="AC43" s="465">
        <v>11</v>
      </c>
      <c r="AD43" s="1326">
        <f t="shared" si="6"/>
        <v>14</v>
      </c>
    </row>
    <row r="44" spans="1:30" ht="15.6">
      <c r="A44" s="451" t="s">
        <v>142</v>
      </c>
      <c r="B44" s="452" t="s">
        <v>141</v>
      </c>
      <c r="C44" s="882">
        <v>0</v>
      </c>
      <c r="D44" s="465">
        <v>3</v>
      </c>
      <c r="E44" s="465">
        <v>3</v>
      </c>
      <c r="F44" s="1326">
        <f t="shared" si="0"/>
        <v>6</v>
      </c>
      <c r="G44" s="882">
        <v>0</v>
      </c>
      <c r="H44" s="465">
        <v>0</v>
      </c>
      <c r="I44" s="465">
        <v>0</v>
      </c>
      <c r="J44" s="1326">
        <f t="shared" si="1"/>
        <v>0</v>
      </c>
      <c r="K44" s="882">
        <v>2</v>
      </c>
      <c r="L44" s="465">
        <v>4</v>
      </c>
      <c r="M44" s="465">
        <v>7</v>
      </c>
      <c r="N44" s="1326">
        <f t="shared" si="2"/>
        <v>13</v>
      </c>
      <c r="O44" s="882">
        <v>0</v>
      </c>
      <c r="P44" s="465">
        <v>0</v>
      </c>
      <c r="Q44" s="465">
        <v>0</v>
      </c>
      <c r="R44" s="1326">
        <f t="shared" si="3"/>
        <v>0</v>
      </c>
      <c r="S44" s="882">
        <v>0</v>
      </c>
      <c r="T44" s="465">
        <v>1</v>
      </c>
      <c r="U44" s="465">
        <v>0</v>
      </c>
      <c r="V44" s="1326">
        <f t="shared" si="4"/>
        <v>1</v>
      </c>
      <c r="W44" s="882">
        <v>0</v>
      </c>
      <c r="X44" s="465">
        <v>0</v>
      </c>
      <c r="Y44" s="465">
        <v>0</v>
      </c>
      <c r="Z44" s="1326">
        <f t="shared" si="5"/>
        <v>0</v>
      </c>
      <c r="AA44" s="882">
        <v>1</v>
      </c>
      <c r="AB44" s="465">
        <v>0</v>
      </c>
      <c r="AC44" s="465">
        <v>3</v>
      </c>
      <c r="AD44" s="1326">
        <f t="shared" si="6"/>
        <v>4</v>
      </c>
    </row>
    <row r="45" spans="1:30" ht="15.6">
      <c r="A45" s="451" t="s">
        <v>140</v>
      </c>
      <c r="B45" s="452" t="s">
        <v>139</v>
      </c>
      <c r="C45" s="882">
        <v>1</v>
      </c>
      <c r="D45" s="465">
        <v>3</v>
      </c>
      <c r="E45" s="465">
        <v>6</v>
      </c>
      <c r="F45" s="1326">
        <f t="shared" si="0"/>
        <v>10</v>
      </c>
      <c r="G45" s="882">
        <v>0</v>
      </c>
      <c r="H45" s="465">
        <v>0</v>
      </c>
      <c r="I45" s="465">
        <v>1</v>
      </c>
      <c r="J45" s="1326">
        <f t="shared" si="1"/>
        <v>1</v>
      </c>
      <c r="K45" s="882">
        <v>0</v>
      </c>
      <c r="L45" s="465">
        <v>4</v>
      </c>
      <c r="M45" s="465">
        <v>8</v>
      </c>
      <c r="N45" s="1326">
        <f t="shared" si="2"/>
        <v>12</v>
      </c>
      <c r="O45" s="882">
        <v>0</v>
      </c>
      <c r="P45" s="465">
        <v>0</v>
      </c>
      <c r="Q45" s="465">
        <v>0</v>
      </c>
      <c r="R45" s="1326">
        <f t="shared" si="3"/>
        <v>0</v>
      </c>
      <c r="S45" s="882">
        <v>0</v>
      </c>
      <c r="T45" s="465">
        <v>1</v>
      </c>
      <c r="U45" s="465">
        <v>2</v>
      </c>
      <c r="V45" s="1326">
        <f t="shared" si="4"/>
        <v>3</v>
      </c>
      <c r="W45" s="882">
        <v>0</v>
      </c>
      <c r="X45" s="465">
        <v>0</v>
      </c>
      <c r="Y45" s="465">
        <v>0</v>
      </c>
      <c r="Z45" s="1326">
        <f t="shared" si="5"/>
        <v>0</v>
      </c>
      <c r="AA45" s="882">
        <v>0</v>
      </c>
      <c r="AB45" s="465">
        <v>0</v>
      </c>
      <c r="AC45" s="465">
        <v>4</v>
      </c>
      <c r="AD45" s="1326">
        <f t="shared" si="6"/>
        <v>4</v>
      </c>
    </row>
    <row r="46" spans="1:30" ht="15" customHeight="1">
      <c r="A46" s="454" t="s">
        <v>138</v>
      </c>
      <c r="B46" s="455" t="s">
        <v>137</v>
      </c>
      <c r="C46" s="883">
        <v>5</v>
      </c>
      <c r="D46" s="467">
        <v>120</v>
      </c>
      <c r="E46" s="467">
        <v>23</v>
      </c>
      <c r="F46" s="1327">
        <f t="shared" si="0"/>
        <v>148</v>
      </c>
      <c r="G46" s="883">
        <v>2</v>
      </c>
      <c r="H46" s="467">
        <v>24</v>
      </c>
      <c r="I46" s="467">
        <v>10</v>
      </c>
      <c r="J46" s="1327">
        <f t="shared" si="1"/>
        <v>36</v>
      </c>
      <c r="K46" s="883">
        <v>10</v>
      </c>
      <c r="L46" s="467">
        <v>190</v>
      </c>
      <c r="M46" s="467">
        <v>29</v>
      </c>
      <c r="N46" s="1327">
        <f t="shared" si="2"/>
        <v>229</v>
      </c>
      <c r="O46" s="883">
        <v>11</v>
      </c>
      <c r="P46" s="467">
        <v>19</v>
      </c>
      <c r="Q46" s="467">
        <v>5</v>
      </c>
      <c r="R46" s="1327">
        <f t="shared" si="3"/>
        <v>35</v>
      </c>
      <c r="S46" s="883">
        <v>5</v>
      </c>
      <c r="T46" s="467">
        <v>44</v>
      </c>
      <c r="U46" s="467">
        <v>3</v>
      </c>
      <c r="V46" s="1327">
        <f t="shared" si="4"/>
        <v>52</v>
      </c>
      <c r="W46" s="883">
        <v>5</v>
      </c>
      <c r="X46" s="467">
        <v>21</v>
      </c>
      <c r="Y46" s="467">
        <v>0</v>
      </c>
      <c r="Z46" s="1327">
        <f t="shared" si="5"/>
        <v>26</v>
      </c>
      <c r="AA46" s="883">
        <v>12</v>
      </c>
      <c r="AB46" s="467">
        <v>115</v>
      </c>
      <c r="AC46" s="467">
        <v>18</v>
      </c>
      <c r="AD46" s="1327">
        <f t="shared" si="6"/>
        <v>145</v>
      </c>
    </row>
    <row r="47" spans="1:30" ht="15.6">
      <c r="A47" s="456" t="s">
        <v>30</v>
      </c>
      <c r="B47" s="457" t="s">
        <v>26</v>
      </c>
      <c r="C47" s="884">
        <f t="shared" ref="C47:AD47" si="7">SUM(C11:C46)</f>
        <v>6455</v>
      </c>
      <c r="D47" s="885">
        <f t="shared" si="7"/>
        <v>4930</v>
      </c>
      <c r="E47" s="885">
        <f t="shared" si="7"/>
        <v>1833</v>
      </c>
      <c r="F47" s="880">
        <f t="shared" si="7"/>
        <v>13218</v>
      </c>
      <c r="G47" s="884">
        <f t="shared" si="7"/>
        <v>796</v>
      </c>
      <c r="H47" s="885">
        <f t="shared" si="7"/>
        <v>784</v>
      </c>
      <c r="I47" s="885">
        <f t="shared" si="7"/>
        <v>194</v>
      </c>
      <c r="J47" s="880">
        <f t="shared" si="7"/>
        <v>1774</v>
      </c>
      <c r="K47" s="884">
        <f t="shared" si="7"/>
        <v>2859</v>
      </c>
      <c r="L47" s="885">
        <f t="shared" si="7"/>
        <v>3018</v>
      </c>
      <c r="M47" s="885">
        <f t="shared" si="7"/>
        <v>1402</v>
      </c>
      <c r="N47" s="880">
        <f t="shared" si="7"/>
        <v>7279</v>
      </c>
      <c r="O47" s="884">
        <f t="shared" si="7"/>
        <v>518</v>
      </c>
      <c r="P47" s="885">
        <f t="shared" si="7"/>
        <v>461</v>
      </c>
      <c r="Q47" s="885">
        <f t="shared" si="7"/>
        <v>71</v>
      </c>
      <c r="R47" s="880">
        <f t="shared" si="7"/>
        <v>1050</v>
      </c>
      <c r="S47" s="884">
        <f t="shared" si="7"/>
        <v>964</v>
      </c>
      <c r="T47" s="885">
        <f t="shared" si="7"/>
        <v>870</v>
      </c>
      <c r="U47" s="885">
        <f t="shared" si="7"/>
        <v>263</v>
      </c>
      <c r="V47" s="880">
        <f t="shared" si="7"/>
        <v>2097</v>
      </c>
      <c r="W47" s="884">
        <f t="shared" si="7"/>
        <v>625</v>
      </c>
      <c r="X47" s="885">
        <f t="shared" si="7"/>
        <v>525</v>
      </c>
      <c r="Y47" s="885">
        <f t="shared" si="7"/>
        <v>62</v>
      </c>
      <c r="Z47" s="880">
        <f t="shared" si="7"/>
        <v>1212</v>
      </c>
      <c r="AA47" s="884">
        <f t="shared" si="7"/>
        <v>2361</v>
      </c>
      <c r="AB47" s="885">
        <f t="shared" si="7"/>
        <v>2371</v>
      </c>
      <c r="AC47" s="885">
        <f t="shared" si="7"/>
        <v>868</v>
      </c>
      <c r="AD47" s="880">
        <f t="shared" si="7"/>
        <v>5600</v>
      </c>
    </row>
    <row r="48" spans="1:30">
      <c r="A48" s="439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</row>
    <row r="49" spans="1:30" ht="24.6">
      <c r="A49" s="443" t="s">
        <v>702</v>
      </c>
      <c r="B49" s="444"/>
      <c r="C49" s="438"/>
      <c r="D49" s="438"/>
      <c r="E49" s="439"/>
      <c r="F49" s="445"/>
      <c r="G49" s="438"/>
      <c r="H49" s="438"/>
      <c r="I49" s="439"/>
      <c r="J49" s="445"/>
      <c r="K49" s="438"/>
      <c r="L49" s="438"/>
      <c r="M49" s="439"/>
      <c r="N49" s="445"/>
      <c r="O49" s="438"/>
      <c r="P49" s="438"/>
      <c r="Q49" s="439"/>
      <c r="R49" s="445"/>
      <c r="S49" s="438"/>
      <c r="T49" s="438"/>
      <c r="U49" s="439"/>
      <c r="V49" s="445"/>
      <c r="W49" s="438"/>
      <c r="X49" s="438"/>
      <c r="Y49" s="439"/>
      <c r="Z49" s="445"/>
      <c r="AA49" s="439"/>
      <c r="AB49" s="439"/>
      <c r="AC49" s="439"/>
      <c r="AD49" s="445" t="s">
        <v>701</v>
      </c>
    </row>
    <row r="50" spans="1:30" ht="15">
      <c r="A50" s="1888" t="s">
        <v>488</v>
      </c>
      <c r="B50" s="1889"/>
      <c r="C50" s="1898" t="s">
        <v>89</v>
      </c>
      <c r="D50" s="1899"/>
      <c r="E50" s="1886" t="s">
        <v>225</v>
      </c>
      <c r="F50" s="1887"/>
      <c r="G50" s="1898" t="s">
        <v>87</v>
      </c>
      <c r="H50" s="1899"/>
      <c r="I50" s="1902" t="s">
        <v>86</v>
      </c>
      <c r="J50" s="1903"/>
      <c r="K50" s="1898" t="s">
        <v>85</v>
      </c>
      <c r="L50" s="1899"/>
      <c r="M50" s="1886" t="s">
        <v>84</v>
      </c>
      <c r="N50" s="1887"/>
      <c r="O50" s="1898" t="s">
        <v>224</v>
      </c>
      <c r="P50" s="1899"/>
      <c r="Q50" s="1886" t="s">
        <v>82</v>
      </c>
      <c r="R50" s="1887"/>
      <c r="S50" s="1898" t="s">
        <v>81</v>
      </c>
      <c r="T50" s="1899"/>
      <c r="U50" s="1886" t="s">
        <v>80</v>
      </c>
      <c r="V50" s="1887"/>
      <c r="W50" s="1898" t="s">
        <v>79</v>
      </c>
      <c r="X50" s="1899"/>
      <c r="Y50" s="1886" t="s">
        <v>223</v>
      </c>
      <c r="Z50" s="1887"/>
      <c r="AA50" s="1900" t="s">
        <v>77</v>
      </c>
      <c r="AB50" s="1901"/>
      <c r="AC50" s="1886" t="s">
        <v>76</v>
      </c>
      <c r="AD50" s="1887"/>
    </row>
    <row r="51" spans="1:30" ht="39.6">
      <c r="A51" s="1890"/>
      <c r="B51" s="1891"/>
      <c r="C51" s="876" t="s">
        <v>214</v>
      </c>
      <c r="D51" s="876" t="s">
        <v>213</v>
      </c>
      <c r="E51" s="876" t="s">
        <v>212</v>
      </c>
      <c r="F51" s="876" t="s">
        <v>30</v>
      </c>
      <c r="G51" s="876" t="s">
        <v>214</v>
      </c>
      <c r="H51" s="876" t="s">
        <v>213</v>
      </c>
      <c r="I51" s="876" t="s">
        <v>212</v>
      </c>
      <c r="J51" s="876" t="s">
        <v>30</v>
      </c>
      <c r="K51" s="876" t="s">
        <v>214</v>
      </c>
      <c r="L51" s="876" t="s">
        <v>213</v>
      </c>
      <c r="M51" s="876" t="s">
        <v>212</v>
      </c>
      <c r="N51" s="876" t="s">
        <v>30</v>
      </c>
      <c r="O51" s="876" t="s">
        <v>214</v>
      </c>
      <c r="P51" s="876" t="s">
        <v>213</v>
      </c>
      <c r="Q51" s="876" t="s">
        <v>212</v>
      </c>
      <c r="R51" s="876" t="s">
        <v>30</v>
      </c>
      <c r="S51" s="876" t="s">
        <v>214</v>
      </c>
      <c r="T51" s="876" t="s">
        <v>213</v>
      </c>
      <c r="U51" s="876" t="s">
        <v>212</v>
      </c>
      <c r="V51" s="876" t="s">
        <v>30</v>
      </c>
      <c r="W51" s="876" t="s">
        <v>214</v>
      </c>
      <c r="X51" s="876" t="s">
        <v>213</v>
      </c>
      <c r="Y51" s="876" t="s">
        <v>212</v>
      </c>
      <c r="Z51" s="876" t="s">
        <v>30</v>
      </c>
      <c r="AA51" s="876" t="s">
        <v>214</v>
      </c>
      <c r="AB51" s="876" t="s">
        <v>213</v>
      </c>
      <c r="AC51" s="876" t="s">
        <v>212</v>
      </c>
      <c r="AD51" s="876" t="s">
        <v>30</v>
      </c>
    </row>
    <row r="52" spans="1:30" ht="57">
      <c r="A52" s="1892"/>
      <c r="B52" s="1893"/>
      <c r="C52" s="876" t="s">
        <v>211</v>
      </c>
      <c r="D52" s="876" t="s">
        <v>210</v>
      </c>
      <c r="E52" s="876" t="s">
        <v>209</v>
      </c>
      <c r="F52" s="876" t="s">
        <v>26</v>
      </c>
      <c r="G52" s="876" t="s">
        <v>211</v>
      </c>
      <c r="H52" s="876" t="s">
        <v>210</v>
      </c>
      <c r="I52" s="876" t="s">
        <v>209</v>
      </c>
      <c r="J52" s="876" t="s">
        <v>26</v>
      </c>
      <c r="K52" s="876" t="s">
        <v>211</v>
      </c>
      <c r="L52" s="876" t="s">
        <v>210</v>
      </c>
      <c r="M52" s="876" t="s">
        <v>209</v>
      </c>
      <c r="N52" s="876" t="s">
        <v>26</v>
      </c>
      <c r="O52" s="876" t="s">
        <v>211</v>
      </c>
      <c r="P52" s="876" t="s">
        <v>210</v>
      </c>
      <c r="Q52" s="876" t="s">
        <v>209</v>
      </c>
      <c r="R52" s="876" t="s">
        <v>26</v>
      </c>
      <c r="S52" s="876" t="s">
        <v>211</v>
      </c>
      <c r="T52" s="876" t="s">
        <v>210</v>
      </c>
      <c r="U52" s="876" t="s">
        <v>209</v>
      </c>
      <c r="V52" s="876" t="s">
        <v>26</v>
      </c>
      <c r="W52" s="876" t="s">
        <v>211</v>
      </c>
      <c r="X52" s="876" t="s">
        <v>210</v>
      </c>
      <c r="Y52" s="876" t="s">
        <v>209</v>
      </c>
      <c r="Z52" s="876" t="s">
        <v>26</v>
      </c>
      <c r="AA52" s="876" t="s">
        <v>211</v>
      </c>
      <c r="AB52" s="876" t="s">
        <v>210</v>
      </c>
      <c r="AC52" s="876" t="s">
        <v>209</v>
      </c>
      <c r="AD52" s="876" t="s">
        <v>26</v>
      </c>
    </row>
    <row r="53" spans="1:30" ht="15.6">
      <c r="A53" s="451" t="s">
        <v>208</v>
      </c>
      <c r="B53" s="877" t="s">
        <v>207</v>
      </c>
      <c r="C53" s="881">
        <v>187</v>
      </c>
      <c r="D53" s="463">
        <v>0</v>
      </c>
      <c r="E53" s="463">
        <v>0</v>
      </c>
      <c r="F53" s="1325">
        <f t="shared" ref="F53:F88" si="8">SUM(C53:E53)</f>
        <v>187</v>
      </c>
      <c r="G53" s="881">
        <v>40</v>
      </c>
      <c r="H53" s="463">
        <v>0</v>
      </c>
      <c r="I53" s="463">
        <v>0</v>
      </c>
      <c r="J53" s="1325">
        <f t="shared" ref="J53:J88" si="9">SUM(G53:I53)</f>
        <v>40</v>
      </c>
      <c r="K53" s="881">
        <v>272</v>
      </c>
      <c r="L53" s="463">
        <v>0</v>
      </c>
      <c r="M53" s="463">
        <v>0</v>
      </c>
      <c r="N53" s="1325">
        <f t="shared" ref="N53:N88" si="10">SUM(K53:M53)</f>
        <v>272</v>
      </c>
      <c r="O53" s="881">
        <v>34</v>
      </c>
      <c r="P53" s="463">
        <v>0</v>
      </c>
      <c r="Q53" s="463">
        <v>0</v>
      </c>
      <c r="R53" s="1325">
        <f t="shared" ref="R53:R88" si="11">SUM(O53:Q53)</f>
        <v>34</v>
      </c>
      <c r="S53" s="881">
        <v>75</v>
      </c>
      <c r="T53" s="463">
        <v>0</v>
      </c>
      <c r="U53" s="463">
        <v>0</v>
      </c>
      <c r="V53" s="1325">
        <f t="shared" ref="V53:V88" si="12">SUM(S53:U53)</f>
        <v>75</v>
      </c>
      <c r="W53" s="881">
        <v>97</v>
      </c>
      <c r="X53" s="463">
        <v>0</v>
      </c>
      <c r="Y53" s="463">
        <v>0</v>
      </c>
      <c r="Z53" s="1325">
        <f t="shared" ref="Z53:Z88" si="13">SUM(W53:Y53)</f>
        <v>97</v>
      </c>
      <c r="AA53" s="881">
        <v>34</v>
      </c>
      <c r="AB53" s="463">
        <v>0</v>
      </c>
      <c r="AC53" s="463">
        <v>0</v>
      </c>
      <c r="AD53" s="1325">
        <f t="shared" ref="AD53:AD88" si="14">SUM(AA53:AC53)</f>
        <v>34</v>
      </c>
    </row>
    <row r="54" spans="1:30" ht="15.6">
      <c r="A54" s="451" t="s">
        <v>206</v>
      </c>
      <c r="B54" s="877" t="s">
        <v>205</v>
      </c>
      <c r="C54" s="882">
        <v>286</v>
      </c>
      <c r="D54" s="465">
        <v>65</v>
      </c>
      <c r="E54" s="465">
        <v>7</v>
      </c>
      <c r="F54" s="1326">
        <f t="shared" si="8"/>
        <v>358</v>
      </c>
      <c r="G54" s="882">
        <v>121</v>
      </c>
      <c r="H54" s="465">
        <v>18</v>
      </c>
      <c r="I54" s="465">
        <v>0</v>
      </c>
      <c r="J54" s="1326">
        <f t="shared" si="9"/>
        <v>139</v>
      </c>
      <c r="K54" s="882">
        <v>603</v>
      </c>
      <c r="L54" s="465">
        <v>66</v>
      </c>
      <c r="M54" s="465">
        <v>7</v>
      </c>
      <c r="N54" s="1326">
        <f t="shared" si="10"/>
        <v>676</v>
      </c>
      <c r="O54" s="882">
        <v>91</v>
      </c>
      <c r="P54" s="465">
        <v>7</v>
      </c>
      <c r="Q54" s="465">
        <v>0</v>
      </c>
      <c r="R54" s="1326">
        <f t="shared" si="11"/>
        <v>98</v>
      </c>
      <c r="S54" s="882">
        <v>206</v>
      </c>
      <c r="T54" s="465">
        <v>60</v>
      </c>
      <c r="U54" s="465">
        <v>1</v>
      </c>
      <c r="V54" s="1326">
        <f t="shared" si="12"/>
        <v>267</v>
      </c>
      <c r="W54" s="882">
        <v>198</v>
      </c>
      <c r="X54" s="465">
        <v>30</v>
      </c>
      <c r="Y54" s="465">
        <v>3</v>
      </c>
      <c r="Z54" s="1326">
        <f t="shared" si="13"/>
        <v>231</v>
      </c>
      <c r="AA54" s="882">
        <v>60</v>
      </c>
      <c r="AB54" s="465">
        <v>13</v>
      </c>
      <c r="AC54" s="465">
        <v>2</v>
      </c>
      <c r="AD54" s="1326">
        <f t="shared" si="14"/>
        <v>75</v>
      </c>
    </row>
    <row r="55" spans="1:30" ht="15.6">
      <c r="A55" s="451" t="s">
        <v>204</v>
      </c>
      <c r="B55" s="877" t="s">
        <v>203</v>
      </c>
      <c r="C55" s="882">
        <v>18</v>
      </c>
      <c r="D55" s="465">
        <v>31</v>
      </c>
      <c r="E55" s="465">
        <v>12</v>
      </c>
      <c r="F55" s="1326">
        <f t="shared" si="8"/>
        <v>61</v>
      </c>
      <c r="G55" s="882">
        <v>2</v>
      </c>
      <c r="H55" s="465">
        <v>20</v>
      </c>
      <c r="I55" s="465">
        <v>0</v>
      </c>
      <c r="J55" s="1326">
        <f t="shared" si="9"/>
        <v>22</v>
      </c>
      <c r="K55" s="882">
        <v>9</v>
      </c>
      <c r="L55" s="465">
        <v>63</v>
      </c>
      <c r="M55" s="465">
        <v>6</v>
      </c>
      <c r="N55" s="1326">
        <f t="shared" si="10"/>
        <v>78</v>
      </c>
      <c r="O55" s="882">
        <v>2</v>
      </c>
      <c r="P55" s="465">
        <v>6</v>
      </c>
      <c r="Q55" s="465">
        <v>0</v>
      </c>
      <c r="R55" s="1326">
        <f t="shared" si="11"/>
        <v>8</v>
      </c>
      <c r="S55" s="882">
        <v>1</v>
      </c>
      <c r="T55" s="465">
        <v>22</v>
      </c>
      <c r="U55" s="465">
        <v>0</v>
      </c>
      <c r="V55" s="1326">
        <f t="shared" si="12"/>
        <v>23</v>
      </c>
      <c r="W55" s="882">
        <v>11</v>
      </c>
      <c r="X55" s="465">
        <v>20</v>
      </c>
      <c r="Y55" s="465">
        <v>3</v>
      </c>
      <c r="Z55" s="1326">
        <f t="shared" si="13"/>
        <v>34</v>
      </c>
      <c r="AA55" s="882">
        <v>0</v>
      </c>
      <c r="AB55" s="465">
        <v>7</v>
      </c>
      <c r="AC55" s="465">
        <v>0</v>
      </c>
      <c r="AD55" s="1326">
        <f t="shared" si="14"/>
        <v>7</v>
      </c>
    </row>
    <row r="56" spans="1:30" ht="15.6">
      <c r="A56" s="451" t="s">
        <v>202</v>
      </c>
      <c r="B56" s="877" t="s">
        <v>201</v>
      </c>
      <c r="C56" s="882">
        <v>4</v>
      </c>
      <c r="D56" s="465">
        <v>20</v>
      </c>
      <c r="E56" s="465">
        <v>9</v>
      </c>
      <c r="F56" s="1326">
        <f t="shared" si="8"/>
        <v>33</v>
      </c>
      <c r="G56" s="882">
        <v>0</v>
      </c>
      <c r="H56" s="465">
        <v>9</v>
      </c>
      <c r="I56" s="465">
        <v>1</v>
      </c>
      <c r="J56" s="1326">
        <f t="shared" si="9"/>
        <v>10</v>
      </c>
      <c r="K56" s="882">
        <v>1</v>
      </c>
      <c r="L56" s="465">
        <v>38</v>
      </c>
      <c r="M56" s="465">
        <v>3</v>
      </c>
      <c r="N56" s="1326">
        <f t="shared" si="10"/>
        <v>42</v>
      </c>
      <c r="O56" s="882">
        <v>0</v>
      </c>
      <c r="P56" s="465">
        <v>3</v>
      </c>
      <c r="Q56" s="465">
        <v>0</v>
      </c>
      <c r="R56" s="1326">
        <f t="shared" si="11"/>
        <v>3</v>
      </c>
      <c r="S56" s="882">
        <v>0</v>
      </c>
      <c r="T56" s="465">
        <v>5</v>
      </c>
      <c r="U56" s="465">
        <v>0</v>
      </c>
      <c r="V56" s="1326">
        <f t="shared" si="12"/>
        <v>5</v>
      </c>
      <c r="W56" s="882">
        <v>4</v>
      </c>
      <c r="X56" s="465">
        <v>7</v>
      </c>
      <c r="Y56" s="465">
        <v>5</v>
      </c>
      <c r="Z56" s="1326">
        <f t="shared" si="13"/>
        <v>16</v>
      </c>
      <c r="AA56" s="882">
        <v>0</v>
      </c>
      <c r="AB56" s="465">
        <v>1</v>
      </c>
      <c r="AC56" s="465">
        <v>0</v>
      </c>
      <c r="AD56" s="1326">
        <f t="shared" si="14"/>
        <v>1</v>
      </c>
    </row>
    <row r="57" spans="1:30" ht="15.6">
      <c r="A57" s="451" t="s">
        <v>200</v>
      </c>
      <c r="B57" s="877" t="s">
        <v>199</v>
      </c>
      <c r="C57" s="882">
        <v>4</v>
      </c>
      <c r="D57" s="465">
        <v>30</v>
      </c>
      <c r="E57" s="465">
        <v>3</v>
      </c>
      <c r="F57" s="1326">
        <f t="shared" si="8"/>
        <v>37</v>
      </c>
      <c r="G57" s="882">
        <v>1</v>
      </c>
      <c r="H57" s="465">
        <v>7</v>
      </c>
      <c r="I57" s="465">
        <v>2</v>
      </c>
      <c r="J57" s="1326">
        <f t="shared" si="9"/>
        <v>10</v>
      </c>
      <c r="K57" s="882">
        <v>1</v>
      </c>
      <c r="L57" s="465">
        <v>29</v>
      </c>
      <c r="M57" s="465">
        <v>2</v>
      </c>
      <c r="N57" s="1326">
        <f t="shared" si="10"/>
        <v>32</v>
      </c>
      <c r="O57" s="882">
        <v>3</v>
      </c>
      <c r="P57" s="465">
        <v>3</v>
      </c>
      <c r="Q57" s="465">
        <v>0</v>
      </c>
      <c r="R57" s="1326">
        <f t="shared" si="11"/>
        <v>6</v>
      </c>
      <c r="S57" s="882">
        <v>0</v>
      </c>
      <c r="T57" s="465">
        <v>15</v>
      </c>
      <c r="U57" s="465">
        <v>0</v>
      </c>
      <c r="V57" s="1326">
        <f t="shared" si="12"/>
        <v>15</v>
      </c>
      <c r="W57" s="882">
        <v>3</v>
      </c>
      <c r="X57" s="465">
        <v>10</v>
      </c>
      <c r="Y57" s="465">
        <v>1</v>
      </c>
      <c r="Z57" s="1326">
        <f t="shared" si="13"/>
        <v>14</v>
      </c>
      <c r="AA57" s="882">
        <v>0</v>
      </c>
      <c r="AB57" s="465">
        <v>1</v>
      </c>
      <c r="AC57" s="465">
        <v>0</v>
      </c>
      <c r="AD57" s="1326">
        <f t="shared" si="14"/>
        <v>1</v>
      </c>
    </row>
    <row r="58" spans="1:30" ht="15.6">
      <c r="A58" s="451" t="s">
        <v>198</v>
      </c>
      <c r="B58" s="877" t="s">
        <v>197</v>
      </c>
      <c r="C58" s="882">
        <v>2</v>
      </c>
      <c r="D58" s="465">
        <v>6</v>
      </c>
      <c r="E58" s="465">
        <v>4</v>
      </c>
      <c r="F58" s="1326">
        <f t="shared" si="8"/>
        <v>12</v>
      </c>
      <c r="G58" s="882">
        <v>0</v>
      </c>
      <c r="H58" s="465">
        <v>1</v>
      </c>
      <c r="I58" s="465">
        <v>0</v>
      </c>
      <c r="J58" s="1326">
        <f t="shared" si="9"/>
        <v>1</v>
      </c>
      <c r="K58" s="882">
        <v>0</v>
      </c>
      <c r="L58" s="465">
        <v>17</v>
      </c>
      <c r="M58" s="465">
        <v>4</v>
      </c>
      <c r="N58" s="1326">
        <f t="shared" si="10"/>
        <v>21</v>
      </c>
      <c r="O58" s="882">
        <v>0</v>
      </c>
      <c r="P58" s="465">
        <v>1</v>
      </c>
      <c r="Q58" s="465">
        <v>0</v>
      </c>
      <c r="R58" s="1326">
        <f t="shared" si="11"/>
        <v>1</v>
      </c>
      <c r="S58" s="882">
        <v>0</v>
      </c>
      <c r="T58" s="465">
        <v>9</v>
      </c>
      <c r="U58" s="465">
        <v>1</v>
      </c>
      <c r="V58" s="1326">
        <f t="shared" si="12"/>
        <v>10</v>
      </c>
      <c r="W58" s="882">
        <v>3</v>
      </c>
      <c r="X58" s="465">
        <v>8</v>
      </c>
      <c r="Y58" s="465">
        <v>0</v>
      </c>
      <c r="Z58" s="1326">
        <f t="shared" si="13"/>
        <v>11</v>
      </c>
      <c r="AA58" s="882">
        <v>0</v>
      </c>
      <c r="AB58" s="465">
        <v>2</v>
      </c>
      <c r="AC58" s="465">
        <v>0</v>
      </c>
      <c r="AD58" s="1326">
        <f t="shared" si="14"/>
        <v>2</v>
      </c>
    </row>
    <row r="59" spans="1:30" ht="15.6">
      <c r="A59" s="451" t="s">
        <v>196</v>
      </c>
      <c r="B59" s="877" t="s">
        <v>195</v>
      </c>
      <c r="C59" s="882">
        <v>0</v>
      </c>
      <c r="D59" s="465">
        <v>2</v>
      </c>
      <c r="E59" s="465">
        <v>1</v>
      </c>
      <c r="F59" s="1326">
        <f t="shared" si="8"/>
        <v>3</v>
      </c>
      <c r="G59" s="882">
        <v>0</v>
      </c>
      <c r="H59" s="465">
        <v>0</v>
      </c>
      <c r="I59" s="465">
        <v>0</v>
      </c>
      <c r="J59" s="1326">
        <f t="shared" si="9"/>
        <v>0</v>
      </c>
      <c r="K59" s="882">
        <v>0</v>
      </c>
      <c r="L59" s="465">
        <v>1</v>
      </c>
      <c r="M59" s="465">
        <v>0</v>
      </c>
      <c r="N59" s="1326">
        <f t="shared" si="10"/>
        <v>1</v>
      </c>
      <c r="O59" s="882">
        <v>0</v>
      </c>
      <c r="P59" s="465">
        <v>0</v>
      </c>
      <c r="Q59" s="465">
        <v>0</v>
      </c>
      <c r="R59" s="1326">
        <f t="shared" si="11"/>
        <v>0</v>
      </c>
      <c r="S59" s="882">
        <v>0</v>
      </c>
      <c r="T59" s="465">
        <v>0</v>
      </c>
      <c r="U59" s="465">
        <v>0</v>
      </c>
      <c r="V59" s="1326">
        <f t="shared" si="12"/>
        <v>0</v>
      </c>
      <c r="W59" s="882">
        <v>0</v>
      </c>
      <c r="X59" s="465">
        <v>0</v>
      </c>
      <c r="Y59" s="465">
        <v>0</v>
      </c>
      <c r="Z59" s="1326">
        <f t="shared" si="13"/>
        <v>0</v>
      </c>
      <c r="AA59" s="882">
        <v>0</v>
      </c>
      <c r="AB59" s="465">
        <v>0</v>
      </c>
      <c r="AC59" s="465">
        <v>0</v>
      </c>
      <c r="AD59" s="1326">
        <f t="shared" si="14"/>
        <v>0</v>
      </c>
    </row>
    <row r="60" spans="1:30" ht="15.6">
      <c r="A60" s="451" t="s">
        <v>194</v>
      </c>
      <c r="B60" s="877" t="s">
        <v>193</v>
      </c>
      <c r="C60" s="882">
        <v>0</v>
      </c>
      <c r="D60" s="465">
        <v>4</v>
      </c>
      <c r="E60" s="465">
        <v>3</v>
      </c>
      <c r="F60" s="1326">
        <f t="shared" si="8"/>
        <v>7</v>
      </c>
      <c r="G60" s="882">
        <v>0</v>
      </c>
      <c r="H60" s="465">
        <v>0</v>
      </c>
      <c r="I60" s="465">
        <v>0</v>
      </c>
      <c r="J60" s="1326">
        <f t="shared" si="9"/>
        <v>0</v>
      </c>
      <c r="K60" s="882">
        <v>0</v>
      </c>
      <c r="L60" s="465">
        <v>7</v>
      </c>
      <c r="M60" s="465">
        <v>2</v>
      </c>
      <c r="N60" s="1326">
        <f t="shared" si="10"/>
        <v>9</v>
      </c>
      <c r="O60" s="882">
        <v>0</v>
      </c>
      <c r="P60" s="465">
        <v>0</v>
      </c>
      <c r="Q60" s="465">
        <v>0</v>
      </c>
      <c r="R60" s="1326">
        <f t="shared" si="11"/>
        <v>0</v>
      </c>
      <c r="S60" s="882">
        <v>0</v>
      </c>
      <c r="T60" s="465">
        <v>0</v>
      </c>
      <c r="U60" s="465">
        <v>0</v>
      </c>
      <c r="V60" s="1326">
        <f t="shared" si="12"/>
        <v>0</v>
      </c>
      <c r="W60" s="882">
        <v>0</v>
      </c>
      <c r="X60" s="465">
        <v>0</v>
      </c>
      <c r="Y60" s="465">
        <v>0</v>
      </c>
      <c r="Z60" s="1326">
        <f t="shared" si="13"/>
        <v>0</v>
      </c>
      <c r="AA60" s="882">
        <v>0</v>
      </c>
      <c r="AB60" s="465">
        <v>0</v>
      </c>
      <c r="AC60" s="465">
        <v>0</v>
      </c>
      <c r="AD60" s="1326">
        <f t="shared" si="14"/>
        <v>0</v>
      </c>
    </row>
    <row r="61" spans="1:30" ht="15.6">
      <c r="A61" s="451" t="s">
        <v>192</v>
      </c>
      <c r="B61" s="877" t="s">
        <v>191</v>
      </c>
      <c r="C61" s="882">
        <v>0</v>
      </c>
      <c r="D61" s="465">
        <v>2</v>
      </c>
      <c r="E61" s="465">
        <v>4</v>
      </c>
      <c r="F61" s="1326">
        <f t="shared" si="8"/>
        <v>6</v>
      </c>
      <c r="G61" s="882">
        <v>0</v>
      </c>
      <c r="H61" s="465">
        <v>0</v>
      </c>
      <c r="I61" s="465">
        <v>0</v>
      </c>
      <c r="J61" s="1326">
        <f t="shared" si="9"/>
        <v>0</v>
      </c>
      <c r="K61" s="882">
        <v>0</v>
      </c>
      <c r="L61" s="465">
        <v>28</v>
      </c>
      <c r="M61" s="465">
        <v>1</v>
      </c>
      <c r="N61" s="1326">
        <f t="shared" si="10"/>
        <v>29</v>
      </c>
      <c r="O61" s="882">
        <v>0</v>
      </c>
      <c r="P61" s="465">
        <v>0</v>
      </c>
      <c r="Q61" s="465">
        <v>0</v>
      </c>
      <c r="R61" s="1326">
        <f t="shared" si="11"/>
        <v>0</v>
      </c>
      <c r="S61" s="882">
        <v>0</v>
      </c>
      <c r="T61" s="465">
        <v>0</v>
      </c>
      <c r="U61" s="465">
        <v>0</v>
      </c>
      <c r="V61" s="1326">
        <f t="shared" si="12"/>
        <v>0</v>
      </c>
      <c r="W61" s="882">
        <v>0</v>
      </c>
      <c r="X61" s="465">
        <v>1</v>
      </c>
      <c r="Y61" s="465">
        <v>0</v>
      </c>
      <c r="Z61" s="1326">
        <f t="shared" si="13"/>
        <v>1</v>
      </c>
      <c r="AA61" s="882">
        <v>0</v>
      </c>
      <c r="AB61" s="465">
        <v>0</v>
      </c>
      <c r="AC61" s="465">
        <v>0</v>
      </c>
      <c r="AD61" s="1326">
        <f t="shared" si="14"/>
        <v>0</v>
      </c>
    </row>
    <row r="62" spans="1:30" ht="15.6">
      <c r="A62" s="451" t="s">
        <v>190</v>
      </c>
      <c r="B62" s="877" t="s">
        <v>189</v>
      </c>
      <c r="C62" s="882">
        <v>1</v>
      </c>
      <c r="D62" s="465">
        <v>19</v>
      </c>
      <c r="E62" s="465">
        <v>5</v>
      </c>
      <c r="F62" s="1326">
        <f t="shared" si="8"/>
        <v>25</v>
      </c>
      <c r="G62" s="882">
        <v>0</v>
      </c>
      <c r="H62" s="465">
        <v>4</v>
      </c>
      <c r="I62" s="465">
        <v>1</v>
      </c>
      <c r="J62" s="1326">
        <f t="shared" si="9"/>
        <v>5</v>
      </c>
      <c r="K62" s="882">
        <v>2</v>
      </c>
      <c r="L62" s="465">
        <v>15</v>
      </c>
      <c r="M62" s="465">
        <v>3</v>
      </c>
      <c r="N62" s="1326">
        <f t="shared" si="10"/>
        <v>20</v>
      </c>
      <c r="O62" s="882">
        <v>2</v>
      </c>
      <c r="P62" s="465">
        <v>1</v>
      </c>
      <c r="Q62" s="465">
        <v>0</v>
      </c>
      <c r="R62" s="1326">
        <f t="shared" si="11"/>
        <v>3</v>
      </c>
      <c r="S62" s="882">
        <v>1</v>
      </c>
      <c r="T62" s="465">
        <v>13</v>
      </c>
      <c r="U62" s="465">
        <v>1</v>
      </c>
      <c r="V62" s="1326">
        <f t="shared" si="12"/>
        <v>15</v>
      </c>
      <c r="W62" s="882">
        <v>3</v>
      </c>
      <c r="X62" s="465">
        <v>11</v>
      </c>
      <c r="Y62" s="465">
        <v>1</v>
      </c>
      <c r="Z62" s="1326">
        <f t="shared" si="13"/>
        <v>15</v>
      </c>
      <c r="AA62" s="882">
        <v>0</v>
      </c>
      <c r="AB62" s="465">
        <v>1</v>
      </c>
      <c r="AC62" s="465">
        <v>0</v>
      </c>
      <c r="AD62" s="1326">
        <f t="shared" si="14"/>
        <v>1</v>
      </c>
    </row>
    <row r="63" spans="1:30" ht="15.6">
      <c r="A63" s="451" t="s">
        <v>188</v>
      </c>
      <c r="B63" s="877" t="s">
        <v>187</v>
      </c>
      <c r="C63" s="882">
        <v>2</v>
      </c>
      <c r="D63" s="465">
        <v>22</v>
      </c>
      <c r="E63" s="465">
        <v>6</v>
      </c>
      <c r="F63" s="1326">
        <f t="shared" si="8"/>
        <v>30</v>
      </c>
      <c r="G63" s="882">
        <v>0</v>
      </c>
      <c r="H63" s="465">
        <v>6</v>
      </c>
      <c r="I63" s="465">
        <v>1</v>
      </c>
      <c r="J63" s="1326">
        <f t="shared" si="9"/>
        <v>7</v>
      </c>
      <c r="K63" s="882">
        <v>4</v>
      </c>
      <c r="L63" s="465">
        <v>20</v>
      </c>
      <c r="M63" s="465">
        <v>14</v>
      </c>
      <c r="N63" s="1326">
        <f t="shared" si="10"/>
        <v>38</v>
      </c>
      <c r="O63" s="882">
        <v>2</v>
      </c>
      <c r="P63" s="465">
        <v>2</v>
      </c>
      <c r="Q63" s="465">
        <v>1</v>
      </c>
      <c r="R63" s="1326">
        <f t="shared" si="11"/>
        <v>5</v>
      </c>
      <c r="S63" s="882">
        <v>2</v>
      </c>
      <c r="T63" s="465">
        <v>11</v>
      </c>
      <c r="U63" s="465">
        <v>2</v>
      </c>
      <c r="V63" s="1326">
        <f t="shared" si="12"/>
        <v>15</v>
      </c>
      <c r="W63" s="882">
        <v>0</v>
      </c>
      <c r="X63" s="465">
        <v>8</v>
      </c>
      <c r="Y63" s="465">
        <v>0</v>
      </c>
      <c r="Z63" s="1326">
        <f t="shared" si="13"/>
        <v>8</v>
      </c>
      <c r="AA63" s="882">
        <v>0</v>
      </c>
      <c r="AB63" s="465">
        <v>2</v>
      </c>
      <c r="AC63" s="465">
        <v>0</v>
      </c>
      <c r="AD63" s="1326">
        <f t="shared" si="14"/>
        <v>2</v>
      </c>
    </row>
    <row r="64" spans="1:30" ht="15.6">
      <c r="A64" s="451" t="s">
        <v>186</v>
      </c>
      <c r="B64" s="877" t="s">
        <v>185</v>
      </c>
      <c r="C64" s="882">
        <v>28</v>
      </c>
      <c r="D64" s="465">
        <v>56</v>
      </c>
      <c r="E64" s="465">
        <v>17</v>
      </c>
      <c r="F64" s="1326">
        <f t="shared" si="8"/>
        <v>101</v>
      </c>
      <c r="G64" s="882">
        <v>7</v>
      </c>
      <c r="H64" s="465">
        <v>26</v>
      </c>
      <c r="I64" s="465">
        <v>3</v>
      </c>
      <c r="J64" s="1326">
        <f t="shared" si="9"/>
        <v>36</v>
      </c>
      <c r="K64" s="882">
        <v>39</v>
      </c>
      <c r="L64" s="465">
        <v>94</v>
      </c>
      <c r="M64" s="465">
        <v>14</v>
      </c>
      <c r="N64" s="1326">
        <f t="shared" si="10"/>
        <v>147</v>
      </c>
      <c r="O64" s="882">
        <v>5</v>
      </c>
      <c r="P64" s="465">
        <v>6</v>
      </c>
      <c r="Q64" s="465">
        <v>0</v>
      </c>
      <c r="R64" s="1326">
        <f t="shared" si="11"/>
        <v>11</v>
      </c>
      <c r="S64" s="882">
        <v>3</v>
      </c>
      <c r="T64" s="465">
        <v>36</v>
      </c>
      <c r="U64" s="465">
        <v>0</v>
      </c>
      <c r="V64" s="1326">
        <f t="shared" si="12"/>
        <v>39</v>
      </c>
      <c r="W64" s="882">
        <v>25</v>
      </c>
      <c r="X64" s="465">
        <v>25</v>
      </c>
      <c r="Y64" s="465">
        <v>2</v>
      </c>
      <c r="Z64" s="1326">
        <f t="shared" si="13"/>
        <v>52</v>
      </c>
      <c r="AA64" s="882">
        <v>1</v>
      </c>
      <c r="AB64" s="465">
        <v>17</v>
      </c>
      <c r="AC64" s="465">
        <v>0</v>
      </c>
      <c r="AD64" s="1326">
        <f t="shared" si="14"/>
        <v>18</v>
      </c>
    </row>
    <row r="65" spans="1:30" ht="15.6">
      <c r="A65" s="451" t="s">
        <v>184</v>
      </c>
      <c r="B65" s="877" t="s">
        <v>183</v>
      </c>
      <c r="C65" s="882">
        <v>3</v>
      </c>
      <c r="D65" s="465">
        <v>13</v>
      </c>
      <c r="E65" s="465">
        <v>4</v>
      </c>
      <c r="F65" s="1326">
        <f t="shared" si="8"/>
        <v>20</v>
      </c>
      <c r="G65" s="882">
        <v>0</v>
      </c>
      <c r="H65" s="465">
        <v>3</v>
      </c>
      <c r="I65" s="465">
        <v>0</v>
      </c>
      <c r="J65" s="1326">
        <f t="shared" si="9"/>
        <v>3</v>
      </c>
      <c r="K65" s="882">
        <v>3</v>
      </c>
      <c r="L65" s="465">
        <v>14</v>
      </c>
      <c r="M65" s="465">
        <v>0</v>
      </c>
      <c r="N65" s="1326">
        <f t="shared" si="10"/>
        <v>17</v>
      </c>
      <c r="O65" s="882">
        <v>0</v>
      </c>
      <c r="P65" s="465">
        <v>0</v>
      </c>
      <c r="Q65" s="465">
        <v>0</v>
      </c>
      <c r="R65" s="1326">
        <f t="shared" si="11"/>
        <v>0</v>
      </c>
      <c r="S65" s="882">
        <v>0</v>
      </c>
      <c r="T65" s="465">
        <v>3</v>
      </c>
      <c r="U65" s="465">
        <v>0</v>
      </c>
      <c r="V65" s="1326">
        <f t="shared" si="12"/>
        <v>3</v>
      </c>
      <c r="W65" s="882">
        <v>3</v>
      </c>
      <c r="X65" s="465">
        <v>7</v>
      </c>
      <c r="Y65" s="465">
        <v>0</v>
      </c>
      <c r="Z65" s="1326">
        <f t="shared" si="13"/>
        <v>10</v>
      </c>
      <c r="AA65" s="882">
        <v>0</v>
      </c>
      <c r="AB65" s="465">
        <v>0</v>
      </c>
      <c r="AC65" s="465">
        <v>0</v>
      </c>
      <c r="AD65" s="1326">
        <f t="shared" si="14"/>
        <v>0</v>
      </c>
    </row>
    <row r="66" spans="1:30" ht="15.6">
      <c r="A66" s="451" t="s">
        <v>182</v>
      </c>
      <c r="B66" s="877" t="s">
        <v>181</v>
      </c>
      <c r="C66" s="882">
        <v>0</v>
      </c>
      <c r="D66" s="465">
        <v>4</v>
      </c>
      <c r="E66" s="465">
        <v>3</v>
      </c>
      <c r="F66" s="1326">
        <f t="shared" si="8"/>
        <v>7</v>
      </c>
      <c r="G66" s="882">
        <v>0</v>
      </c>
      <c r="H66" s="465">
        <v>2</v>
      </c>
      <c r="I66" s="465">
        <v>0</v>
      </c>
      <c r="J66" s="1326">
        <f t="shared" si="9"/>
        <v>2</v>
      </c>
      <c r="K66" s="882">
        <v>1</v>
      </c>
      <c r="L66" s="465">
        <v>11</v>
      </c>
      <c r="M66" s="465">
        <v>1</v>
      </c>
      <c r="N66" s="1326">
        <f t="shared" si="10"/>
        <v>13</v>
      </c>
      <c r="O66" s="882">
        <v>0</v>
      </c>
      <c r="P66" s="465">
        <v>0</v>
      </c>
      <c r="Q66" s="465">
        <v>0</v>
      </c>
      <c r="R66" s="1326">
        <f t="shared" si="11"/>
        <v>0</v>
      </c>
      <c r="S66" s="882">
        <v>0</v>
      </c>
      <c r="T66" s="465">
        <v>3</v>
      </c>
      <c r="U66" s="465">
        <v>0</v>
      </c>
      <c r="V66" s="1326">
        <f t="shared" si="12"/>
        <v>3</v>
      </c>
      <c r="W66" s="882">
        <v>2</v>
      </c>
      <c r="X66" s="465">
        <v>8</v>
      </c>
      <c r="Y66" s="465">
        <v>0</v>
      </c>
      <c r="Z66" s="1326">
        <f t="shared" si="13"/>
        <v>10</v>
      </c>
      <c r="AA66" s="882">
        <v>0</v>
      </c>
      <c r="AB66" s="465">
        <v>1</v>
      </c>
      <c r="AC66" s="465">
        <v>0</v>
      </c>
      <c r="AD66" s="1326">
        <f t="shared" si="14"/>
        <v>1</v>
      </c>
    </row>
    <row r="67" spans="1:30" ht="15.6">
      <c r="A67" s="451" t="s">
        <v>180</v>
      </c>
      <c r="B67" s="877" t="s">
        <v>179</v>
      </c>
      <c r="C67" s="882">
        <v>7</v>
      </c>
      <c r="D67" s="465">
        <v>38</v>
      </c>
      <c r="E67" s="465">
        <v>2</v>
      </c>
      <c r="F67" s="1326">
        <f t="shared" si="8"/>
        <v>47</v>
      </c>
      <c r="G67" s="882">
        <v>0</v>
      </c>
      <c r="H67" s="465">
        <v>12</v>
      </c>
      <c r="I67" s="465">
        <v>1</v>
      </c>
      <c r="J67" s="1326">
        <f t="shared" si="9"/>
        <v>13</v>
      </c>
      <c r="K67" s="882">
        <v>20</v>
      </c>
      <c r="L67" s="465">
        <v>21</v>
      </c>
      <c r="M67" s="465">
        <v>12</v>
      </c>
      <c r="N67" s="1326">
        <f t="shared" si="10"/>
        <v>53</v>
      </c>
      <c r="O67" s="882">
        <v>6</v>
      </c>
      <c r="P67" s="465">
        <v>1</v>
      </c>
      <c r="Q67" s="465">
        <v>0</v>
      </c>
      <c r="R67" s="1326">
        <f t="shared" si="11"/>
        <v>7</v>
      </c>
      <c r="S67" s="882">
        <v>1</v>
      </c>
      <c r="T67" s="465">
        <v>19</v>
      </c>
      <c r="U67" s="465">
        <v>2</v>
      </c>
      <c r="V67" s="1326">
        <f t="shared" si="12"/>
        <v>22</v>
      </c>
      <c r="W67" s="882">
        <v>29</v>
      </c>
      <c r="X67" s="465">
        <v>17</v>
      </c>
      <c r="Y67" s="465">
        <v>1</v>
      </c>
      <c r="Z67" s="1326">
        <f t="shared" si="13"/>
        <v>47</v>
      </c>
      <c r="AA67" s="882">
        <v>1</v>
      </c>
      <c r="AB67" s="465">
        <v>6</v>
      </c>
      <c r="AC67" s="465">
        <v>0</v>
      </c>
      <c r="AD67" s="1326">
        <f t="shared" si="14"/>
        <v>7</v>
      </c>
    </row>
    <row r="68" spans="1:30" ht="15.6">
      <c r="A68" s="451" t="s">
        <v>178</v>
      </c>
      <c r="B68" s="877" t="s">
        <v>177</v>
      </c>
      <c r="C68" s="882">
        <v>0</v>
      </c>
      <c r="D68" s="465">
        <v>0</v>
      </c>
      <c r="E68" s="465">
        <v>3</v>
      </c>
      <c r="F68" s="1326">
        <f t="shared" si="8"/>
        <v>3</v>
      </c>
      <c r="G68" s="882">
        <v>0</v>
      </c>
      <c r="H68" s="465">
        <v>0</v>
      </c>
      <c r="I68" s="465">
        <v>0</v>
      </c>
      <c r="J68" s="1326">
        <f t="shared" si="9"/>
        <v>0</v>
      </c>
      <c r="K68" s="882">
        <v>3</v>
      </c>
      <c r="L68" s="465">
        <v>3</v>
      </c>
      <c r="M68" s="465">
        <v>0</v>
      </c>
      <c r="N68" s="1326">
        <f t="shared" si="10"/>
        <v>6</v>
      </c>
      <c r="O68" s="882">
        <v>0</v>
      </c>
      <c r="P68" s="465">
        <v>0</v>
      </c>
      <c r="Q68" s="465">
        <v>0</v>
      </c>
      <c r="R68" s="1326">
        <f t="shared" si="11"/>
        <v>0</v>
      </c>
      <c r="S68" s="882">
        <v>0</v>
      </c>
      <c r="T68" s="465">
        <v>0</v>
      </c>
      <c r="U68" s="465">
        <v>0</v>
      </c>
      <c r="V68" s="1326">
        <f t="shared" si="12"/>
        <v>0</v>
      </c>
      <c r="W68" s="882">
        <v>1</v>
      </c>
      <c r="X68" s="465">
        <v>2</v>
      </c>
      <c r="Y68" s="465">
        <v>0</v>
      </c>
      <c r="Z68" s="1326">
        <f t="shared" si="13"/>
        <v>3</v>
      </c>
      <c r="AA68" s="882">
        <v>0</v>
      </c>
      <c r="AB68" s="465">
        <v>0</v>
      </c>
      <c r="AC68" s="465">
        <v>0</v>
      </c>
      <c r="AD68" s="1326">
        <f t="shared" si="14"/>
        <v>0</v>
      </c>
    </row>
    <row r="69" spans="1:30" ht="15.6">
      <c r="A69" s="451" t="s">
        <v>176</v>
      </c>
      <c r="B69" s="877" t="s">
        <v>175</v>
      </c>
      <c r="C69" s="882">
        <v>0</v>
      </c>
      <c r="D69" s="465">
        <v>2</v>
      </c>
      <c r="E69" s="465">
        <v>0</v>
      </c>
      <c r="F69" s="1326">
        <f t="shared" si="8"/>
        <v>2</v>
      </c>
      <c r="G69" s="882">
        <v>0</v>
      </c>
      <c r="H69" s="465">
        <v>0</v>
      </c>
      <c r="I69" s="465">
        <v>0</v>
      </c>
      <c r="J69" s="1326">
        <f t="shared" si="9"/>
        <v>0</v>
      </c>
      <c r="K69" s="882">
        <v>0</v>
      </c>
      <c r="L69" s="465">
        <v>0</v>
      </c>
      <c r="M69" s="465">
        <v>0</v>
      </c>
      <c r="N69" s="1326">
        <f t="shared" si="10"/>
        <v>0</v>
      </c>
      <c r="O69" s="882">
        <v>0</v>
      </c>
      <c r="P69" s="465">
        <v>0</v>
      </c>
      <c r="Q69" s="465">
        <v>0</v>
      </c>
      <c r="R69" s="1326">
        <f t="shared" si="11"/>
        <v>0</v>
      </c>
      <c r="S69" s="882">
        <v>0</v>
      </c>
      <c r="T69" s="465">
        <v>0</v>
      </c>
      <c r="U69" s="465">
        <v>0</v>
      </c>
      <c r="V69" s="1326">
        <f t="shared" si="12"/>
        <v>0</v>
      </c>
      <c r="W69" s="882">
        <v>0</v>
      </c>
      <c r="X69" s="465">
        <v>0</v>
      </c>
      <c r="Y69" s="465">
        <v>0</v>
      </c>
      <c r="Z69" s="1326">
        <f t="shared" si="13"/>
        <v>0</v>
      </c>
      <c r="AA69" s="882">
        <v>0</v>
      </c>
      <c r="AB69" s="465">
        <v>0</v>
      </c>
      <c r="AC69" s="465">
        <v>0</v>
      </c>
      <c r="AD69" s="1326">
        <f t="shared" si="14"/>
        <v>0</v>
      </c>
    </row>
    <row r="70" spans="1:30" ht="15.6">
      <c r="A70" s="451" t="s">
        <v>174</v>
      </c>
      <c r="B70" s="877" t="s">
        <v>173</v>
      </c>
      <c r="C70" s="882">
        <v>1</v>
      </c>
      <c r="D70" s="465">
        <v>0</v>
      </c>
      <c r="E70" s="465">
        <v>0</v>
      </c>
      <c r="F70" s="1326">
        <f t="shared" si="8"/>
        <v>1</v>
      </c>
      <c r="G70" s="882">
        <v>0</v>
      </c>
      <c r="H70" s="465">
        <v>0</v>
      </c>
      <c r="I70" s="465">
        <v>0</v>
      </c>
      <c r="J70" s="1326">
        <f t="shared" si="9"/>
        <v>0</v>
      </c>
      <c r="K70" s="882">
        <v>0</v>
      </c>
      <c r="L70" s="465">
        <v>2</v>
      </c>
      <c r="M70" s="465">
        <v>1</v>
      </c>
      <c r="N70" s="1326">
        <f t="shared" si="10"/>
        <v>3</v>
      </c>
      <c r="O70" s="882">
        <v>0</v>
      </c>
      <c r="P70" s="465">
        <v>0</v>
      </c>
      <c r="Q70" s="465">
        <v>0</v>
      </c>
      <c r="R70" s="1326">
        <f t="shared" si="11"/>
        <v>0</v>
      </c>
      <c r="S70" s="882">
        <v>0</v>
      </c>
      <c r="T70" s="465">
        <v>2</v>
      </c>
      <c r="U70" s="465">
        <v>0</v>
      </c>
      <c r="V70" s="1326">
        <f t="shared" si="12"/>
        <v>2</v>
      </c>
      <c r="W70" s="882">
        <v>0</v>
      </c>
      <c r="X70" s="465">
        <v>0</v>
      </c>
      <c r="Y70" s="465">
        <v>0</v>
      </c>
      <c r="Z70" s="1326">
        <f t="shared" si="13"/>
        <v>0</v>
      </c>
      <c r="AA70" s="882">
        <v>0</v>
      </c>
      <c r="AB70" s="465">
        <v>0</v>
      </c>
      <c r="AC70" s="465">
        <v>0</v>
      </c>
      <c r="AD70" s="1326">
        <f t="shared" si="14"/>
        <v>0</v>
      </c>
    </row>
    <row r="71" spans="1:30" ht="15.6">
      <c r="A71" s="451" t="s">
        <v>172</v>
      </c>
      <c r="B71" s="877" t="s">
        <v>171</v>
      </c>
      <c r="C71" s="882">
        <v>1</v>
      </c>
      <c r="D71" s="465">
        <v>24</v>
      </c>
      <c r="E71" s="465">
        <v>0</v>
      </c>
      <c r="F71" s="1326">
        <f t="shared" si="8"/>
        <v>25</v>
      </c>
      <c r="G71" s="882">
        <v>0</v>
      </c>
      <c r="H71" s="465">
        <v>9</v>
      </c>
      <c r="I71" s="465">
        <v>1</v>
      </c>
      <c r="J71" s="1326">
        <f t="shared" si="9"/>
        <v>10</v>
      </c>
      <c r="K71" s="882">
        <v>11</v>
      </c>
      <c r="L71" s="465">
        <v>33</v>
      </c>
      <c r="M71" s="465">
        <v>2</v>
      </c>
      <c r="N71" s="1326">
        <f t="shared" si="10"/>
        <v>46</v>
      </c>
      <c r="O71" s="882">
        <v>0</v>
      </c>
      <c r="P71" s="465">
        <v>3</v>
      </c>
      <c r="Q71" s="465">
        <v>0</v>
      </c>
      <c r="R71" s="1326">
        <f t="shared" si="11"/>
        <v>3</v>
      </c>
      <c r="S71" s="882">
        <v>0</v>
      </c>
      <c r="T71" s="465">
        <v>18</v>
      </c>
      <c r="U71" s="465">
        <v>0</v>
      </c>
      <c r="V71" s="1326">
        <f t="shared" si="12"/>
        <v>18</v>
      </c>
      <c r="W71" s="882">
        <v>2</v>
      </c>
      <c r="X71" s="465">
        <v>20</v>
      </c>
      <c r="Y71" s="465">
        <v>0</v>
      </c>
      <c r="Z71" s="1326">
        <f t="shared" si="13"/>
        <v>22</v>
      </c>
      <c r="AA71" s="882">
        <v>0</v>
      </c>
      <c r="AB71" s="465">
        <v>2</v>
      </c>
      <c r="AC71" s="465">
        <v>0</v>
      </c>
      <c r="AD71" s="1326">
        <f t="shared" si="14"/>
        <v>2</v>
      </c>
    </row>
    <row r="72" spans="1:30" ht="15.6">
      <c r="A72" s="451" t="s">
        <v>170</v>
      </c>
      <c r="B72" s="877" t="s">
        <v>169</v>
      </c>
      <c r="C72" s="882">
        <v>0</v>
      </c>
      <c r="D72" s="465">
        <v>11</v>
      </c>
      <c r="E72" s="465">
        <v>4</v>
      </c>
      <c r="F72" s="1326">
        <f t="shared" si="8"/>
        <v>15</v>
      </c>
      <c r="G72" s="882">
        <v>0</v>
      </c>
      <c r="H72" s="465">
        <v>2</v>
      </c>
      <c r="I72" s="465">
        <v>1</v>
      </c>
      <c r="J72" s="1326">
        <f t="shared" si="9"/>
        <v>3</v>
      </c>
      <c r="K72" s="882">
        <v>4</v>
      </c>
      <c r="L72" s="465">
        <v>13</v>
      </c>
      <c r="M72" s="465">
        <v>3</v>
      </c>
      <c r="N72" s="1326">
        <f t="shared" si="10"/>
        <v>20</v>
      </c>
      <c r="O72" s="882">
        <v>1</v>
      </c>
      <c r="P72" s="465">
        <v>1</v>
      </c>
      <c r="Q72" s="465">
        <v>0</v>
      </c>
      <c r="R72" s="1326">
        <f t="shared" si="11"/>
        <v>2</v>
      </c>
      <c r="S72" s="882">
        <v>0</v>
      </c>
      <c r="T72" s="465">
        <v>8</v>
      </c>
      <c r="U72" s="465">
        <v>1</v>
      </c>
      <c r="V72" s="1326">
        <f t="shared" si="12"/>
        <v>9</v>
      </c>
      <c r="W72" s="882">
        <v>1</v>
      </c>
      <c r="X72" s="465">
        <v>6</v>
      </c>
      <c r="Y72" s="465">
        <v>2</v>
      </c>
      <c r="Z72" s="1326">
        <f t="shared" si="13"/>
        <v>9</v>
      </c>
      <c r="AA72" s="882">
        <v>0</v>
      </c>
      <c r="AB72" s="465">
        <v>0</v>
      </c>
      <c r="AC72" s="465">
        <v>0</v>
      </c>
      <c r="AD72" s="1326">
        <f t="shared" si="14"/>
        <v>0</v>
      </c>
    </row>
    <row r="73" spans="1:30" ht="15.6">
      <c r="A73" s="451" t="s">
        <v>168</v>
      </c>
      <c r="B73" s="877" t="s">
        <v>167</v>
      </c>
      <c r="C73" s="882">
        <v>4</v>
      </c>
      <c r="D73" s="465">
        <v>27</v>
      </c>
      <c r="E73" s="465">
        <v>8</v>
      </c>
      <c r="F73" s="1326">
        <f t="shared" si="8"/>
        <v>39</v>
      </c>
      <c r="G73" s="882">
        <v>2</v>
      </c>
      <c r="H73" s="465">
        <v>3</v>
      </c>
      <c r="I73" s="465">
        <v>2</v>
      </c>
      <c r="J73" s="1326">
        <f t="shared" si="9"/>
        <v>7</v>
      </c>
      <c r="K73" s="882">
        <v>9</v>
      </c>
      <c r="L73" s="465">
        <v>35</v>
      </c>
      <c r="M73" s="465">
        <v>7</v>
      </c>
      <c r="N73" s="1326">
        <f t="shared" si="10"/>
        <v>51</v>
      </c>
      <c r="O73" s="882">
        <v>1</v>
      </c>
      <c r="P73" s="465">
        <v>0</v>
      </c>
      <c r="Q73" s="465">
        <v>0</v>
      </c>
      <c r="R73" s="1326">
        <f t="shared" si="11"/>
        <v>1</v>
      </c>
      <c r="S73" s="882">
        <v>0</v>
      </c>
      <c r="T73" s="465">
        <v>2</v>
      </c>
      <c r="U73" s="465">
        <v>1</v>
      </c>
      <c r="V73" s="1326">
        <f t="shared" si="12"/>
        <v>3</v>
      </c>
      <c r="W73" s="882">
        <v>1</v>
      </c>
      <c r="X73" s="465">
        <v>6</v>
      </c>
      <c r="Y73" s="465">
        <v>2</v>
      </c>
      <c r="Z73" s="1326">
        <f t="shared" si="13"/>
        <v>9</v>
      </c>
      <c r="AA73" s="882">
        <v>0</v>
      </c>
      <c r="AB73" s="465">
        <v>0</v>
      </c>
      <c r="AC73" s="465">
        <v>0</v>
      </c>
      <c r="AD73" s="1326">
        <f t="shared" si="14"/>
        <v>0</v>
      </c>
    </row>
    <row r="74" spans="1:30" ht="15.6">
      <c r="A74" s="451" t="s">
        <v>166</v>
      </c>
      <c r="B74" s="877" t="s">
        <v>165</v>
      </c>
      <c r="C74" s="882">
        <v>0</v>
      </c>
      <c r="D74" s="465">
        <v>2</v>
      </c>
      <c r="E74" s="465">
        <v>1</v>
      </c>
      <c r="F74" s="1326">
        <f t="shared" si="8"/>
        <v>3</v>
      </c>
      <c r="G74" s="882">
        <v>0</v>
      </c>
      <c r="H74" s="465">
        <v>1</v>
      </c>
      <c r="I74" s="465">
        <v>0</v>
      </c>
      <c r="J74" s="1326">
        <f t="shared" si="9"/>
        <v>1</v>
      </c>
      <c r="K74" s="882">
        <v>0</v>
      </c>
      <c r="L74" s="465">
        <v>0</v>
      </c>
      <c r="M74" s="465">
        <v>0</v>
      </c>
      <c r="N74" s="1326">
        <f t="shared" si="10"/>
        <v>0</v>
      </c>
      <c r="O74" s="882">
        <v>0</v>
      </c>
      <c r="P74" s="465">
        <v>0</v>
      </c>
      <c r="Q74" s="465">
        <v>0</v>
      </c>
      <c r="R74" s="1326">
        <f t="shared" si="11"/>
        <v>0</v>
      </c>
      <c r="S74" s="882">
        <v>0</v>
      </c>
      <c r="T74" s="465">
        <v>1</v>
      </c>
      <c r="U74" s="465">
        <v>0</v>
      </c>
      <c r="V74" s="1326">
        <f t="shared" si="12"/>
        <v>1</v>
      </c>
      <c r="W74" s="882">
        <v>0</v>
      </c>
      <c r="X74" s="465">
        <v>2</v>
      </c>
      <c r="Y74" s="465">
        <v>0</v>
      </c>
      <c r="Z74" s="1326">
        <f t="shared" si="13"/>
        <v>2</v>
      </c>
      <c r="AA74" s="882">
        <v>0</v>
      </c>
      <c r="AB74" s="465">
        <v>1</v>
      </c>
      <c r="AC74" s="465">
        <v>0</v>
      </c>
      <c r="AD74" s="1326">
        <f t="shared" si="14"/>
        <v>1</v>
      </c>
    </row>
    <row r="75" spans="1:30" ht="15.6">
      <c r="A75" s="451" t="s">
        <v>164</v>
      </c>
      <c r="B75" s="877" t="s">
        <v>163</v>
      </c>
      <c r="C75" s="882">
        <v>20</v>
      </c>
      <c r="D75" s="465">
        <v>52</v>
      </c>
      <c r="E75" s="465">
        <v>18</v>
      </c>
      <c r="F75" s="1326">
        <f t="shared" si="8"/>
        <v>90</v>
      </c>
      <c r="G75" s="882">
        <v>5</v>
      </c>
      <c r="H75" s="465">
        <v>25</v>
      </c>
      <c r="I75" s="465">
        <v>2</v>
      </c>
      <c r="J75" s="1326">
        <f t="shared" si="9"/>
        <v>32</v>
      </c>
      <c r="K75" s="882">
        <v>37</v>
      </c>
      <c r="L75" s="465">
        <v>94</v>
      </c>
      <c r="M75" s="465">
        <v>7</v>
      </c>
      <c r="N75" s="1326">
        <f t="shared" si="10"/>
        <v>138</v>
      </c>
      <c r="O75" s="882">
        <v>7</v>
      </c>
      <c r="P75" s="465">
        <v>3</v>
      </c>
      <c r="Q75" s="465">
        <v>1</v>
      </c>
      <c r="R75" s="1326">
        <f t="shared" si="11"/>
        <v>11</v>
      </c>
      <c r="S75" s="882">
        <v>3</v>
      </c>
      <c r="T75" s="465">
        <v>33</v>
      </c>
      <c r="U75" s="465">
        <v>1</v>
      </c>
      <c r="V75" s="1326">
        <f t="shared" si="12"/>
        <v>37</v>
      </c>
      <c r="W75" s="882">
        <v>8</v>
      </c>
      <c r="X75" s="465">
        <v>38</v>
      </c>
      <c r="Y75" s="465">
        <v>3</v>
      </c>
      <c r="Z75" s="1326">
        <f t="shared" si="13"/>
        <v>49</v>
      </c>
      <c r="AA75" s="882">
        <v>0</v>
      </c>
      <c r="AB75" s="465">
        <v>9</v>
      </c>
      <c r="AC75" s="465">
        <v>0</v>
      </c>
      <c r="AD75" s="1326">
        <f t="shared" si="14"/>
        <v>9</v>
      </c>
    </row>
    <row r="76" spans="1:30" ht="15.6">
      <c r="A76" s="451" t="s">
        <v>162</v>
      </c>
      <c r="B76" s="877" t="s">
        <v>161</v>
      </c>
      <c r="C76" s="882">
        <v>0</v>
      </c>
      <c r="D76" s="465">
        <v>2</v>
      </c>
      <c r="E76" s="465">
        <v>2</v>
      </c>
      <c r="F76" s="1326">
        <f t="shared" si="8"/>
        <v>4</v>
      </c>
      <c r="G76" s="882">
        <v>0</v>
      </c>
      <c r="H76" s="465">
        <v>1</v>
      </c>
      <c r="I76" s="465">
        <v>0</v>
      </c>
      <c r="J76" s="1326">
        <f t="shared" si="9"/>
        <v>1</v>
      </c>
      <c r="K76" s="882">
        <v>2</v>
      </c>
      <c r="L76" s="465">
        <v>3</v>
      </c>
      <c r="M76" s="465">
        <v>1</v>
      </c>
      <c r="N76" s="1326">
        <f t="shared" si="10"/>
        <v>6</v>
      </c>
      <c r="O76" s="882">
        <v>0</v>
      </c>
      <c r="P76" s="465">
        <v>0</v>
      </c>
      <c r="Q76" s="465">
        <v>0</v>
      </c>
      <c r="R76" s="1326">
        <f t="shared" si="11"/>
        <v>0</v>
      </c>
      <c r="S76" s="882">
        <v>0</v>
      </c>
      <c r="T76" s="465">
        <v>1</v>
      </c>
      <c r="U76" s="465">
        <v>0</v>
      </c>
      <c r="V76" s="1326">
        <f t="shared" si="12"/>
        <v>1</v>
      </c>
      <c r="W76" s="882">
        <v>0</v>
      </c>
      <c r="X76" s="465">
        <v>4</v>
      </c>
      <c r="Y76" s="465">
        <v>0</v>
      </c>
      <c r="Z76" s="1326">
        <f t="shared" si="13"/>
        <v>4</v>
      </c>
      <c r="AA76" s="882">
        <v>0</v>
      </c>
      <c r="AB76" s="465">
        <v>0</v>
      </c>
      <c r="AC76" s="465">
        <v>0</v>
      </c>
      <c r="AD76" s="1326">
        <f t="shared" si="14"/>
        <v>0</v>
      </c>
    </row>
    <row r="77" spans="1:30" ht="15.6">
      <c r="A77" s="451" t="s">
        <v>160</v>
      </c>
      <c r="B77" s="877" t="s">
        <v>159</v>
      </c>
      <c r="C77" s="882">
        <v>0</v>
      </c>
      <c r="D77" s="465">
        <v>0</v>
      </c>
      <c r="E77" s="465">
        <v>0</v>
      </c>
      <c r="F77" s="1326">
        <f t="shared" si="8"/>
        <v>0</v>
      </c>
      <c r="G77" s="882">
        <v>0</v>
      </c>
      <c r="H77" s="465">
        <v>0</v>
      </c>
      <c r="I77" s="465">
        <v>0</v>
      </c>
      <c r="J77" s="1326">
        <f t="shared" si="9"/>
        <v>0</v>
      </c>
      <c r="K77" s="882">
        <v>0</v>
      </c>
      <c r="L77" s="465">
        <v>0</v>
      </c>
      <c r="M77" s="465">
        <v>0</v>
      </c>
      <c r="N77" s="1326">
        <f t="shared" si="10"/>
        <v>0</v>
      </c>
      <c r="O77" s="882">
        <v>0</v>
      </c>
      <c r="P77" s="465">
        <v>0</v>
      </c>
      <c r="Q77" s="465">
        <v>0</v>
      </c>
      <c r="R77" s="1326">
        <f t="shared" si="11"/>
        <v>0</v>
      </c>
      <c r="S77" s="882">
        <v>0</v>
      </c>
      <c r="T77" s="465">
        <v>0</v>
      </c>
      <c r="U77" s="465">
        <v>0</v>
      </c>
      <c r="V77" s="1326">
        <f t="shared" si="12"/>
        <v>0</v>
      </c>
      <c r="W77" s="882">
        <v>0</v>
      </c>
      <c r="X77" s="465">
        <v>0</v>
      </c>
      <c r="Y77" s="465">
        <v>0</v>
      </c>
      <c r="Z77" s="1326">
        <f t="shared" si="13"/>
        <v>0</v>
      </c>
      <c r="AA77" s="882">
        <v>0</v>
      </c>
      <c r="AB77" s="465">
        <v>0</v>
      </c>
      <c r="AC77" s="465">
        <v>0</v>
      </c>
      <c r="AD77" s="1326">
        <f t="shared" si="14"/>
        <v>0</v>
      </c>
    </row>
    <row r="78" spans="1:30" ht="15.6">
      <c r="A78" s="451" t="s">
        <v>158</v>
      </c>
      <c r="B78" s="877" t="s">
        <v>157</v>
      </c>
      <c r="C78" s="882">
        <v>0</v>
      </c>
      <c r="D78" s="465">
        <v>4</v>
      </c>
      <c r="E78" s="465">
        <v>2</v>
      </c>
      <c r="F78" s="1326">
        <f t="shared" si="8"/>
        <v>6</v>
      </c>
      <c r="G78" s="882">
        <v>0</v>
      </c>
      <c r="H78" s="465">
        <v>0</v>
      </c>
      <c r="I78" s="465">
        <v>0</v>
      </c>
      <c r="J78" s="1326">
        <f t="shared" si="9"/>
        <v>0</v>
      </c>
      <c r="K78" s="882">
        <v>0</v>
      </c>
      <c r="L78" s="465">
        <v>2</v>
      </c>
      <c r="M78" s="465">
        <v>2</v>
      </c>
      <c r="N78" s="1326">
        <f t="shared" si="10"/>
        <v>4</v>
      </c>
      <c r="O78" s="882">
        <v>0</v>
      </c>
      <c r="P78" s="465">
        <v>0</v>
      </c>
      <c r="Q78" s="465">
        <v>0</v>
      </c>
      <c r="R78" s="1326">
        <f t="shared" si="11"/>
        <v>0</v>
      </c>
      <c r="S78" s="882">
        <v>0</v>
      </c>
      <c r="T78" s="465">
        <v>0</v>
      </c>
      <c r="U78" s="465">
        <v>0</v>
      </c>
      <c r="V78" s="1326">
        <f t="shared" si="12"/>
        <v>0</v>
      </c>
      <c r="W78" s="882">
        <v>0</v>
      </c>
      <c r="X78" s="465">
        <v>1</v>
      </c>
      <c r="Y78" s="465">
        <v>0</v>
      </c>
      <c r="Z78" s="1326">
        <f t="shared" si="13"/>
        <v>1</v>
      </c>
      <c r="AA78" s="882">
        <v>0</v>
      </c>
      <c r="AB78" s="465">
        <v>0</v>
      </c>
      <c r="AC78" s="465">
        <v>0</v>
      </c>
      <c r="AD78" s="1326">
        <f t="shared" si="14"/>
        <v>0</v>
      </c>
    </row>
    <row r="79" spans="1:30" ht="15.6">
      <c r="A79" s="451" t="s">
        <v>156</v>
      </c>
      <c r="B79" s="877" t="s">
        <v>155</v>
      </c>
      <c r="C79" s="882">
        <v>7</v>
      </c>
      <c r="D79" s="465">
        <v>6</v>
      </c>
      <c r="E79" s="465">
        <v>0</v>
      </c>
      <c r="F79" s="1326">
        <f t="shared" si="8"/>
        <v>13</v>
      </c>
      <c r="G79" s="882">
        <v>1</v>
      </c>
      <c r="H79" s="465">
        <v>1</v>
      </c>
      <c r="I79" s="465">
        <v>0</v>
      </c>
      <c r="J79" s="1326">
        <f t="shared" si="9"/>
        <v>2</v>
      </c>
      <c r="K79" s="882">
        <v>2</v>
      </c>
      <c r="L79" s="465">
        <v>4</v>
      </c>
      <c r="M79" s="465">
        <v>1</v>
      </c>
      <c r="N79" s="1326">
        <f t="shared" si="10"/>
        <v>7</v>
      </c>
      <c r="O79" s="882">
        <v>0</v>
      </c>
      <c r="P79" s="465">
        <v>0</v>
      </c>
      <c r="Q79" s="465">
        <v>0</v>
      </c>
      <c r="R79" s="1326">
        <f t="shared" si="11"/>
        <v>0</v>
      </c>
      <c r="S79" s="882">
        <v>0</v>
      </c>
      <c r="T79" s="465">
        <v>0</v>
      </c>
      <c r="U79" s="465">
        <v>0</v>
      </c>
      <c r="V79" s="1326">
        <f t="shared" si="12"/>
        <v>0</v>
      </c>
      <c r="W79" s="882">
        <v>2</v>
      </c>
      <c r="X79" s="465">
        <v>2</v>
      </c>
      <c r="Y79" s="465">
        <v>0</v>
      </c>
      <c r="Z79" s="1326">
        <f t="shared" si="13"/>
        <v>4</v>
      </c>
      <c r="AA79" s="882">
        <v>0</v>
      </c>
      <c r="AB79" s="465">
        <v>0</v>
      </c>
      <c r="AC79" s="465">
        <v>0</v>
      </c>
      <c r="AD79" s="1326">
        <f t="shared" si="14"/>
        <v>0</v>
      </c>
    </row>
    <row r="80" spans="1:30" ht="15.6">
      <c r="A80" s="451" t="s">
        <v>154</v>
      </c>
      <c r="B80" s="877" t="s">
        <v>153</v>
      </c>
      <c r="C80" s="882">
        <v>7</v>
      </c>
      <c r="D80" s="465">
        <v>14</v>
      </c>
      <c r="E80" s="465">
        <v>4</v>
      </c>
      <c r="F80" s="1326">
        <f t="shared" si="8"/>
        <v>25</v>
      </c>
      <c r="G80" s="882">
        <v>1</v>
      </c>
      <c r="H80" s="465">
        <v>2</v>
      </c>
      <c r="I80" s="465">
        <v>0</v>
      </c>
      <c r="J80" s="1326">
        <f t="shared" si="9"/>
        <v>3</v>
      </c>
      <c r="K80" s="882">
        <v>2</v>
      </c>
      <c r="L80" s="465">
        <v>4</v>
      </c>
      <c r="M80" s="465">
        <v>0</v>
      </c>
      <c r="N80" s="1326">
        <f t="shared" si="10"/>
        <v>6</v>
      </c>
      <c r="O80" s="882">
        <v>0</v>
      </c>
      <c r="P80" s="465">
        <v>0</v>
      </c>
      <c r="Q80" s="465">
        <v>0</v>
      </c>
      <c r="R80" s="1326">
        <f t="shared" si="11"/>
        <v>0</v>
      </c>
      <c r="S80" s="882">
        <v>0</v>
      </c>
      <c r="T80" s="465">
        <v>0</v>
      </c>
      <c r="U80" s="465">
        <v>0</v>
      </c>
      <c r="V80" s="1326">
        <f t="shared" si="12"/>
        <v>0</v>
      </c>
      <c r="W80" s="882">
        <v>4</v>
      </c>
      <c r="X80" s="465">
        <v>0</v>
      </c>
      <c r="Y80" s="465">
        <v>1</v>
      </c>
      <c r="Z80" s="1326">
        <f t="shared" si="13"/>
        <v>5</v>
      </c>
      <c r="AA80" s="882">
        <v>0</v>
      </c>
      <c r="AB80" s="465">
        <v>0</v>
      </c>
      <c r="AC80" s="465">
        <v>0</v>
      </c>
      <c r="AD80" s="1326">
        <f t="shared" si="14"/>
        <v>0</v>
      </c>
    </row>
    <row r="81" spans="1:30" ht="15.6">
      <c r="A81" s="451" t="s">
        <v>152</v>
      </c>
      <c r="B81" s="877" t="s">
        <v>151</v>
      </c>
      <c r="C81" s="882">
        <v>1</v>
      </c>
      <c r="D81" s="465">
        <v>3</v>
      </c>
      <c r="E81" s="465">
        <v>2</v>
      </c>
      <c r="F81" s="1326">
        <f t="shared" si="8"/>
        <v>6</v>
      </c>
      <c r="G81" s="882">
        <v>0</v>
      </c>
      <c r="H81" s="465">
        <v>0</v>
      </c>
      <c r="I81" s="465">
        <v>0</v>
      </c>
      <c r="J81" s="1326">
        <f t="shared" si="9"/>
        <v>0</v>
      </c>
      <c r="K81" s="882">
        <v>0</v>
      </c>
      <c r="L81" s="465">
        <v>4</v>
      </c>
      <c r="M81" s="465">
        <v>0</v>
      </c>
      <c r="N81" s="1326">
        <f t="shared" si="10"/>
        <v>4</v>
      </c>
      <c r="O81" s="882">
        <v>0</v>
      </c>
      <c r="P81" s="465">
        <v>0</v>
      </c>
      <c r="Q81" s="465">
        <v>0</v>
      </c>
      <c r="R81" s="1326">
        <f t="shared" si="11"/>
        <v>0</v>
      </c>
      <c r="S81" s="882">
        <v>0</v>
      </c>
      <c r="T81" s="465">
        <v>0</v>
      </c>
      <c r="U81" s="465">
        <v>0</v>
      </c>
      <c r="V81" s="1326">
        <f t="shared" si="12"/>
        <v>0</v>
      </c>
      <c r="W81" s="882">
        <v>0</v>
      </c>
      <c r="X81" s="465">
        <v>0</v>
      </c>
      <c r="Y81" s="465">
        <v>0</v>
      </c>
      <c r="Z81" s="1326">
        <f t="shared" si="13"/>
        <v>0</v>
      </c>
      <c r="AA81" s="882">
        <v>0</v>
      </c>
      <c r="AB81" s="465">
        <v>0</v>
      </c>
      <c r="AC81" s="465">
        <v>0</v>
      </c>
      <c r="AD81" s="1326">
        <f t="shared" si="14"/>
        <v>0</v>
      </c>
    </row>
    <row r="82" spans="1:30" ht="15.6">
      <c r="A82" s="451" t="s">
        <v>150</v>
      </c>
      <c r="B82" s="877" t="s">
        <v>149</v>
      </c>
      <c r="C82" s="882">
        <v>0</v>
      </c>
      <c r="D82" s="465">
        <v>0</v>
      </c>
      <c r="E82" s="465">
        <v>1</v>
      </c>
      <c r="F82" s="1326">
        <f t="shared" si="8"/>
        <v>1</v>
      </c>
      <c r="G82" s="882">
        <v>0</v>
      </c>
      <c r="H82" s="465">
        <v>0</v>
      </c>
      <c r="I82" s="465">
        <v>0</v>
      </c>
      <c r="J82" s="1326">
        <f t="shared" si="9"/>
        <v>0</v>
      </c>
      <c r="K82" s="882">
        <v>0</v>
      </c>
      <c r="L82" s="465">
        <v>0</v>
      </c>
      <c r="M82" s="465">
        <v>0</v>
      </c>
      <c r="N82" s="1326">
        <f t="shared" si="10"/>
        <v>0</v>
      </c>
      <c r="O82" s="882">
        <v>0</v>
      </c>
      <c r="P82" s="465">
        <v>0</v>
      </c>
      <c r="Q82" s="465">
        <v>0</v>
      </c>
      <c r="R82" s="1326">
        <f t="shared" si="11"/>
        <v>0</v>
      </c>
      <c r="S82" s="882">
        <v>0</v>
      </c>
      <c r="T82" s="465">
        <v>0</v>
      </c>
      <c r="U82" s="465">
        <v>0</v>
      </c>
      <c r="V82" s="1326">
        <f t="shared" si="12"/>
        <v>0</v>
      </c>
      <c r="W82" s="882">
        <v>0</v>
      </c>
      <c r="X82" s="465">
        <v>0</v>
      </c>
      <c r="Y82" s="465">
        <v>0</v>
      </c>
      <c r="Z82" s="1326">
        <f t="shared" si="13"/>
        <v>0</v>
      </c>
      <c r="AA82" s="882">
        <v>0</v>
      </c>
      <c r="AB82" s="465">
        <v>0</v>
      </c>
      <c r="AC82" s="465">
        <v>0</v>
      </c>
      <c r="AD82" s="1326">
        <f t="shared" si="14"/>
        <v>0</v>
      </c>
    </row>
    <row r="83" spans="1:30" ht="15.6">
      <c r="A83" s="451" t="s">
        <v>148</v>
      </c>
      <c r="B83" s="877" t="s">
        <v>147</v>
      </c>
      <c r="C83" s="882">
        <v>0</v>
      </c>
      <c r="D83" s="465">
        <v>1</v>
      </c>
      <c r="E83" s="465">
        <v>1</v>
      </c>
      <c r="F83" s="1326">
        <f t="shared" si="8"/>
        <v>2</v>
      </c>
      <c r="G83" s="882">
        <v>0</v>
      </c>
      <c r="H83" s="465">
        <v>0</v>
      </c>
      <c r="I83" s="465">
        <v>0</v>
      </c>
      <c r="J83" s="1326">
        <f t="shared" si="9"/>
        <v>0</v>
      </c>
      <c r="K83" s="882">
        <v>0</v>
      </c>
      <c r="L83" s="465">
        <v>0</v>
      </c>
      <c r="M83" s="465">
        <v>0</v>
      </c>
      <c r="N83" s="1326">
        <f t="shared" si="10"/>
        <v>0</v>
      </c>
      <c r="O83" s="882">
        <v>0</v>
      </c>
      <c r="P83" s="465">
        <v>0</v>
      </c>
      <c r="Q83" s="465">
        <v>0</v>
      </c>
      <c r="R83" s="1326">
        <f t="shared" si="11"/>
        <v>0</v>
      </c>
      <c r="S83" s="882">
        <v>0</v>
      </c>
      <c r="T83" s="465">
        <v>0</v>
      </c>
      <c r="U83" s="465">
        <v>0</v>
      </c>
      <c r="V83" s="1326">
        <f t="shared" si="12"/>
        <v>0</v>
      </c>
      <c r="W83" s="882">
        <v>0</v>
      </c>
      <c r="X83" s="465">
        <v>1</v>
      </c>
      <c r="Y83" s="465">
        <v>0</v>
      </c>
      <c r="Z83" s="1326">
        <f t="shared" si="13"/>
        <v>1</v>
      </c>
      <c r="AA83" s="882">
        <v>0</v>
      </c>
      <c r="AB83" s="465">
        <v>0</v>
      </c>
      <c r="AC83" s="465">
        <v>0</v>
      </c>
      <c r="AD83" s="1326">
        <f t="shared" si="14"/>
        <v>0</v>
      </c>
    </row>
    <row r="84" spans="1:30" ht="15.6">
      <c r="A84" s="451" t="s">
        <v>146</v>
      </c>
      <c r="B84" s="877" t="s">
        <v>145</v>
      </c>
      <c r="C84" s="882">
        <v>0</v>
      </c>
      <c r="D84" s="465">
        <v>3</v>
      </c>
      <c r="E84" s="465">
        <v>2</v>
      </c>
      <c r="F84" s="1326">
        <f t="shared" si="8"/>
        <v>5</v>
      </c>
      <c r="G84" s="882">
        <v>0</v>
      </c>
      <c r="H84" s="465">
        <v>1</v>
      </c>
      <c r="I84" s="465">
        <v>1</v>
      </c>
      <c r="J84" s="1326">
        <f t="shared" si="9"/>
        <v>2</v>
      </c>
      <c r="K84" s="882">
        <v>0</v>
      </c>
      <c r="L84" s="465">
        <v>5</v>
      </c>
      <c r="M84" s="465">
        <v>1</v>
      </c>
      <c r="N84" s="1326">
        <f t="shared" si="10"/>
        <v>6</v>
      </c>
      <c r="O84" s="882">
        <v>0</v>
      </c>
      <c r="P84" s="465">
        <v>0</v>
      </c>
      <c r="Q84" s="465">
        <v>0</v>
      </c>
      <c r="R84" s="1326">
        <f t="shared" si="11"/>
        <v>0</v>
      </c>
      <c r="S84" s="882">
        <v>0</v>
      </c>
      <c r="T84" s="465">
        <v>0</v>
      </c>
      <c r="U84" s="465">
        <v>0</v>
      </c>
      <c r="V84" s="1326">
        <f t="shared" si="12"/>
        <v>0</v>
      </c>
      <c r="W84" s="882">
        <v>0</v>
      </c>
      <c r="X84" s="465">
        <v>1</v>
      </c>
      <c r="Y84" s="465">
        <v>0</v>
      </c>
      <c r="Z84" s="1326">
        <f t="shared" si="13"/>
        <v>1</v>
      </c>
      <c r="AA84" s="882">
        <v>0</v>
      </c>
      <c r="AB84" s="465">
        <v>0</v>
      </c>
      <c r="AC84" s="465">
        <v>0</v>
      </c>
      <c r="AD84" s="1326">
        <f t="shared" si="14"/>
        <v>0</v>
      </c>
    </row>
    <row r="85" spans="1:30" ht="15.6">
      <c r="A85" s="451" t="s">
        <v>144</v>
      </c>
      <c r="B85" s="877" t="s">
        <v>143</v>
      </c>
      <c r="C85" s="882">
        <v>0</v>
      </c>
      <c r="D85" s="465">
        <v>0</v>
      </c>
      <c r="E85" s="465">
        <v>1</v>
      </c>
      <c r="F85" s="1326">
        <f t="shared" si="8"/>
        <v>1</v>
      </c>
      <c r="G85" s="882">
        <v>0</v>
      </c>
      <c r="H85" s="465">
        <v>0</v>
      </c>
      <c r="I85" s="465">
        <v>0</v>
      </c>
      <c r="J85" s="1326">
        <f t="shared" si="9"/>
        <v>0</v>
      </c>
      <c r="K85" s="882">
        <v>0</v>
      </c>
      <c r="L85" s="465">
        <v>0</v>
      </c>
      <c r="M85" s="465">
        <v>0</v>
      </c>
      <c r="N85" s="1326">
        <f t="shared" si="10"/>
        <v>0</v>
      </c>
      <c r="O85" s="882">
        <v>0</v>
      </c>
      <c r="P85" s="465">
        <v>0</v>
      </c>
      <c r="Q85" s="465">
        <v>0</v>
      </c>
      <c r="R85" s="1326">
        <f t="shared" si="11"/>
        <v>0</v>
      </c>
      <c r="S85" s="882">
        <v>0</v>
      </c>
      <c r="T85" s="465">
        <v>0</v>
      </c>
      <c r="U85" s="465">
        <v>0</v>
      </c>
      <c r="V85" s="1326">
        <f t="shared" si="12"/>
        <v>0</v>
      </c>
      <c r="W85" s="882">
        <v>0</v>
      </c>
      <c r="X85" s="465">
        <v>0</v>
      </c>
      <c r="Y85" s="465">
        <v>0</v>
      </c>
      <c r="Z85" s="1326">
        <f t="shared" si="13"/>
        <v>0</v>
      </c>
      <c r="AA85" s="882">
        <v>0</v>
      </c>
      <c r="AB85" s="465">
        <v>0</v>
      </c>
      <c r="AC85" s="465">
        <v>0</v>
      </c>
      <c r="AD85" s="1326">
        <f t="shared" si="14"/>
        <v>0</v>
      </c>
    </row>
    <row r="86" spans="1:30" ht="15.6">
      <c r="A86" s="451" t="s">
        <v>142</v>
      </c>
      <c r="B86" s="877" t="s">
        <v>141</v>
      </c>
      <c r="C86" s="882">
        <v>0</v>
      </c>
      <c r="D86" s="465">
        <v>0</v>
      </c>
      <c r="E86" s="465">
        <v>0</v>
      </c>
      <c r="F86" s="1326">
        <f t="shared" si="8"/>
        <v>0</v>
      </c>
      <c r="G86" s="882">
        <v>0</v>
      </c>
      <c r="H86" s="465">
        <v>0</v>
      </c>
      <c r="I86" s="465">
        <v>0</v>
      </c>
      <c r="J86" s="1326">
        <f t="shared" si="9"/>
        <v>0</v>
      </c>
      <c r="K86" s="882">
        <v>0</v>
      </c>
      <c r="L86" s="465">
        <v>0</v>
      </c>
      <c r="M86" s="465">
        <v>0</v>
      </c>
      <c r="N86" s="1326">
        <f t="shared" si="10"/>
        <v>0</v>
      </c>
      <c r="O86" s="882">
        <v>0</v>
      </c>
      <c r="P86" s="465">
        <v>0</v>
      </c>
      <c r="Q86" s="465">
        <v>0</v>
      </c>
      <c r="R86" s="1326">
        <f t="shared" si="11"/>
        <v>0</v>
      </c>
      <c r="S86" s="882">
        <v>0</v>
      </c>
      <c r="T86" s="465">
        <v>0</v>
      </c>
      <c r="U86" s="465">
        <v>0</v>
      </c>
      <c r="V86" s="1326">
        <f t="shared" si="12"/>
        <v>0</v>
      </c>
      <c r="W86" s="882">
        <v>0</v>
      </c>
      <c r="X86" s="465">
        <v>0</v>
      </c>
      <c r="Y86" s="465">
        <v>0</v>
      </c>
      <c r="Z86" s="1326">
        <f t="shared" si="13"/>
        <v>0</v>
      </c>
      <c r="AA86" s="882">
        <v>0</v>
      </c>
      <c r="AB86" s="465">
        <v>0</v>
      </c>
      <c r="AC86" s="465">
        <v>0</v>
      </c>
      <c r="AD86" s="1326">
        <f t="shared" si="14"/>
        <v>0</v>
      </c>
    </row>
    <row r="87" spans="1:30" ht="15.6">
      <c r="A87" s="451" t="s">
        <v>140</v>
      </c>
      <c r="B87" s="877" t="s">
        <v>139</v>
      </c>
      <c r="C87" s="882">
        <v>1</v>
      </c>
      <c r="D87" s="465">
        <v>1</v>
      </c>
      <c r="E87" s="465">
        <v>0</v>
      </c>
      <c r="F87" s="1326">
        <f t="shared" si="8"/>
        <v>2</v>
      </c>
      <c r="G87" s="882">
        <v>0</v>
      </c>
      <c r="H87" s="465">
        <v>0</v>
      </c>
      <c r="I87" s="465">
        <v>0</v>
      </c>
      <c r="J87" s="1326">
        <f t="shared" si="9"/>
        <v>0</v>
      </c>
      <c r="K87" s="882">
        <v>0</v>
      </c>
      <c r="L87" s="465">
        <v>1</v>
      </c>
      <c r="M87" s="465">
        <v>0</v>
      </c>
      <c r="N87" s="1326">
        <f t="shared" si="10"/>
        <v>1</v>
      </c>
      <c r="O87" s="882">
        <v>0</v>
      </c>
      <c r="P87" s="465">
        <v>0</v>
      </c>
      <c r="Q87" s="465">
        <v>0</v>
      </c>
      <c r="R87" s="1326">
        <f t="shared" si="11"/>
        <v>0</v>
      </c>
      <c r="S87" s="882">
        <v>0</v>
      </c>
      <c r="T87" s="465">
        <v>0</v>
      </c>
      <c r="U87" s="465">
        <v>0</v>
      </c>
      <c r="V87" s="1326">
        <f t="shared" si="12"/>
        <v>0</v>
      </c>
      <c r="W87" s="882">
        <v>0</v>
      </c>
      <c r="X87" s="465">
        <v>0</v>
      </c>
      <c r="Y87" s="465">
        <v>0</v>
      </c>
      <c r="Z87" s="1326">
        <f t="shared" si="13"/>
        <v>0</v>
      </c>
      <c r="AA87" s="882">
        <v>0</v>
      </c>
      <c r="AB87" s="465">
        <v>0</v>
      </c>
      <c r="AC87" s="465">
        <v>0</v>
      </c>
      <c r="AD87" s="1326">
        <f t="shared" si="14"/>
        <v>0</v>
      </c>
    </row>
    <row r="88" spans="1:30" ht="15" customHeight="1">
      <c r="A88" s="454" t="s">
        <v>138</v>
      </c>
      <c r="B88" s="878" t="s">
        <v>137</v>
      </c>
      <c r="C88" s="883">
        <v>11</v>
      </c>
      <c r="D88" s="467">
        <v>29</v>
      </c>
      <c r="E88" s="467">
        <v>4</v>
      </c>
      <c r="F88" s="1327">
        <f t="shared" si="8"/>
        <v>44</v>
      </c>
      <c r="G88" s="883">
        <v>2</v>
      </c>
      <c r="H88" s="467">
        <v>14</v>
      </c>
      <c r="I88" s="467">
        <v>3</v>
      </c>
      <c r="J88" s="1327">
        <f t="shared" si="9"/>
        <v>19</v>
      </c>
      <c r="K88" s="883">
        <v>7</v>
      </c>
      <c r="L88" s="467">
        <v>21</v>
      </c>
      <c r="M88" s="467">
        <v>12</v>
      </c>
      <c r="N88" s="1327">
        <f t="shared" si="10"/>
        <v>40</v>
      </c>
      <c r="O88" s="883">
        <v>4</v>
      </c>
      <c r="P88" s="467">
        <v>2</v>
      </c>
      <c r="Q88" s="467">
        <v>1</v>
      </c>
      <c r="R88" s="1327">
        <f t="shared" si="11"/>
        <v>7</v>
      </c>
      <c r="S88" s="883">
        <v>8</v>
      </c>
      <c r="T88" s="467">
        <v>14</v>
      </c>
      <c r="U88" s="467">
        <v>5</v>
      </c>
      <c r="V88" s="1327">
        <f t="shared" si="12"/>
        <v>27</v>
      </c>
      <c r="W88" s="883">
        <v>5</v>
      </c>
      <c r="X88" s="467">
        <v>21</v>
      </c>
      <c r="Y88" s="467">
        <v>4</v>
      </c>
      <c r="Z88" s="1327">
        <f t="shared" si="13"/>
        <v>30</v>
      </c>
      <c r="AA88" s="883">
        <v>3</v>
      </c>
      <c r="AB88" s="467">
        <v>2</v>
      </c>
      <c r="AC88" s="467">
        <v>1</v>
      </c>
      <c r="AD88" s="1327">
        <f t="shared" si="14"/>
        <v>6</v>
      </c>
    </row>
    <row r="89" spans="1:30" ht="15.6">
      <c r="A89" s="456" t="s">
        <v>30</v>
      </c>
      <c r="B89" s="879" t="s">
        <v>26</v>
      </c>
      <c r="C89" s="884">
        <f t="shared" ref="C89:AD89" si="15">SUM(C53:C88)</f>
        <v>595</v>
      </c>
      <c r="D89" s="885">
        <f t="shared" si="15"/>
        <v>493</v>
      </c>
      <c r="E89" s="885">
        <f t="shared" si="15"/>
        <v>133</v>
      </c>
      <c r="F89" s="880">
        <f t="shared" si="15"/>
        <v>1221</v>
      </c>
      <c r="G89" s="884">
        <f t="shared" si="15"/>
        <v>182</v>
      </c>
      <c r="H89" s="885">
        <f t="shared" si="15"/>
        <v>167</v>
      </c>
      <c r="I89" s="885">
        <f t="shared" si="15"/>
        <v>19</v>
      </c>
      <c r="J89" s="880">
        <f t="shared" si="15"/>
        <v>368</v>
      </c>
      <c r="K89" s="884">
        <f t="shared" si="15"/>
        <v>1032</v>
      </c>
      <c r="L89" s="885">
        <f t="shared" si="15"/>
        <v>648</v>
      </c>
      <c r="M89" s="885">
        <f t="shared" si="15"/>
        <v>106</v>
      </c>
      <c r="N89" s="880">
        <f t="shared" si="15"/>
        <v>1786</v>
      </c>
      <c r="O89" s="884">
        <f t="shared" si="15"/>
        <v>158</v>
      </c>
      <c r="P89" s="885">
        <f t="shared" si="15"/>
        <v>39</v>
      </c>
      <c r="Q89" s="885">
        <f t="shared" si="15"/>
        <v>3</v>
      </c>
      <c r="R89" s="880">
        <f t="shared" si="15"/>
        <v>200</v>
      </c>
      <c r="S89" s="884">
        <f t="shared" si="15"/>
        <v>300</v>
      </c>
      <c r="T89" s="885">
        <f t="shared" si="15"/>
        <v>275</v>
      </c>
      <c r="U89" s="885">
        <f t="shared" si="15"/>
        <v>15</v>
      </c>
      <c r="V89" s="880">
        <f t="shared" si="15"/>
        <v>590</v>
      </c>
      <c r="W89" s="884">
        <f t="shared" si="15"/>
        <v>402</v>
      </c>
      <c r="X89" s="885">
        <f t="shared" si="15"/>
        <v>256</v>
      </c>
      <c r="Y89" s="885">
        <f t="shared" si="15"/>
        <v>28</v>
      </c>
      <c r="Z89" s="880">
        <f t="shared" si="15"/>
        <v>686</v>
      </c>
      <c r="AA89" s="884">
        <f t="shared" si="15"/>
        <v>99</v>
      </c>
      <c r="AB89" s="885">
        <f t="shared" si="15"/>
        <v>65</v>
      </c>
      <c r="AC89" s="885">
        <f t="shared" si="15"/>
        <v>3</v>
      </c>
      <c r="AD89" s="880">
        <f t="shared" si="15"/>
        <v>167</v>
      </c>
    </row>
    <row r="90" spans="1:30">
      <c r="A90" s="439"/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</row>
    <row r="91" spans="1:30" ht="24.6">
      <c r="A91" s="443" t="s">
        <v>702</v>
      </c>
      <c r="B91" s="444"/>
      <c r="C91" s="438"/>
      <c r="D91" s="438"/>
      <c r="E91" s="439"/>
      <c r="F91" s="445"/>
      <c r="G91" s="438"/>
      <c r="H91" s="438"/>
      <c r="I91" s="439"/>
      <c r="J91" s="445"/>
      <c r="K91" s="438"/>
      <c r="L91" s="438"/>
      <c r="M91" s="439"/>
      <c r="N91" s="445"/>
      <c r="O91" s="438"/>
      <c r="P91" s="438"/>
      <c r="Q91" s="439"/>
      <c r="R91" s="445"/>
      <c r="S91" s="438"/>
      <c r="T91" s="438"/>
      <c r="U91" s="439"/>
      <c r="V91" s="445"/>
      <c r="W91" s="438"/>
      <c r="X91" s="438"/>
      <c r="Y91" s="439"/>
      <c r="Z91" s="445"/>
      <c r="AA91" s="439"/>
      <c r="AB91" s="439"/>
      <c r="AC91" s="439"/>
      <c r="AD91" s="445" t="s">
        <v>701</v>
      </c>
    </row>
    <row r="92" spans="1:30" ht="15">
      <c r="A92" s="1888" t="s">
        <v>488</v>
      </c>
      <c r="B92" s="1889"/>
      <c r="C92" s="1894" t="s">
        <v>75</v>
      </c>
      <c r="D92" s="1895"/>
      <c r="E92" s="1896" t="s">
        <v>74</v>
      </c>
      <c r="F92" s="1897"/>
      <c r="G92" s="1898" t="s">
        <v>73</v>
      </c>
      <c r="H92" s="1899"/>
      <c r="I92" s="1886" t="s">
        <v>72</v>
      </c>
      <c r="J92" s="1887"/>
      <c r="K92" s="1898" t="s">
        <v>71</v>
      </c>
      <c r="L92" s="1899"/>
      <c r="M92" s="1886" t="s">
        <v>70</v>
      </c>
      <c r="N92" s="1887"/>
      <c r="O92" s="1898" t="s">
        <v>69</v>
      </c>
      <c r="P92" s="1899"/>
      <c r="Q92" s="1886" t="s">
        <v>68</v>
      </c>
      <c r="R92" s="1887"/>
      <c r="S92" s="1898" t="s">
        <v>67</v>
      </c>
      <c r="T92" s="1899"/>
      <c r="U92" s="1886" t="s">
        <v>66</v>
      </c>
      <c r="V92" s="1887"/>
      <c r="W92" s="1898" t="s">
        <v>65</v>
      </c>
      <c r="X92" s="1899"/>
      <c r="Y92" s="1886" t="s">
        <v>64</v>
      </c>
      <c r="Z92" s="1887"/>
      <c r="AA92" s="1898" t="s">
        <v>63</v>
      </c>
      <c r="AB92" s="1899"/>
      <c r="AC92" s="1886" t="s">
        <v>26</v>
      </c>
      <c r="AD92" s="1887"/>
    </row>
    <row r="93" spans="1:30" ht="39.6">
      <c r="A93" s="1890"/>
      <c r="B93" s="1891"/>
      <c r="C93" s="1323" t="s">
        <v>214</v>
      </c>
      <c r="D93" s="1323" t="s">
        <v>213</v>
      </c>
      <c r="E93" s="1323" t="s">
        <v>212</v>
      </c>
      <c r="F93" s="1323" t="s">
        <v>30</v>
      </c>
      <c r="G93" s="876" t="s">
        <v>214</v>
      </c>
      <c r="H93" s="876" t="s">
        <v>213</v>
      </c>
      <c r="I93" s="876" t="s">
        <v>212</v>
      </c>
      <c r="J93" s="876" t="s">
        <v>30</v>
      </c>
      <c r="K93" s="876" t="s">
        <v>214</v>
      </c>
      <c r="L93" s="876" t="s">
        <v>213</v>
      </c>
      <c r="M93" s="876" t="s">
        <v>212</v>
      </c>
      <c r="N93" s="876" t="s">
        <v>30</v>
      </c>
      <c r="O93" s="876" t="s">
        <v>214</v>
      </c>
      <c r="P93" s="876" t="s">
        <v>213</v>
      </c>
      <c r="Q93" s="876" t="s">
        <v>212</v>
      </c>
      <c r="R93" s="876" t="s">
        <v>30</v>
      </c>
      <c r="S93" s="876" t="s">
        <v>214</v>
      </c>
      <c r="T93" s="876" t="s">
        <v>213</v>
      </c>
      <c r="U93" s="876" t="s">
        <v>212</v>
      </c>
      <c r="V93" s="876" t="s">
        <v>30</v>
      </c>
      <c r="W93" s="876" t="s">
        <v>214</v>
      </c>
      <c r="X93" s="876" t="s">
        <v>213</v>
      </c>
      <c r="Y93" s="876" t="s">
        <v>212</v>
      </c>
      <c r="Z93" s="876" t="s">
        <v>30</v>
      </c>
      <c r="AA93" s="876" t="s">
        <v>214</v>
      </c>
      <c r="AB93" s="876" t="s">
        <v>213</v>
      </c>
      <c r="AC93" s="876" t="s">
        <v>212</v>
      </c>
      <c r="AD93" s="876" t="s">
        <v>30</v>
      </c>
    </row>
    <row r="94" spans="1:30" ht="57">
      <c r="A94" s="1892"/>
      <c r="B94" s="1893"/>
      <c r="C94" s="1323" t="s">
        <v>211</v>
      </c>
      <c r="D94" s="1323" t="s">
        <v>210</v>
      </c>
      <c r="E94" s="1323" t="s">
        <v>209</v>
      </c>
      <c r="F94" s="1323" t="s">
        <v>26</v>
      </c>
      <c r="G94" s="876" t="s">
        <v>211</v>
      </c>
      <c r="H94" s="876" t="s">
        <v>210</v>
      </c>
      <c r="I94" s="876" t="s">
        <v>209</v>
      </c>
      <c r="J94" s="876" t="s">
        <v>26</v>
      </c>
      <c r="K94" s="876" t="s">
        <v>211</v>
      </c>
      <c r="L94" s="876" t="s">
        <v>210</v>
      </c>
      <c r="M94" s="876" t="s">
        <v>209</v>
      </c>
      <c r="N94" s="876" t="s">
        <v>26</v>
      </c>
      <c r="O94" s="876" t="s">
        <v>211</v>
      </c>
      <c r="P94" s="876" t="s">
        <v>210</v>
      </c>
      <c r="Q94" s="876" t="s">
        <v>209</v>
      </c>
      <c r="R94" s="876" t="s">
        <v>26</v>
      </c>
      <c r="S94" s="876" t="s">
        <v>211</v>
      </c>
      <c r="T94" s="876" t="s">
        <v>210</v>
      </c>
      <c r="U94" s="876" t="s">
        <v>209</v>
      </c>
      <c r="V94" s="876" t="s">
        <v>26</v>
      </c>
      <c r="W94" s="876" t="s">
        <v>211</v>
      </c>
      <c r="X94" s="876" t="s">
        <v>210</v>
      </c>
      <c r="Y94" s="876" t="s">
        <v>209</v>
      </c>
      <c r="Z94" s="876" t="s">
        <v>26</v>
      </c>
      <c r="AA94" s="876" t="s">
        <v>211</v>
      </c>
      <c r="AB94" s="876" t="s">
        <v>210</v>
      </c>
      <c r="AC94" s="876" t="s">
        <v>209</v>
      </c>
      <c r="AD94" s="876" t="s">
        <v>26</v>
      </c>
    </row>
    <row r="95" spans="1:30" ht="15.6">
      <c r="A95" s="451" t="s">
        <v>208</v>
      </c>
      <c r="B95" s="452" t="s">
        <v>207</v>
      </c>
      <c r="C95" s="881">
        <v>124</v>
      </c>
      <c r="D95" s="463">
        <v>0</v>
      </c>
      <c r="E95" s="463">
        <v>0</v>
      </c>
      <c r="F95" s="1325">
        <f t="shared" ref="F95:F130" si="16">SUM(C95:E95)</f>
        <v>124</v>
      </c>
      <c r="G95" s="881">
        <v>57</v>
      </c>
      <c r="H95" s="463">
        <v>0</v>
      </c>
      <c r="I95" s="463">
        <v>0</v>
      </c>
      <c r="J95" s="1325">
        <f t="shared" ref="J95:J130" si="17">SUM(G95:I95)</f>
        <v>57</v>
      </c>
      <c r="K95" s="881">
        <v>21</v>
      </c>
      <c r="L95" s="463">
        <v>0</v>
      </c>
      <c r="M95" s="463">
        <v>0</v>
      </c>
      <c r="N95" s="1325">
        <f t="shared" ref="N95:N130" si="18">SUM(K95:M95)</f>
        <v>21</v>
      </c>
      <c r="O95" s="881">
        <v>26</v>
      </c>
      <c r="P95" s="463">
        <v>0</v>
      </c>
      <c r="Q95" s="463">
        <v>0</v>
      </c>
      <c r="R95" s="1325">
        <f t="shared" ref="R95:R130" si="19">SUM(O95:Q95)</f>
        <v>26</v>
      </c>
      <c r="S95" s="881">
        <v>19</v>
      </c>
      <c r="T95" s="463">
        <v>0</v>
      </c>
      <c r="U95" s="463">
        <v>0</v>
      </c>
      <c r="V95" s="1325">
        <f t="shared" ref="V95:V130" si="20">SUM(S95:U95)</f>
        <v>19</v>
      </c>
      <c r="W95" s="881">
        <v>27</v>
      </c>
      <c r="X95" s="463">
        <v>0</v>
      </c>
      <c r="Y95" s="463">
        <v>0</v>
      </c>
      <c r="Z95" s="1325">
        <f t="shared" ref="Z95:Z130" si="21">SUM(W95:Y95)</f>
        <v>27</v>
      </c>
      <c r="AA95" s="881">
        <f t="shared" ref="AA95:AA130" si="22">C11+G11+K11+O11+S11+W11+AA11+C53+G53+K53+O53+S53+W53+AA53+C95+G95+K95+O95+S95+W95</f>
        <v>5808</v>
      </c>
      <c r="AB95" s="463">
        <f t="shared" ref="AB95:AB130" si="23">D11+H11+L11+P11+T11+X11+AB11+D53+H53+L53+P53+T53+X53+AB53+D95+H95+L95+P95+T95+X95</f>
        <v>0</v>
      </c>
      <c r="AC95" s="463">
        <f t="shared" ref="AC95:AC130" si="24">E11+I11+M11+Q11+U11+Y11+AC11+E53+I53+M53+Q53+U53+Y53+AC53+E95+I95+M95+Q95+U95+Y95</f>
        <v>0</v>
      </c>
      <c r="AD95" s="1325">
        <f t="shared" ref="AD95:AD130" si="25">SUM(AA95:AC95)</f>
        <v>5808</v>
      </c>
    </row>
    <row r="96" spans="1:30" ht="15.6">
      <c r="A96" s="451" t="s">
        <v>206</v>
      </c>
      <c r="B96" s="452" t="s">
        <v>205</v>
      </c>
      <c r="C96" s="882">
        <v>267</v>
      </c>
      <c r="D96" s="465">
        <v>20</v>
      </c>
      <c r="E96" s="465">
        <v>3</v>
      </c>
      <c r="F96" s="1326">
        <f t="shared" si="16"/>
        <v>290</v>
      </c>
      <c r="G96" s="882">
        <v>150</v>
      </c>
      <c r="H96" s="465">
        <v>17</v>
      </c>
      <c r="I96" s="465">
        <v>2</v>
      </c>
      <c r="J96" s="1326">
        <f t="shared" si="17"/>
        <v>169</v>
      </c>
      <c r="K96" s="882">
        <v>74</v>
      </c>
      <c r="L96" s="465">
        <v>13</v>
      </c>
      <c r="M96" s="465">
        <v>0</v>
      </c>
      <c r="N96" s="1326">
        <f t="shared" si="18"/>
        <v>87</v>
      </c>
      <c r="O96" s="882">
        <v>72</v>
      </c>
      <c r="P96" s="465">
        <v>7</v>
      </c>
      <c r="Q96" s="465">
        <v>1</v>
      </c>
      <c r="R96" s="1326">
        <f t="shared" si="19"/>
        <v>80</v>
      </c>
      <c r="S96" s="882">
        <v>44</v>
      </c>
      <c r="T96" s="465">
        <v>11</v>
      </c>
      <c r="U96" s="465">
        <v>1</v>
      </c>
      <c r="V96" s="1326">
        <f t="shared" si="20"/>
        <v>56</v>
      </c>
      <c r="W96" s="882">
        <v>37</v>
      </c>
      <c r="X96" s="465">
        <v>9</v>
      </c>
      <c r="Y96" s="465">
        <v>0</v>
      </c>
      <c r="Z96" s="1326">
        <f t="shared" si="21"/>
        <v>46</v>
      </c>
      <c r="AA96" s="882">
        <f t="shared" si="22"/>
        <v>9653</v>
      </c>
      <c r="AB96" s="465">
        <f t="shared" si="23"/>
        <v>2139</v>
      </c>
      <c r="AC96" s="465">
        <f t="shared" si="24"/>
        <v>493</v>
      </c>
      <c r="AD96" s="1326">
        <f t="shared" si="25"/>
        <v>12285</v>
      </c>
    </row>
    <row r="97" spans="1:30" ht="15.6">
      <c r="A97" s="451" t="s">
        <v>204</v>
      </c>
      <c r="B97" s="452" t="s">
        <v>203</v>
      </c>
      <c r="C97" s="882">
        <v>4</v>
      </c>
      <c r="D97" s="465">
        <v>37</v>
      </c>
      <c r="E97" s="465">
        <v>2</v>
      </c>
      <c r="F97" s="1326">
        <f t="shared" si="16"/>
        <v>43</v>
      </c>
      <c r="G97" s="882">
        <v>2</v>
      </c>
      <c r="H97" s="465">
        <v>15</v>
      </c>
      <c r="I97" s="465">
        <v>1</v>
      </c>
      <c r="J97" s="1326">
        <f t="shared" si="17"/>
        <v>18</v>
      </c>
      <c r="K97" s="882">
        <v>9</v>
      </c>
      <c r="L97" s="465">
        <v>5</v>
      </c>
      <c r="M97" s="465">
        <v>0</v>
      </c>
      <c r="N97" s="1326">
        <f t="shared" si="18"/>
        <v>14</v>
      </c>
      <c r="O97" s="882">
        <v>2</v>
      </c>
      <c r="P97" s="465">
        <v>5</v>
      </c>
      <c r="Q97" s="465">
        <v>1</v>
      </c>
      <c r="R97" s="1326">
        <f t="shared" si="19"/>
        <v>8</v>
      </c>
      <c r="S97" s="882">
        <v>0</v>
      </c>
      <c r="T97" s="465">
        <v>2</v>
      </c>
      <c r="U97" s="465">
        <v>0</v>
      </c>
      <c r="V97" s="1326">
        <f t="shared" si="20"/>
        <v>2</v>
      </c>
      <c r="W97" s="882">
        <v>2</v>
      </c>
      <c r="X97" s="465">
        <v>7</v>
      </c>
      <c r="Y97" s="465">
        <v>0</v>
      </c>
      <c r="Z97" s="1326">
        <f t="shared" si="21"/>
        <v>9</v>
      </c>
      <c r="AA97" s="882">
        <f t="shared" si="22"/>
        <v>351</v>
      </c>
      <c r="AB97" s="465">
        <f t="shared" si="23"/>
        <v>1516</v>
      </c>
      <c r="AC97" s="465">
        <f t="shared" si="24"/>
        <v>387</v>
      </c>
      <c r="AD97" s="1326">
        <f t="shared" si="25"/>
        <v>2254</v>
      </c>
    </row>
    <row r="98" spans="1:30" ht="15.6">
      <c r="A98" s="451" t="s">
        <v>202</v>
      </c>
      <c r="B98" s="452" t="s">
        <v>201</v>
      </c>
      <c r="C98" s="882">
        <v>4</v>
      </c>
      <c r="D98" s="465">
        <v>24</v>
      </c>
      <c r="E98" s="465">
        <v>1</v>
      </c>
      <c r="F98" s="1326">
        <f t="shared" si="16"/>
        <v>29</v>
      </c>
      <c r="G98" s="882">
        <v>0</v>
      </c>
      <c r="H98" s="465">
        <v>8</v>
      </c>
      <c r="I98" s="465">
        <v>1</v>
      </c>
      <c r="J98" s="1326">
        <f t="shared" si="17"/>
        <v>9</v>
      </c>
      <c r="K98" s="882">
        <v>1</v>
      </c>
      <c r="L98" s="465">
        <v>0</v>
      </c>
      <c r="M98" s="465">
        <v>0</v>
      </c>
      <c r="N98" s="1326">
        <f t="shared" si="18"/>
        <v>1</v>
      </c>
      <c r="O98" s="882">
        <v>0</v>
      </c>
      <c r="P98" s="465">
        <v>1</v>
      </c>
      <c r="Q98" s="465">
        <v>0</v>
      </c>
      <c r="R98" s="1326">
        <f t="shared" si="19"/>
        <v>1</v>
      </c>
      <c r="S98" s="882">
        <v>0</v>
      </c>
      <c r="T98" s="465">
        <v>1</v>
      </c>
      <c r="U98" s="465">
        <v>0</v>
      </c>
      <c r="V98" s="1326">
        <f t="shared" si="20"/>
        <v>1</v>
      </c>
      <c r="W98" s="882">
        <v>1</v>
      </c>
      <c r="X98" s="465">
        <v>5</v>
      </c>
      <c r="Y98" s="465">
        <v>0</v>
      </c>
      <c r="Z98" s="1326">
        <f t="shared" si="21"/>
        <v>6</v>
      </c>
      <c r="AA98" s="882">
        <f t="shared" si="22"/>
        <v>99</v>
      </c>
      <c r="AB98" s="465">
        <f t="shared" si="23"/>
        <v>779</v>
      </c>
      <c r="AC98" s="465">
        <f t="shared" si="24"/>
        <v>336</v>
      </c>
      <c r="AD98" s="1326">
        <f t="shared" si="25"/>
        <v>1214</v>
      </c>
    </row>
    <row r="99" spans="1:30" ht="15.6">
      <c r="A99" s="451" t="s">
        <v>200</v>
      </c>
      <c r="B99" s="452" t="s">
        <v>199</v>
      </c>
      <c r="C99" s="882">
        <v>1</v>
      </c>
      <c r="D99" s="465">
        <v>14</v>
      </c>
      <c r="E99" s="465">
        <v>2</v>
      </c>
      <c r="F99" s="1326">
        <f t="shared" si="16"/>
        <v>17</v>
      </c>
      <c r="G99" s="882">
        <v>0</v>
      </c>
      <c r="H99" s="465">
        <v>3</v>
      </c>
      <c r="I99" s="465">
        <v>2</v>
      </c>
      <c r="J99" s="1326">
        <f t="shared" si="17"/>
        <v>5</v>
      </c>
      <c r="K99" s="882">
        <v>2</v>
      </c>
      <c r="L99" s="465">
        <v>1</v>
      </c>
      <c r="M99" s="465">
        <v>0</v>
      </c>
      <c r="N99" s="1326">
        <f t="shared" si="18"/>
        <v>3</v>
      </c>
      <c r="O99" s="882">
        <v>0</v>
      </c>
      <c r="P99" s="465">
        <v>1</v>
      </c>
      <c r="Q99" s="465">
        <v>0</v>
      </c>
      <c r="R99" s="1326">
        <f t="shared" si="19"/>
        <v>1</v>
      </c>
      <c r="S99" s="882">
        <v>0</v>
      </c>
      <c r="T99" s="465">
        <v>1</v>
      </c>
      <c r="U99" s="465">
        <v>2</v>
      </c>
      <c r="V99" s="1326">
        <f t="shared" si="20"/>
        <v>3</v>
      </c>
      <c r="W99" s="882">
        <v>0</v>
      </c>
      <c r="X99" s="465">
        <v>1</v>
      </c>
      <c r="Y99" s="465">
        <v>0</v>
      </c>
      <c r="Z99" s="1326">
        <f t="shared" si="21"/>
        <v>1</v>
      </c>
      <c r="AA99" s="882">
        <f t="shared" si="22"/>
        <v>109</v>
      </c>
      <c r="AB99" s="465">
        <f t="shared" si="23"/>
        <v>670</v>
      </c>
      <c r="AC99" s="465">
        <f t="shared" si="24"/>
        <v>257</v>
      </c>
      <c r="AD99" s="1326">
        <f t="shared" si="25"/>
        <v>1036</v>
      </c>
    </row>
    <row r="100" spans="1:30" ht="15.6">
      <c r="A100" s="451" t="s">
        <v>198</v>
      </c>
      <c r="B100" s="452" t="s">
        <v>197</v>
      </c>
      <c r="C100" s="882">
        <v>0</v>
      </c>
      <c r="D100" s="465">
        <v>13</v>
      </c>
      <c r="E100" s="465">
        <v>0</v>
      </c>
      <c r="F100" s="1326">
        <f t="shared" si="16"/>
        <v>13</v>
      </c>
      <c r="G100" s="882">
        <v>0</v>
      </c>
      <c r="H100" s="465">
        <v>6</v>
      </c>
      <c r="I100" s="465">
        <v>1</v>
      </c>
      <c r="J100" s="1326">
        <f t="shared" si="17"/>
        <v>7</v>
      </c>
      <c r="K100" s="882">
        <v>0</v>
      </c>
      <c r="L100" s="465">
        <v>0</v>
      </c>
      <c r="M100" s="465">
        <v>0</v>
      </c>
      <c r="N100" s="1326">
        <f t="shared" si="18"/>
        <v>0</v>
      </c>
      <c r="O100" s="882">
        <v>0</v>
      </c>
      <c r="P100" s="465">
        <v>3</v>
      </c>
      <c r="Q100" s="465">
        <v>0</v>
      </c>
      <c r="R100" s="1326">
        <f t="shared" si="19"/>
        <v>3</v>
      </c>
      <c r="S100" s="882">
        <v>0</v>
      </c>
      <c r="T100" s="465">
        <v>4</v>
      </c>
      <c r="U100" s="465">
        <v>0</v>
      </c>
      <c r="V100" s="1326">
        <f t="shared" si="20"/>
        <v>4</v>
      </c>
      <c r="W100" s="882">
        <v>0</v>
      </c>
      <c r="X100" s="465">
        <v>0</v>
      </c>
      <c r="Y100" s="465">
        <v>0</v>
      </c>
      <c r="Z100" s="1326">
        <f t="shared" si="21"/>
        <v>0</v>
      </c>
      <c r="AA100" s="882">
        <f t="shared" si="22"/>
        <v>20</v>
      </c>
      <c r="AB100" s="465">
        <f t="shared" si="23"/>
        <v>309</v>
      </c>
      <c r="AC100" s="465">
        <f t="shared" si="24"/>
        <v>116</v>
      </c>
      <c r="AD100" s="1326">
        <f t="shared" si="25"/>
        <v>445</v>
      </c>
    </row>
    <row r="101" spans="1:30" ht="15.6">
      <c r="A101" s="451" t="s">
        <v>196</v>
      </c>
      <c r="B101" s="452" t="s">
        <v>195</v>
      </c>
      <c r="C101" s="882">
        <v>0</v>
      </c>
      <c r="D101" s="465">
        <v>1</v>
      </c>
      <c r="E101" s="465">
        <v>0</v>
      </c>
      <c r="F101" s="1326">
        <f t="shared" si="16"/>
        <v>1</v>
      </c>
      <c r="G101" s="882">
        <v>0</v>
      </c>
      <c r="H101" s="465">
        <v>0</v>
      </c>
      <c r="I101" s="465">
        <v>0</v>
      </c>
      <c r="J101" s="1326">
        <f t="shared" si="17"/>
        <v>0</v>
      </c>
      <c r="K101" s="882">
        <v>0</v>
      </c>
      <c r="L101" s="465">
        <v>0</v>
      </c>
      <c r="M101" s="465">
        <v>0</v>
      </c>
      <c r="N101" s="1326">
        <f t="shared" si="18"/>
        <v>0</v>
      </c>
      <c r="O101" s="882">
        <v>0</v>
      </c>
      <c r="P101" s="465">
        <v>0</v>
      </c>
      <c r="Q101" s="465">
        <v>0</v>
      </c>
      <c r="R101" s="1326">
        <f t="shared" si="19"/>
        <v>0</v>
      </c>
      <c r="S101" s="882">
        <v>0</v>
      </c>
      <c r="T101" s="465">
        <v>0</v>
      </c>
      <c r="U101" s="465">
        <v>0</v>
      </c>
      <c r="V101" s="1326">
        <f t="shared" si="20"/>
        <v>0</v>
      </c>
      <c r="W101" s="882">
        <v>0</v>
      </c>
      <c r="X101" s="465">
        <v>0</v>
      </c>
      <c r="Y101" s="465">
        <v>0</v>
      </c>
      <c r="Z101" s="1326">
        <f t="shared" si="21"/>
        <v>0</v>
      </c>
      <c r="AA101" s="882">
        <f t="shared" si="22"/>
        <v>3</v>
      </c>
      <c r="AB101" s="465">
        <f t="shared" si="23"/>
        <v>35</v>
      </c>
      <c r="AC101" s="465">
        <f t="shared" si="24"/>
        <v>30</v>
      </c>
      <c r="AD101" s="1326">
        <f t="shared" si="25"/>
        <v>68</v>
      </c>
    </row>
    <row r="102" spans="1:30" ht="15.6">
      <c r="A102" s="451" t="s">
        <v>194</v>
      </c>
      <c r="B102" s="452" t="s">
        <v>193</v>
      </c>
      <c r="C102" s="882">
        <v>0</v>
      </c>
      <c r="D102" s="465">
        <v>3</v>
      </c>
      <c r="E102" s="465">
        <v>0</v>
      </c>
      <c r="F102" s="1326">
        <f t="shared" si="16"/>
        <v>3</v>
      </c>
      <c r="G102" s="882">
        <v>0</v>
      </c>
      <c r="H102" s="465">
        <v>0</v>
      </c>
      <c r="I102" s="465">
        <v>0</v>
      </c>
      <c r="J102" s="1326">
        <f t="shared" si="17"/>
        <v>0</v>
      </c>
      <c r="K102" s="882">
        <v>0</v>
      </c>
      <c r="L102" s="465">
        <v>0</v>
      </c>
      <c r="M102" s="465">
        <v>0</v>
      </c>
      <c r="N102" s="1326">
        <f t="shared" si="18"/>
        <v>0</v>
      </c>
      <c r="O102" s="882">
        <v>0</v>
      </c>
      <c r="P102" s="465">
        <v>0</v>
      </c>
      <c r="Q102" s="465">
        <v>0</v>
      </c>
      <c r="R102" s="1326">
        <f t="shared" si="19"/>
        <v>0</v>
      </c>
      <c r="S102" s="882">
        <v>0</v>
      </c>
      <c r="T102" s="465">
        <v>0</v>
      </c>
      <c r="U102" s="465">
        <v>0</v>
      </c>
      <c r="V102" s="1326">
        <f t="shared" si="20"/>
        <v>0</v>
      </c>
      <c r="W102" s="882">
        <v>0</v>
      </c>
      <c r="X102" s="465">
        <v>0</v>
      </c>
      <c r="Y102" s="465">
        <v>0</v>
      </c>
      <c r="Z102" s="1326">
        <f t="shared" si="21"/>
        <v>0</v>
      </c>
      <c r="AA102" s="882">
        <f t="shared" si="22"/>
        <v>8</v>
      </c>
      <c r="AB102" s="465">
        <f t="shared" si="23"/>
        <v>100</v>
      </c>
      <c r="AC102" s="465">
        <f t="shared" si="24"/>
        <v>56</v>
      </c>
      <c r="AD102" s="1326">
        <f t="shared" si="25"/>
        <v>164</v>
      </c>
    </row>
    <row r="103" spans="1:30" ht="15.6">
      <c r="A103" s="451" t="s">
        <v>192</v>
      </c>
      <c r="B103" s="452" t="s">
        <v>191</v>
      </c>
      <c r="C103" s="882">
        <v>0</v>
      </c>
      <c r="D103" s="465">
        <v>2</v>
      </c>
      <c r="E103" s="465">
        <v>0</v>
      </c>
      <c r="F103" s="1326">
        <f t="shared" si="16"/>
        <v>2</v>
      </c>
      <c r="G103" s="882">
        <v>0</v>
      </c>
      <c r="H103" s="465">
        <v>0</v>
      </c>
      <c r="I103" s="465">
        <v>0</v>
      </c>
      <c r="J103" s="1326">
        <f t="shared" si="17"/>
        <v>0</v>
      </c>
      <c r="K103" s="882">
        <v>0</v>
      </c>
      <c r="L103" s="465">
        <v>0</v>
      </c>
      <c r="M103" s="465">
        <v>0</v>
      </c>
      <c r="N103" s="1326">
        <f t="shared" si="18"/>
        <v>0</v>
      </c>
      <c r="O103" s="882">
        <v>0</v>
      </c>
      <c r="P103" s="465">
        <v>0</v>
      </c>
      <c r="Q103" s="465">
        <v>0</v>
      </c>
      <c r="R103" s="1326">
        <f t="shared" si="19"/>
        <v>0</v>
      </c>
      <c r="S103" s="882">
        <v>0</v>
      </c>
      <c r="T103" s="465">
        <v>0</v>
      </c>
      <c r="U103" s="465">
        <v>0</v>
      </c>
      <c r="V103" s="1326">
        <f t="shared" si="20"/>
        <v>0</v>
      </c>
      <c r="W103" s="882">
        <v>0</v>
      </c>
      <c r="X103" s="465">
        <v>0</v>
      </c>
      <c r="Y103" s="465">
        <v>0</v>
      </c>
      <c r="Z103" s="1326">
        <f t="shared" si="21"/>
        <v>0</v>
      </c>
      <c r="AA103" s="882">
        <f t="shared" si="22"/>
        <v>2</v>
      </c>
      <c r="AB103" s="465">
        <f t="shared" si="23"/>
        <v>115</v>
      </c>
      <c r="AC103" s="465">
        <f t="shared" si="24"/>
        <v>136</v>
      </c>
      <c r="AD103" s="1326">
        <f t="shared" si="25"/>
        <v>253</v>
      </c>
    </row>
    <row r="104" spans="1:30" ht="15.6">
      <c r="A104" s="451" t="s">
        <v>190</v>
      </c>
      <c r="B104" s="452" t="s">
        <v>189</v>
      </c>
      <c r="C104" s="882">
        <v>1</v>
      </c>
      <c r="D104" s="465">
        <v>9</v>
      </c>
      <c r="E104" s="465">
        <v>3</v>
      </c>
      <c r="F104" s="1326">
        <f t="shared" si="16"/>
        <v>13</v>
      </c>
      <c r="G104" s="882">
        <v>0</v>
      </c>
      <c r="H104" s="465">
        <v>3</v>
      </c>
      <c r="I104" s="465">
        <v>1</v>
      </c>
      <c r="J104" s="1326">
        <f t="shared" si="17"/>
        <v>4</v>
      </c>
      <c r="K104" s="882">
        <v>1</v>
      </c>
      <c r="L104" s="465">
        <v>0</v>
      </c>
      <c r="M104" s="465">
        <v>0</v>
      </c>
      <c r="N104" s="1326">
        <f t="shared" si="18"/>
        <v>1</v>
      </c>
      <c r="O104" s="882">
        <v>0</v>
      </c>
      <c r="P104" s="465">
        <v>2</v>
      </c>
      <c r="Q104" s="465">
        <v>0</v>
      </c>
      <c r="R104" s="1326">
        <f t="shared" si="19"/>
        <v>2</v>
      </c>
      <c r="S104" s="882">
        <v>2</v>
      </c>
      <c r="T104" s="465">
        <v>3</v>
      </c>
      <c r="U104" s="465">
        <v>0</v>
      </c>
      <c r="V104" s="1326">
        <f t="shared" si="20"/>
        <v>5</v>
      </c>
      <c r="W104" s="882">
        <v>0</v>
      </c>
      <c r="X104" s="465">
        <v>1</v>
      </c>
      <c r="Y104" s="465">
        <v>0</v>
      </c>
      <c r="Z104" s="1326">
        <f t="shared" si="21"/>
        <v>1</v>
      </c>
      <c r="AA104" s="882">
        <f t="shared" si="22"/>
        <v>50</v>
      </c>
      <c r="AB104" s="465">
        <f t="shared" si="23"/>
        <v>609</v>
      </c>
      <c r="AC104" s="465">
        <f t="shared" si="24"/>
        <v>167</v>
      </c>
      <c r="AD104" s="1326">
        <f t="shared" si="25"/>
        <v>826</v>
      </c>
    </row>
    <row r="105" spans="1:30" ht="15.6">
      <c r="A105" s="451" t="s">
        <v>188</v>
      </c>
      <c r="B105" s="452" t="s">
        <v>187</v>
      </c>
      <c r="C105" s="882">
        <v>1</v>
      </c>
      <c r="D105" s="465">
        <v>12</v>
      </c>
      <c r="E105" s="465">
        <v>4</v>
      </c>
      <c r="F105" s="1326">
        <f t="shared" si="16"/>
        <v>17</v>
      </c>
      <c r="G105" s="882">
        <v>1</v>
      </c>
      <c r="H105" s="465">
        <v>5</v>
      </c>
      <c r="I105" s="465">
        <v>3</v>
      </c>
      <c r="J105" s="1326">
        <f t="shared" si="17"/>
        <v>9</v>
      </c>
      <c r="K105" s="882">
        <v>0</v>
      </c>
      <c r="L105" s="465">
        <v>4</v>
      </c>
      <c r="M105" s="465">
        <v>2</v>
      </c>
      <c r="N105" s="1326">
        <f t="shared" si="18"/>
        <v>6</v>
      </c>
      <c r="O105" s="882">
        <v>0</v>
      </c>
      <c r="P105" s="465">
        <v>2</v>
      </c>
      <c r="Q105" s="465">
        <v>0</v>
      </c>
      <c r="R105" s="1326">
        <f t="shared" si="19"/>
        <v>2</v>
      </c>
      <c r="S105" s="882">
        <v>0</v>
      </c>
      <c r="T105" s="465">
        <v>1</v>
      </c>
      <c r="U105" s="465">
        <v>2</v>
      </c>
      <c r="V105" s="1326">
        <f t="shared" si="20"/>
        <v>3</v>
      </c>
      <c r="W105" s="882">
        <v>0</v>
      </c>
      <c r="X105" s="465">
        <v>1</v>
      </c>
      <c r="Y105" s="465">
        <v>0</v>
      </c>
      <c r="Z105" s="1326">
        <f t="shared" si="21"/>
        <v>1</v>
      </c>
      <c r="AA105" s="882">
        <f t="shared" si="22"/>
        <v>72</v>
      </c>
      <c r="AB105" s="465">
        <f t="shared" si="23"/>
        <v>645</v>
      </c>
      <c r="AC105" s="465">
        <f t="shared" si="24"/>
        <v>256</v>
      </c>
      <c r="AD105" s="1326">
        <f t="shared" si="25"/>
        <v>973</v>
      </c>
    </row>
    <row r="106" spans="1:30" ht="15.6">
      <c r="A106" s="451" t="s">
        <v>186</v>
      </c>
      <c r="B106" s="452" t="s">
        <v>185</v>
      </c>
      <c r="C106" s="882">
        <v>13</v>
      </c>
      <c r="D106" s="465">
        <v>51</v>
      </c>
      <c r="E106" s="465">
        <v>3</v>
      </c>
      <c r="F106" s="1326">
        <f t="shared" si="16"/>
        <v>67</v>
      </c>
      <c r="G106" s="882">
        <v>5</v>
      </c>
      <c r="H106" s="465">
        <v>24</v>
      </c>
      <c r="I106" s="465">
        <v>3</v>
      </c>
      <c r="J106" s="1326">
        <f t="shared" si="17"/>
        <v>32</v>
      </c>
      <c r="K106" s="882">
        <v>12</v>
      </c>
      <c r="L106" s="465">
        <v>3</v>
      </c>
      <c r="M106" s="465">
        <v>0</v>
      </c>
      <c r="N106" s="1326">
        <f t="shared" si="18"/>
        <v>15</v>
      </c>
      <c r="O106" s="882">
        <v>0</v>
      </c>
      <c r="P106" s="465">
        <v>4</v>
      </c>
      <c r="Q106" s="465">
        <v>1</v>
      </c>
      <c r="R106" s="1326">
        <f t="shared" si="19"/>
        <v>5</v>
      </c>
      <c r="S106" s="882">
        <v>3</v>
      </c>
      <c r="T106" s="465">
        <v>6</v>
      </c>
      <c r="U106" s="465">
        <v>0</v>
      </c>
      <c r="V106" s="1326">
        <f t="shared" si="20"/>
        <v>9</v>
      </c>
      <c r="W106" s="882">
        <v>1</v>
      </c>
      <c r="X106" s="465">
        <v>4</v>
      </c>
      <c r="Y106" s="465">
        <v>0</v>
      </c>
      <c r="Z106" s="1326">
        <f t="shared" si="21"/>
        <v>5</v>
      </c>
      <c r="AA106" s="882">
        <f t="shared" si="22"/>
        <v>638</v>
      </c>
      <c r="AB106" s="465">
        <f t="shared" si="23"/>
        <v>1879</v>
      </c>
      <c r="AC106" s="465">
        <f t="shared" si="24"/>
        <v>557</v>
      </c>
      <c r="AD106" s="1326">
        <f t="shared" si="25"/>
        <v>3074</v>
      </c>
    </row>
    <row r="107" spans="1:30" ht="15.6">
      <c r="A107" s="451" t="s">
        <v>184</v>
      </c>
      <c r="B107" s="452" t="s">
        <v>183</v>
      </c>
      <c r="C107" s="882">
        <v>1</v>
      </c>
      <c r="D107" s="465">
        <v>7</v>
      </c>
      <c r="E107" s="465">
        <v>1</v>
      </c>
      <c r="F107" s="1326">
        <f t="shared" si="16"/>
        <v>9</v>
      </c>
      <c r="G107" s="882">
        <v>0</v>
      </c>
      <c r="H107" s="465">
        <v>2</v>
      </c>
      <c r="I107" s="465">
        <v>0</v>
      </c>
      <c r="J107" s="1326">
        <f t="shared" si="17"/>
        <v>2</v>
      </c>
      <c r="K107" s="882">
        <v>1</v>
      </c>
      <c r="L107" s="465">
        <v>0</v>
      </c>
      <c r="M107" s="465">
        <v>0</v>
      </c>
      <c r="N107" s="1326">
        <f t="shared" si="18"/>
        <v>1</v>
      </c>
      <c r="O107" s="882">
        <v>0</v>
      </c>
      <c r="P107" s="465">
        <v>0</v>
      </c>
      <c r="Q107" s="465">
        <v>0</v>
      </c>
      <c r="R107" s="1326">
        <f t="shared" si="19"/>
        <v>0</v>
      </c>
      <c r="S107" s="882">
        <v>0</v>
      </c>
      <c r="T107" s="465">
        <v>1</v>
      </c>
      <c r="U107" s="465">
        <v>0</v>
      </c>
      <c r="V107" s="1326">
        <f t="shared" si="20"/>
        <v>1</v>
      </c>
      <c r="W107" s="882">
        <v>0</v>
      </c>
      <c r="X107" s="465">
        <v>0</v>
      </c>
      <c r="Y107" s="465">
        <v>0</v>
      </c>
      <c r="Z107" s="1326">
        <f t="shared" si="21"/>
        <v>0</v>
      </c>
      <c r="AA107" s="882">
        <f t="shared" si="22"/>
        <v>53</v>
      </c>
      <c r="AB107" s="465">
        <f t="shared" si="23"/>
        <v>312</v>
      </c>
      <c r="AC107" s="465">
        <f t="shared" si="24"/>
        <v>173</v>
      </c>
      <c r="AD107" s="1326">
        <f t="shared" si="25"/>
        <v>538</v>
      </c>
    </row>
    <row r="108" spans="1:30" ht="15.6">
      <c r="A108" s="451" t="s">
        <v>182</v>
      </c>
      <c r="B108" s="452" t="s">
        <v>181</v>
      </c>
      <c r="C108" s="882">
        <v>1</v>
      </c>
      <c r="D108" s="465">
        <v>2</v>
      </c>
      <c r="E108" s="465">
        <v>0</v>
      </c>
      <c r="F108" s="1326">
        <f t="shared" si="16"/>
        <v>3</v>
      </c>
      <c r="G108" s="882">
        <v>0</v>
      </c>
      <c r="H108" s="465">
        <v>0</v>
      </c>
      <c r="I108" s="465">
        <v>1</v>
      </c>
      <c r="J108" s="1326">
        <f t="shared" si="17"/>
        <v>1</v>
      </c>
      <c r="K108" s="882">
        <v>0</v>
      </c>
      <c r="L108" s="465">
        <v>0</v>
      </c>
      <c r="M108" s="465">
        <v>0</v>
      </c>
      <c r="N108" s="1326">
        <f t="shared" si="18"/>
        <v>0</v>
      </c>
      <c r="O108" s="882">
        <v>0</v>
      </c>
      <c r="P108" s="465">
        <v>0</v>
      </c>
      <c r="Q108" s="465">
        <v>0</v>
      </c>
      <c r="R108" s="1326">
        <f t="shared" si="19"/>
        <v>0</v>
      </c>
      <c r="S108" s="882">
        <v>0</v>
      </c>
      <c r="T108" s="465">
        <v>2</v>
      </c>
      <c r="U108" s="465">
        <v>0</v>
      </c>
      <c r="V108" s="1326">
        <f t="shared" si="20"/>
        <v>2</v>
      </c>
      <c r="W108" s="882">
        <v>0</v>
      </c>
      <c r="X108" s="465">
        <v>0</v>
      </c>
      <c r="Y108" s="465">
        <v>0</v>
      </c>
      <c r="Z108" s="1326">
        <f t="shared" si="21"/>
        <v>0</v>
      </c>
      <c r="AA108" s="882">
        <f t="shared" si="22"/>
        <v>11</v>
      </c>
      <c r="AB108" s="465">
        <f t="shared" si="23"/>
        <v>150</v>
      </c>
      <c r="AC108" s="465">
        <f t="shared" si="24"/>
        <v>52</v>
      </c>
      <c r="AD108" s="1326">
        <f t="shared" si="25"/>
        <v>213</v>
      </c>
    </row>
    <row r="109" spans="1:30" ht="15.6">
      <c r="A109" s="451" t="s">
        <v>180</v>
      </c>
      <c r="B109" s="452" t="s">
        <v>179</v>
      </c>
      <c r="C109" s="882">
        <v>7</v>
      </c>
      <c r="D109" s="465">
        <v>15</v>
      </c>
      <c r="E109" s="465">
        <v>2</v>
      </c>
      <c r="F109" s="1326">
        <f t="shared" si="16"/>
        <v>24</v>
      </c>
      <c r="G109" s="882">
        <v>7</v>
      </c>
      <c r="H109" s="465">
        <v>5</v>
      </c>
      <c r="I109" s="465">
        <v>1</v>
      </c>
      <c r="J109" s="1326">
        <f t="shared" si="17"/>
        <v>13</v>
      </c>
      <c r="K109" s="882">
        <v>5</v>
      </c>
      <c r="L109" s="465">
        <v>3</v>
      </c>
      <c r="M109" s="465">
        <v>0</v>
      </c>
      <c r="N109" s="1326">
        <f t="shared" si="18"/>
        <v>8</v>
      </c>
      <c r="O109" s="882">
        <v>1</v>
      </c>
      <c r="P109" s="465">
        <v>6</v>
      </c>
      <c r="Q109" s="465">
        <v>1</v>
      </c>
      <c r="R109" s="1326">
        <f t="shared" si="19"/>
        <v>8</v>
      </c>
      <c r="S109" s="882">
        <v>3</v>
      </c>
      <c r="T109" s="465">
        <v>2</v>
      </c>
      <c r="U109" s="465">
        <v>1</v>
      </c>
      <c r="V109" s="1326">
        <f t="shared" si="20"/>
        <v>6</v>
      </c>
      <c r="W109" s="882">
        <v>0</v>
      </c>
      <c r="X109" s="465">
        <v>1</v>
      </c>
      <c r="Y109" s="465">
        <v>0</v>
      </c>
      <c r="Z109" s="1326">
        <f t="shared" si="21"/>
        <v>1</v>
      </c>
      <c r="AA109" s="882">
        <f t="shared" si="22"/>
        <v>408</v>
      </c>
      <c r="AB109" s="465">
        <f t="shared" si="23"/>
        <v>1149</v>
      </c>
      <c r="AC109" s="465">
        <f t="shared" si="24"/>
        <v>271</v>
      </c>
      <c r="AD109" s="1326">
        <f t="shared" si="25"/>
        <v>1828</v>
      </c>
    </row>
    <row r="110" spans="1:30" ht="15.6">
      <c r="A110" s="451" t="s">
        <v>178</v>
      </c>
      <c r="B110" s="452" t="s">
        <v>177</v>
      </c>
      <c r="C110" s="882">
        <v>1</v>
      </c>
      <c r="D110" s="465">
        <v>0</v>
      </c>
      <c r="E110" s="465">
        <v>0</v>
      </c>
      <c r="F110" s="1326">
        <f t="shared" si="16"/>
        <v>1</v>
      </c>
      <c r="G110" s="882">
        <v>0</v>
      </c>
      <c r="H110" s="465">
        <v>0</v>
      </c>
      <c r="I110" s="465">
        <v>0</v>
      </c>
      <c r="J110" s="1326">
        <f t="shared" si="17"/>
        <v>0</v>
      </c>
      <c r="K110" s="882">
        <v>0</v>
      </c>
      <c r="L110" s="465">
        <v>0</v>
      </c>
      <c r="M110" s="465">
        <v>0</v>
      </c>
      <c r="N110" s="1326">
        <f t="shared" si="18"/>
        <v>0</v>
      </c>
      <c r="O110" s="882">
        <v>0</v>
      </c>
      <c r="P110" s="465">
        <v>0</v>
      </c>
      <c r="Q110" s="465">
        <v>0</v>
      </c>
      <c r="R110" s="1326">
        <f t="shared" si="19"/>
        <v>0</v>
      </c>
      <c r="S110" s="882">
        <v>0</v>
      </c>
      <c r="T110" s="465">
        <v>0</v>
      </c>
      <c r="U110" s="465">
        <v>0</v>
      </c>
      <c r="V110" s="1326">
        <f t="shared" si="20"/>
        <v>0</v>
      </c>
      <c r="W110" s="882">
        <v>0</v>
      </c>
      <c r="X110" s="465">
        <v>0</v>
      </c>
      <c r="Y110" s="465">
        <v>0</v>
      </c>
      <c r="Z110" s="1326">
        <f t="shared" si="21"/>
        <v>0</v>
      </c>
      <c r="AA110" s="882">
        <f t="shared" si="22"/>
        <v>17</v>
      </c>
      <c r="AB110" s="465">
        <f t="shared" si="23"/>
        <v>30</v>
      </c>
      <c r="AC110" s="465">
        <f t="shared" si="24"/>
        <v>68</v>
      </c>
      <c r="AD110" s="1326">
        <f t="shared" si="25"/>
        <v>115</v>
      </c>
    </row>
    <row r="111" spans="1:30" ht="15.6">
      <c r="A111" s="451" t="s">
        <v>176</v>
      </c>
      <c r="B111" s="452" t="s">
        <v>175</v>
      </c>
      <c r="C111" s="882">
        <v>0</v>
      </c>
      <c r="D111" s="465">
        <v>0</v>
      </c>
      <c r="E111" s="465">
        <v>0</v>
      </c>
      <c r="F111" s="1326">
        <f t="shared" si="16"/>
        <v>0</v>
      </c>
      <c r="G111" s="882">
        <v>0</v>
      </c>
      <c r="H111" s="465">
        <v>0</v>
      </c>
      <c r="I111" s="465">
        <v>0</v>
      </c>
      <c r="J111" s="1326">
        <f t="shared" si="17"/>
        <v>0</v>
      </c>
      <c r="K111" s="882">
        <v>0</v>
      </c>
      <c r="L111" s="465">
        <v>0</v>
      </c>
      <c r="M111" s="465">
        <v>0</v>
      </c>
      <c r="N111" s="1326">
        <f t="shared" si="18"/>
        <v>0</v>
      </c>
      <c r="O111" s="882">
        <v>0</v>
      </c>
      <c r="P111" s="465">
        <v>0</v>
      </c>
      <c r="Q111" s="465">
        <v>0</v>
      </c>
      <c r="R111" s="1326">
        <f t="shared" si="19"/>
        <v>0</v>
      </c>
      <c r="S111" s="882">
        <v>0</v>
      </c>
      <c r="T111" s="465">
        <v>0</v>
      </c>
      <c r="U111" s="465">
        <v>0</v>
      </c>
      <c r="V111" s="1326">
        <f t="shared" si="20"/>
        <v>0</v>
      </c>
      <c r="W111" s="882">
        <v>0</v>
      </c>
      <c r="X111" s="465">
        <v>0</v>
      </c>
      <c r="Y111" s="465">
        <v>0</v>
      </c>
      <c r="Z111" s="1326">
        <f t="shared" si="21"/>
        <v>0</v>
      </c>
      <c r="AA111" s="882">
        <f t="shared" si="22"/>
        <v>2</v>
      </c>
      <c r="AB111" s="465">
        <f t="shared" si="23"/>
        <v>4</v>
      </c>
      <c r="AC111" s="465">
        <f t="shared" si="24"/>
        <v>9</v>
      </c>
      <c r="AD111" s="1326">
        <f t="shared" si="25"/>
        <v>15</v>
      </c>
    </row>
    <row r="112" spans="1:30" ht="15.6">
      <c r="A112" s="451" t="s">
        <v>174</v>
      </c>
      <c r="B112" s="452" t="s">
        <v>173</v>
      </c>
      <c r="C112" s="882">
        <v>1</v>
      </c>
      <c r="D112" s="465">
        <v>0</v>
      </c>
      <c r="E112" s="465">
        <v>0</v>
      </c>
      <c r="F112" s="1326">
        <f t="shared" si="16"/>
        <v>1</v>
      </c>
      <c r="G112" s="882">
        <v>0</v>
      </c>
      <c r="H112" s="465">
        <v>0</v>
      </c>
      <c r="I112" s="465">
        <v>0</v>
      </c>
      <c r="J112" s="1326">
        <f t="shared" si="17"/>
        <v>0</v>
      </c>
      <c r="K112" s="882">
        <v>0</v>
      </c>
      <c r="L112" s="465">
        <v>0</v>
      </c>
      <c r="M112" s="465">
        <v>0</v>
      </c>
      <c r="N112" s="1326">
        <f t="shared" si="18"/>
        <v>0</v>
      </c>
      <c r="O112" s="882">
        <v>0</v>
      </c>
      <c r="P112" s="465">
        <v>0</v>
      </c>
      <c r="Q112" s="465">
        <v>0</v>
      </c>
      <c r="R112" s="1326">
        <f t="shared" si="19"/>
        <v>0</v>
      </c>
      <c r="S112" s="882">
        <v>0</v>
      </c>
      <c r="T112" s="465">
        <v>0</v>
      </c>
      <c r="U112" s="465">
        <v>0</v>
      </c>
      <c r="V112" s="1326">
        <f t="shared" si="20"/>
        <v>0</v>
      </c>
      <c r="W112" s="882">
        <v>0</v>
      </c>
      <c r="X112" s="465">
        <v>0</v>
      </c>
      <c r="Y112" s="465">
        <v>0</v>
      </c>
      <c r="Z112" s="1326">
        <f t="shared" si="21"/>
        <v>0</v>
      </c>
      <c r="AA112" s="882">
        <f t="shared" si="22"/>
        <v>2</v>
      </c>
      <c r="AB112" s="465">
        <f t="shared" si="23"/>
        <v>27</v>
      </c>
      <c r="AC112" s="465">
        <f t="shared" si="24"/>
        <v>22</v>
      </c>
      <c r="AD112" s="1326">
        <f t="shared" si="25"/>
        <v>51</v>
      </c>
    </row>
    <row r="113" spans="1:30" ht="15.6">
      <c r="A113" s="451" t="s">
        <v>172</v>
      </c>
      <c r="B113" s="452" t="s">
        <v>171</v>
      </c>
      <c r="C113" s="882">
        <v>4</v>
      </c>
      <c r="D113" s="465">
        <v>22</v>
      </c>
      <c r="E113" s="465">
        <v>0</v>
      </c>
      <c r="F113" s="1326">
        <f t="shared" si="16"/>
        <v>26</v>
      </c>
      <c r="G113" s="882">
        <v>2</v>
      </c>
      <c r="H113" s="465">
        <v>12</v>
      </c>
      <c r="I113" s="465">
        <v>0</v>
      </c>
      <c r="J113" s="1326">
        <f t="shared" si="17"/>
        <v>14</v>
      </c>
      <c r="K113" s="882">
        <v>3</v>
      </c>
      <c r="L113" s="465">
        <v>1</v>
      </c>
      <c r="M113" s="465">
        <v>0</v>
      </c>
      <c r="N113" s="1326">
        <f t="shared" si="18"/>
        <v>4</v>
      </c>
      <c r="O113" s="882">
        <v>0</v>
      </c>
      <c r="P113" s="465">
        <v>3</v>
      </c>
      <c r="Q113" s="465">
        <v>0</v>
      </c>
      <c r="R113" s="1326">
        <f t="shared" si="19"/>
        <v>3</v>
      </c>
      <c r="S113" s="882">
        <v>0</v>
      </c>
      <c r="T113" s="465">
        <v>0</v>
      </c>
      <c r="U113" s="465">
        <v>0</v>
      </c>
      <c r="V113" s="1326">
        <f t="shared" si="20"/>
        <v>0</v>
      </c>
      <c r="W113" s="882">
        <v>0</v>
      </c>
      <c r="X113" s="465">
        <v>2</v>
      </c>
      <c r="Y113" s="465">
        <v>0</v>
      </c>
      <c r="Z113" s="1326">
        <f t="shared" si="21"/>
        <v>2</v>
      </c>
      <c r="AA113" s="882">
        <f t="shared" si="22"/>
        <v>107</v>
      </c>
      <c r="AB113" s="465">
        <f t="shared" si="23"/>
        <v>848</v>
      </c>
      <c r="AC113" s="465">
        <f t="shared" si="24"/>
        <v>76</v>
      </c>
      <c r="AD113" s="1326">
        <f t="shared" si="25"/>
        <v>1031</v>
      </c>
    </row>
    <row r="114" spans="1:30" ht="15.6">
      <c r="A114" s="451" t="s">
        <v>170</v>
      </c>
      <c r="B114" s="452" t="s">
        <v>169</v>
      </c>
      <c r="C114" s="882">
        <v>1</v>
      </c>
      <c r="D114" s="465">
        <v>7</v>
      </c>
      <c r="E114" s="465">
        <v>0</v>
      </c>
      <c r="F114" s="1326">
        <f t="shared" si="16"/>
        <v>8</v>
      </c>
      <c r="G114" s="882">
        <v>0</v>
      </c>
      <c r="H114" s="465">
        <v>4</v>
      </c>
      <c r="I114" s="465">
        <v>1</v>
      </c>
      <c r="J114" s="1326">
        <f t="shared" si="17"/>
        <v>5</v>
      </c>
      <c r="K114" s="882">
        <v>0</v>
      </c>
      <c r="L114" s="465">
        <v>0</v>
      </c>
      <c r="M114" s="465">
        <v>0</v>
      </c>
      <c r="N114" s="1326">
        <f t="shared" si="18"/>
        <v>0</v>
      </c>
      <c r="O114" s="882">
        <v>0</v>
      </c>
      <c r="P114" s="465">
        <v>0</v>
      </c>
      <c r="Q114" s="465">
        <v>0</v>
      </c>
      <c r="R114" s="1326">
        <f t="shared" si="19"/>
        <v>0</v>
      </c>
      <c r="S114" s="882">
        <v>0</v>
      </c>
      <c r="T114" s="465">
        <v>0</v>
      </c>
      <c r="U114" s="465">
        <v>0</v>
      </c>
      <c r="V114" s="1326">
        <f t="shared" si="20"/>
        <v>0</v>
      </c>
      <c r="W114" s="882">
        <v>0</v>
      </c>
      <c r="X114" s="465">
        <v>2</v>
      </c>
      <c r="Y114" s="465">
        <v>0</v>
      </c>
      <c r="Z114" s="1326">
        <f t="shared" si="21"/>
        <v>2</v>
      </c>
      <c r="AA114" s="882">
        <f t="shared" si="22"/>
        <v>25</v>
      </c>
      <c r="AB114" s="465">
        <f t="shared" si="23"/>
        <v>321</v>
      </c>
      <c r="AC114" s="465">
        <f t="shared" si="24"/>
        <v>126</v>
      </c>
      <c r="AD114" s="1326">
        <f t="shared" si="25"/>
        <v>472</v>
      </c>
    </row>
    <row r="115" spans="1:30" ht="15.6">
      <c r="A115" s="451" t="s">
        <v>168</v>
      </c>
      <c r="B115" s="452" t="s">
        <v>167</v>
      </c>
      <c r="C115" s="882">
        <v>4</v>
      </c>
      <c r="D115" s="465">
        <v>13</v>
      </c>
      <c r="E115" s="465">
        <v>0</v>
      </c>
      <c r="F115" s="1326">
        <f t="shared" si="16"/>
        <v>17</v>
      </c>
      <c r="G115" s="882">
        <v>1</v>
      </c>
      <c r="H115" s="465">
        <v>6</v>
      </c>
      <c r="I115" s="465">
        <v>1</v>
      </c>
      <c r="J115" s="1326">
        <f t="shared" si="17"/>
        <v>8</v>
      </c>
      <c r="K115" s="882">
        <v>0</v>
      </c>
      <c r="L115" s="465">
        <v>1</v>
      </c>
      <c r="M115" s="465">
        <v>0</v>
      </c>
      <c r="N115" s="1326">
        <f t="shared" si="18"/>
        <v>1</v>
      </c>
      <c r="O115" s="882">
        <v>0</v>
      </c>
      <c r="P115" s="465">
        <v>0</v>
      </c>
      <c r="Q115" s="465">
        <v>0</v>
      </c>
      <c r="R115" s="1326">
        <f t="shared" si="19"/>
        <v>0</v>
      </c>
      <c r="S115" s="882">
        <v>0</v>
      </c>
      <c r="T115" s="465">
        <v>0</v>
      </c>
      <c r="U115" s="465">
        <v>0</v>
      </c>
      <c r="V115" s="1326">
        <f t="shared" si="20"/>
        <v>0</v>
      </c>
      <c r="W115" s="882">
        <v>0</v>
      </c>
      <c r="X115" s="465">
        <v>0</v>
      </c>
      <c r="Y115" s="465">
        <v>0</v>
      </c>
      <c r="Z115" s="1326">
        <f t="shared" si="21"/>
        <v>0</v>
      </c>
      <c r="AA115" s="882">
        <f t="shared" si="22"/>
        <v>105</v>
      </c>
      <c r="AB115" s="465">
        <f t="shared" si="23"/>
        <v>619</v>
      </c>
      <c r="AC115" s="465">
        <f t="shared" si="24"/>
        <v>286</v>
      </c>
      <c r="AD115" s="1326">
        <f t="shared" si="25"/>
        <v>1010</v>
      </c>
    </row>
    <row r="116" spans="1:30" ht="15.6">
      <c r="A116" s="451" t="s">
        <v>166</v>
      </c>
      <c r="B116" s="452" t="s">
        <v>165</v>
      </c>
      <c r="C116" s="882">
        <v>0</v>
      </c>
      <c r="D116" s="465">
        <v>1</v>
      </c>
      <c r="E116" s="465">
        <v>0</v>
      </c>
      <c r="F116" s="1326">
        <f t="shared" si="16"/>
        <v>1</v>
      </c>
      <c r="G116" s="882">
        <v>0</v>
      </c>
      <c r="H116" s="465">
        <v>1</v>
      </c>
      <c r="I116" s="465">
        <v>0</v>
      </c>
      <c r="J116" s="1326">
        <f t="shared" si="17"/>
        <v>1</v>
      </c>
      <c r="K116" s="882">
        <v>0</v>
      </c>
      <c r="L116" s="465">
        <v>0</v>
      </c>
      <c r="M116" s="465">
        <v>0</v>
      </c>
      <c r="N116" s="1326">
        <f t="shared" si="18"/>
        <v>0</v>
      </c>
      <c r="O116" s="882">
        <v>0</v>
      </c>
      <c r="P116" s="465">
        <v>0</v>
      </c>
      <c r="Q116" s="465">
        <v>0</v>
      </c>
      <c r="R116" s="1326">
        <f t="shared" si="19"/>
        <v>0</v>
      </c>
      <c r="S116" s="882">
        <v>0</v>
      </c>
      <c r="T116" s="465">
        <v>0</v>
      </c>
      <c r="U116" s="465">
        <v>0</v>
      </c>
      <c r="V116" s="1326">
        <f t="shared" si="20"/>
        <v>0</v>
      </c>
      <c r="W116" s="882">
        <v>0</v>
      </c>
      <c r="X116" s="465">
        <v>0</v>
      </c>
      <c r="Y116" s="465">
        <v>0</v>
      </c>
      <c r="Z116" s="1326">
        <f t="shared" si="21"/>
        <v>0</v>
      </c>
      <c r="AA116" s="882">
        <f t="shared" si="22"/>
        <v>4</v>
      </c>
      <c r="AB116" s="465">
        <f t="shared" si="23"/>
        <v>70</v>
      </c>
      <c r="AC116" s="465">
        <f t="shared" si="24"/>
        <v>18</v>
      </c>
      <c r="AD116" s="1326">
        <f t="shared" si="25"/>
        <v>92</v>
      </c>
    </row>
    <row r="117" spans="1:30" ht="15.6">
      <c r="A117" s="451" t="s">
        <v>164</v>
      </c>
      <c r="B117" s="452" t="s">
        <v>163</v>
      </c>
      <c r="C117" s="882">
        <v>17</v>
      </c>
      <c r="D117" s="465">
        <v>44</v>
      </c>
      <c r="E117" s="465">
        <v>0</v>
      </c>
      <c r="F117" s="1326">
        <f t="shared" si="16"/>
        <v>61</v>
      </c>
      <c r="G117" s="882">
        <v>3</v>
      </c>
      <c r="H117" s="465">
        <v>16</v>
      </c>
      <c r="I117" s="465">
        <v>0</v>
      </c>
      <c r="J117" s="1326">
        <f t="shared" si="17"/>
        <v>19</v>
      </c>
      <c r="K117" s="882">
        <v>6</v>
      </c>
      <c r="L117" s="465">
        <v>5</v>
      </c>
      <c r="M117" s="465">
        <v>0</v>
      </c>
      <c r="N117" s="1326">
        <f t="shared" si="18"/>
        <v>11</v>
      </c>
      <c r="O117" s="882">
        <v>0</v>
      </c>
      <c r="P117" s="465">
        <v>6</v>
      </c>
      <c r="Q117" s="465">
        <v>0</v>
      </c>
      <c r="R117" s="1326">
        <f t="shared" si="19"/>
        <v>6</v>
      </c>
      <c r="S117" s="882">
        <v>3</v>
      </c>
      <c r="T117" s="465">
        <v>4</v>
      </c>
      <c r="U117" s="465">
        <v>0</v>
      </c>
      <c r="V117" s="1326">
        <f t="shared" si="20"/>
        <v>7</v>
      </c>
      <c r="W117" s="882">
        <v>2</v>
      </c>
      <c r="X117" s="465">
        <v>7</v>
      </c>
      <c r="Y117" s="465">
        <v>0</v>
      </c>
      <c r="Z117" s="1326">
        <f t="shared" si="21"/>
        <v>9</v>
      </c>
      <c r="AA117" s="882">
        <f t="shared" si="22"/>
        <v>557</v>
      </c>
      <c r="AB117" s="465">
        <f t="shared" si="23"/>
        <v>1633</v>
      </c>
      <c r="AC117" s="465">
        <f t="shared" si="24"/>
        <v>530</v>
      </c>
      <c r="AD117" s="1326">
        <f t="shared" si="25"/>
        <v>2720</v>
      </c>
    </row>
    <row r="118" spans="1:30" ht="15.6">
      <c r="A118" s="451" t="s">
        <v>162</v>
      </c>
      <c r="B118" s="452" t="s">
        <v>161</v>
      </c>
      <c r="C118" s="882">
        <v>0</v>
      </c>
      <c r="D118" s="465">
        <v>0</v>
      </c>
      <c r="E118" s="465">
        <v>1</v>
      </c>
      <c r="F118" s="1326">
        <f t="shared" si="16"/>
        <v>1</v>
      </c>
      <c r="G118" s="882">
        <v>0</v>
      </c>
      <c r="H118" s="465">
        <v>0</v>
      </c>
      <c r="I118" s="465">
        <v>0</v>
      </c>
      <c r="J118" s="1326">
        <f t="shared" si="17"/>
        <v>0</v>
      </c>
      <c r="K118" s="882">
        <v>0</v>
      </c>
      <c r="L118" s="465">
        <v>0</v>
      </c>
      <c r="M118" s="465">
        <v>0</v>
      </c>
      <c r="N118" s="1326">
        <f t="shared" si="18"/>
        <v>0</v>
      </c>
      <c r="O118" s="882">
        <v>0</v>
      </c>
      <c r="P118" s="465">
        <v>0</v>
      </c>
      <c r="Q118" s="465">
        <v>0</v>
      </c>
      <c r="R118" s="1326">
        <f t="shared" si="19"/>
        <v>0</v>
      </c>
      <c r="S118" s="882">
        <v>0</v>
      </c>
      <c r="T118" s="465">
        <v>0</v>
      </c>
      <c r="U118" s="465">
        <v>0</v>
      </c>
      <c r="V118" s="1326">
        <f t="shared" si="20"/>
        <v>0</v>
      </c>
      <c r="W118" s="882">
        <v>0</v>
      </c>
      <c r="X118" s="465">
        <v>0</v>
      </c>
      <c r="Y118" s="465">
        <v>0</v>
      </c>
      <c r="Z118" s="1326">
        <f t="shared" si="21"/>
        <v>0</v>
      </c>
      <c r="AA118" s="882">
        <f t="shared" si="22"/>
        <v>12</v>
      </c>
      <c r="AB118" s="465">
        <f t="shared" si="23"/>
        <v>84</v>
      </c>
      <c r="AC118" s="465">
        <f t="shared" si="24"/>
        <v>69</v>
      </c>
      <c r="AD118" s="1326">
        <f t="shared" si="25"/>
        <v>165</v>
      </c>
    </row>
    <row r="119" spans="1:30" ht="15.6">
      <c r="A119" s="451" t="s">
        <v>160</v>
      </c>
      <c r="B119" s="452" t="s">
        <v>159</v>
      </c>
      <c r="C119" s="882">
        <v>0</v>
      </c>
      <c r="D119" s="465">
        <v>0</v>
      </c>
      <c r="E119" s="465">
        <v>0</v>
      </c>
      <c r="F119" s="1326">
        <f t="shared" si="16"/>
        <v>0</v>
      </c>
      <c r="G119" s="882">
        <v>0</v>
      </c>
      <c r="H119" s="465">
        <v>0</v>
      </c>
      <c r="I119" s="465">
        <v>0</v>
      </c>
      <c r="J119" s="1326">
        <f t="shared" si="17"/>
        <v>0</v>
      </c>
      <c r="K119" s="882">
        <v>0</v>
      </c>
      <c r="L119" s="465">
        <v>0</v>
      </c>
      <c r="M119" s="465">
        <v>0</v>
      </c>
      <c r="N119" s="1326">
        <f t="shared" si="18"/>
        <v>0</v>
      </c>
      <c r="O119" s="882">
        <v>0</v>
      </c>
      <c r="P119" s="465">
        <v>0</v>
      </c>
      <c r="Q119" s="465">
        <v>0</v>
      </c>
      <c r="R119" s="1326">
        <f t="shared" si="19"/>
        <v>0</v>
      </c>
      <c r="S119" s="882">
        <v>0</v>
      </c>
      <c r="T119" s="465">
        <v>0</v>
      </c>
      <c r="U119" s="465">
        <v>0</v>
      </c>
      <c r="V119" s="1326">
        <f t="shared" si="20"/>
        <v>0</v>
      </c>
      <c r="W119" s="882">
        <v>0</v>
      </c>
      <c r="X119" s="465">
        <v>0</v>
      </c>
      <c r="Y119" s="465">
        <v>0</v>
      </c>
      <c r="Z119" s="1326">
        <f t="shared" si="21"/>
        <v>0</v>
      </c>
      <c r="AA119" s="882">
        <f t="shared" si="22"/>
        <v>0</v>
      </c>
      <c r="AB119" s="465">
        <f t="shared" si="23"/>
        <v>0</v>
      </c>
      <c r="AC119" s="465">
        <f t="shared" si="24"/>
        <v>0</v>
      </c>
      <c r="AD119" s="1326">
        <f t="shared" si="25"/>
        <v>0</v>
      </c>
    </row>
    <row r="120" spans="1:30" ht="15.6">
      <c r="A120" s="451" t="s">
        <v>158</v>
      </c>
      <c r="B120" s="452" t="s">
        <v>157</v>
      </c>
      <c r="C120" s="882">
        <v>0</v>
      </c>
      <c r="D120" s="465">
        <v>1</v>
      </c>
      <c r="E120" s="465">
        <v>0</v>
      </c>
      <c r="F120" s="1326">
        <f t="shared" si="16"/>
        <v>1</v>
      </c>
      <c r="G120" s="882">
        <v>0</v>
      </c>
      <c r="H120" s="465">
        <v>0</v>
      </c>
      <c r="I120" s="465">
        <v>0</v>
      </c>
      <c r="J120" s="1326">
        <f t="shared" si="17"/>
        <v>0</v>
      </c>
      <c r="K120" s="882">
        <v>0</v>
      </c>
      <c r="L120" s="465">
        <v>0</v>
      </c>
      <c r="M120" s="465">
        <v>0</v>
      </c>
      <c r="N120" s="1326">
        <f t="shared" si="18"/>
        <v>0</v>
      </c>
      <c r="O120" s="882">
        <v>0</v>
      </c>
      <c r="P120" s="465">
        <v>0</v>
      </c>
      <c r="Q120" s="465">
        <v>0</v>
      </c>
      <c r="R120" s="1326">
        <f t="shared" si="19"/>
        <v>0</v>
      </c>
      <c r="S120" s="882">
        <v>0</v>
      </c>
      <c r="T120" s="465">
        <v>0</v>
      </c>
      <c r="U120" s="465">
        <v>0</v>
      </c>
      <c r="V120" s="1326">
        <f t="shared" si="20"/>
        <v>0</v>
      </c>
      <c r="W120" s="882">
        <v>0</v>
      </c>
      <c r="X120" s="465">
        <v>0</v>
      </c>
      <c r="Y120" s="465">
        <v>0</v>
      </c>
      <c r="Z120" s="1326">
        <f t="shared" si="21"/>
        <v>0</v>
      </c>
      <c r="AA120" s="882">
        <f t="shared" si="22"/>
        <v>19</v>
      </c>
      <c r="AB120" s="465">
        <f t="shared" si="23"/>
        <v>105</v>
      </c>
      <c r="AC120" s="465">
        <f t="shared" si="24"/>
        <v>103</v>
      </c>
      <c r="AD120" s="1326">
        <f t="shared" si="25"/>
        <v>227</v>
      </c>
    </row>
    <row r="121" spans="1:30" ht="15.6">
      <c r="A121" s="451" t="s">
        <v>156</v>
      </c>
      <c r="B121" s="452" t="s">
        <v>155</v>
      </c>
      <c r="C121" s="882">
        <v>1</v>
      </c>
      <c r="D121" s="465">
        <v>1</v>
      </c>
      <c r="E121" s="465">
        <v>0</v>
      </c>
      <c r="F121" s="1326">
        <f t="shared" si="16"/>
        <v>2</v>
      </c>
      <c r="G121" s="882">
        <v>0</v>
      </c>
      <c r="H121" s="465">
        <v>1</v>
      </c>
      <c r="I121" s="465">
        <v>0</v>
      </c>
      <c r="J121" s="1326">
        <f t="shared" si="17"/>
        <v>1</v>
      </c>
      <c r="K121" s="882">
        <v>0</v>
      </c>
      <c r="L121" s="465">
        <v>0</v>
      </c>
      <c r="M121" s="465">
        <v>0</v>
      </c>
      <c r="N121" s="1326">
        <f t="shared" si="18"/>
        <v>0</v>
      </c>
      <c r="O121" s="882">
        <v>0</v>
      </c>
      <c r="P121" s="465">
        <v>0</v>
      </c>
      <c r="Q121" s="465">
        <v>0</v>
      </c>
      <c r="R121" s="1326">
        <f t="shared" si="19"/>
        <v>0</v>
      </c>
      <c r="S121" s="882">
        <v>0</v>
      </c>
      <c r="T121" s="465">
        <v>0</v>
      </c>
      <c r="U121" s="465">
        <v>0</v>
      </c>
      <c r="V121" s="1326">
        <f t="shared" si="20"/>
        <v>0</v>
      </c>
      <c r="W121" s="882">
        <v>0</v>
      </c>
      <c r="X121" s="465">
        <v>0</v>
      </c>
      <c r="Y121" s="465">
        <v>0</v>
      </c>
      <c r="Z121" s="1326">
        <f t="shared" si="21"/>
        <v>0</v>
      </c>
      <c r="AA121" s="882">
        <f t="shared" si="22"/>
        <v>70</v>
      </c>
      <c r="AB121" s="465">
        <f t="shared" si="23"/>
        <v>147</v>
      </c>
      <c r="AC121" s="465">
        <f t="shared" si="24"/>
        <v>37</v>
      </c>
      <c r="AD121" s="1326">
        <f t="shared" si="25"/>
        <v>254</v>
      </c>
    </row>
    <row r="122" spans="1:30" ht="15.6">
      <c r="A122" s="451" t="s">
        <v>154</v>
      </c>
      <c r="B122" s="452" t="s">
        <v>153</v>
      </c>
      <c r="C122" s="882">
        <v>5</v>
      </c>
      <c r="D122" s="465">
        <v>1</v>
      </c>
      <c r="E122" s="465">
        <v>2</v>
      </c>
      <c r="F122" s="1326">
        <f t="shared" si="16"/>
        <v>8</v>
      </c>
      <c r="G122" s="882">
        <v>1</v>
      </c>
      <c r="H122" s="465">
        <v>0</v>
      </c>
      <c r="I122" s="465">
        <v>0</v>
      </c>
      <c r="J122" s="1326">
        <f t="shared" si="17"/>
        <v>1</v>
      </c>
      <c r="K122" s="882">
        <v>0</v>
      </c>
      <c r="L122" s="465">
        <v>0</v>
      </c>
      <c r="M122" s="465">
        <v>0</v>
      </c>
      <c r="N122" s="1326">
        <f t="shared" si="18"/>
        <v>0</v>
      </c>
      <c r="O122" s="882">
        <v>0</v>
      </c>
      <c r="P122" s="465">
        <v>0</v>
      </c>
      <c r="Q122" s="465">
        <v>0</v>
      </c>
      <c r="R122" s="1326">
        <f t="shared" si="19"/>
        <v>0</v>
      </c>
      <c r="S122" s="882">
        <v>0</v>
      </c>
      <c r="T122" s="465">
        <v>0</v>
      </c>
      <c r="U122" s="465">
        <v>0</v>
      </c>
      <c r="V122" s="1326">
        <f t="shared" si="20"/>
        <v>0</v>
      </c>
      <c r="W122" s="882">
        <v>0</v>
      </c>
      <c r="X122" s="465">
        <v>0</v>
      </c>
      <c r="Y122" s="465">
        <v>0</v>
      </c>
      <c r="Z122" s="1326">
        <f t="shared" si="21"/>
        <v>0</v>
      </c>
      <c r="AA122" s="882">
        <f t="shared" si="22"/>
        <v>97</v>
      </c>
      <c r="AB122" s="465">
        <f t="shared" si="23"/>
        <v>143</v>
      </c>
      <c r="AC122" s="465">
        <f t="shared" si="24"/>
        <v>21</v>
      </c>
      <c r="AD122" s="1326">
        <f t="shared" si="25"/>
        <v>261</v>
      </c>
    </row>
    <row r="123" spans="1:30" ht="15.6">
      <c r="A123" s="451" t="s">
        <v>152</v>
      </c>
      <c r="B123" s="452" t="s">
        <v>151</v>
      </c>
      <c r="C123" s="882">
        <v>0</v>
      </c>
      <c r="D123" s="465">
        <v>1</v>
      </c>
      <c r="E123" s="465">
        <v>0</v>
      </c>
      <c r="F123" s="1326">
        <f t="shared" si="16"/>
        <v>1</v>
      </c>
      <c r="G123" s="882">
        <v>0</v>
      </c>
      <c r="H123" s="465">
        <v>0</v>
      </c>
      <c r="I123" s="465">
        <v>0</v>
      </c>
      <c r="J123" s="1326">
        <f t="shared" si="17"/>
        <v>0</v>
      </c>
      <c r="K123" s="882">
        <v>0</v>
      </c>
      <c r="L123" s="465">
        <v>1</v>
      </c>
      <c r="M123" s="465">
        <v>0</v>
      </c>
      <c r="N123" s="1326">
        <f t="shared" si="18"/>
        <v>1</v>
      </c>
      <c r="O123" s="882">
        <v>0</v>
      </c>
      <c r="P123" s="465">
        <v>0</v>
      </c>
      <c r="Q123" s="465">
        <v>0</v>
      </c>
      <c r="R123" s="1326">
        <f t="shared" si="19"/>
        <v>0</v>
      </c>
      <c r="S123" s="882">
        <v>0</v>
      </c>
      <c r="T123" s="465">
        <v>0</v>
      </c>
      <c r="U123" s="465">
        <v>0</v>
      </c>
      <c r="V123" s="1326">
        <f t="shared" si="20"/>
        <v>0</v>
      </c>
      <c r="W123" s="882">
        <v>0</v>
      </c>
      <c r="X123" s="465">
        <v>0</v>
      </c>
      <c r="Y123" s="465">
        <v>0</v>
      </c>
      <c r="Z123" s="1326">
        <f t="shared" si="21"/>
        <v>0</v>
      </c>
      <c r="AA123" s="882">
        <f t="shared" si="22"/>
        <v>11</v>
      </c>
      <c r="AB123" s="465">
        <f t="shared" si="23"/>
        <v>62</v>
      </c>
      <c r="AC123" s="465">
        <f t="shared" si="24"/>
        <v>43</v>
      </c>
      <c r="AD123" s="1326">
        <f t="shared" si="25"/>
        <v>116</v>
      </c>
    </row>
    <row r="124" spans="1:30" ht="15.6">
      <c r="A124" s="451" t="s">
        <v>150</v>
      </c>
      <c r="B124" s="452" t="s">
        <v>149</v>
      </c>
      <c r="C124" s="882">
        <v>0</v>
      </c>
      <c r="D124" s="465">
        <v>0</v>
      </c>
      <c r="E124" s="465">
        <v>0</v>
      </c>
      <c r="F124" s="1326">
        <f t="shared" si="16"/>
        <v>0</v>
      </c>
      <c r="G124" s="882">
        <v>0</v>
      </c>
      <c r="H124" s="465">
        <v>0</v>
      </c>
      <c r="I124" s="465">
        <v>0</v>
      </c>
      <c r="J124" s="1326">
        <f t="shared" si="17"/>
        <v>0</v>
      </c>
      <c r="K124" s="882">
        <v>0</v>
      </c>
      <c r="L124" s="465">
        <v>0</v>
      </c>
      <c r="M124" s="465">
        <v>0</v>
      </c>
      <c r="N124" s="1326">
        <f t="shared" si="18"/>
        <v>0</v>
      </c>
      <c r="O124" s="882">
        <v>0</v>
      </c>
      <c r="P124" s="465">
        <v>0</v>
      </c>
      <c r="Q124" s="465">
        <v>0</v>
      </c>
      <c r="R124" s="1326">
        <f t="shared" si="19"/>
        <v>0</v>
      </c>
      <c r="S124" s="882">
        <v>0</v>
      </c>
      <c r="T124" s="465">
        <v>0</v>
      </c>
      <c r="U124" s="465">
        <v>0</v>
      </c>
      <c r="V124" s="1326">
        <f t="shared" si="20"/>
        <v>0</v>
      </c>
      <c r="W124" s="882">
        <v>0</v>
      </c>
      <c r="X124" s="465">
        <v>0</v>
      </c>
      <c r="Y124" s="465">
        <v>0</v>
      </c>
      <c r="Z124" s="1326">
        <f t="shared" si="21"/>
        <v>0</v>
      </c>
      <c r="AA124" s="882">
        <f t="shared" si="22"/>
        <v>0</v>
      </c>
      <c r="AB124" s="465">
        <f t="shared" si="23"/>
        <v>232</v>
      </c>
      <c r="AC124" s="465">
        <f t="shared" si="24"/>
        <v>33</v>
      </c>
      <c r="AD124" s="1326">
        <f t="shared" si="25"/>
        <v>265</v>
      </c>
    </row>
    <row r="125" spans="1:30" ht="15.6">
      <c r="A125" s="451" t="s">
        <v>148</v>
      </c>
      <c r="B125" s="452" t="s">
        <v>147</v>
      </c>
      <c r="C125" s="882">
        <v>0</v>
      </c>
      <c r="D125" s="465">
        <v>0</v>
      </c>
      <c r="E125" s="465">
        <v>0</v>
      </c>
      <c r="F125" s="1326">
        <f t="shared" si="16"/>
        <v>0</v>
      </c>
      <c r="G125" s="882">
        <v>0</v>
      </c>
      <c r="H125" s="465">
        <v>0</v>
      </c>
      <c r="I125" s="465">
        <v>0</v>
      </c>
      <c r="J125" s="1326">
        <f t="shared" si="17"/>
        <v>0</v>
      </c>
      <c r="K125" s="882">
        <v>0</v>
      </c>
      <c r="L125" s="465">
        <v>0</v>
      </c>
      <c r="M125" s="465">
        <v>0</v>
      </c>
      <c r="N125" s="1326">
        <f t="shared" si="18"/>
        <v>0</v>
      </c>
      <c r="O125" s="882">
        <v>0</v>
      </c>
      <c r="P125" s="465">
        <v>0</v>
      </c>
      <c r="Q125" s="465">
        <v>0</v>
      </c>
      <c r="R125" s="1326">
        <f t="shared" si="19"/>
        <v>0</v>
      </c>
      <c r="S125" s="882">
        <v>0</v>
      </c>
      <c r="T125" s="465">
        <v>0</v>
      </c>
      <c r="U125" s="465">
        <v>0</v>
      </c>
      <c r="V125" s="1326">
        <f t="shared" si="20"/>
        <v>0</v>
      </c>
      <c r="W125" s="882">
        <v>0</v>
      </c>
      <c r="X125" s="465">
        <v>0</v>
      </c>
      <c r="Y125" s="465">
        <v>0</v>
      </c>
      <c r="Z125" s="1326">
        <f t="shared" si="21"/>
        <v>0</v>
      </c>
      <c r="AA125" s="882">
        <f t="shared" si="22"/>
        <v>2</v>
      </c>
      <c r="AB125" s="465">
        <f t="shared" si="23"/>
        <v>20</v>
      </c>
      <c r="AC125" s="465">
        <f t="shared" si="24"/>
        <v>21</v>
      </c>
      <c r="AD125" s="1326">
        <f t="shared" si="25"/>
        <v>43</v>
      </c>
    </row>
    <row r="126" spans="1:30" ht="15.6">
      <c r="A126" s="451" t="s">
        <v>146</v>
      </c>
      <c r="B126" s="452" t="s">
        <v>145</v>
      </c>
      <c r="C126" s="882">
        <v>0</v>
      </c>
      <c r="D126" s="465">
        <v>1</v>
      </c>
      <c r="E126" s="465">
        <v>0</v>
      </c>
      <c r="F126" s="1326">
        <f t="shared" si="16"/>
        <v>1</v>
      </c>
      <c r="G126" s="882">
        <v>0</v>
      </c>
      <c r="H126" s="465">
        <v>1</v>
      </c>
      <c r="I126" s="465">
        <v>1</v>
      </c>
      <c r="J126" s="1326">
        <f t="shared" si="17"/>
        <v>2</v>
      </c>
      <c r="K126" s="882">
        <v>0</v>
      </c>
      <c r="L126" s="465">
        <v>0</v>
      </c>
      <c r="M126" s="465">
        <v>0</v>
      </c>
      <c r="N126" s="1326">
        <f t="shared" si="18"/>
        <v>0</v>
      </c>
      <c r="O126" s="882">
        <v>0</v>
      </c>
      <c r="P126" s="465">
        <v>0</v>
      </c>
      <c r="Q126" s="465">
        <v>0</v>
      </c>
      <c r="R126" s="1326">
        <f t="shared" si="19"/>
        <v>0</v>
      </c>
      <c r="S126" s="882">
        <v>0</v>
      </c>
      <c r="T126" s="465">
        <v>0</v>
      </c>
      <c r="U126" s="465">
        <v>0</v>
      </c>
      <c r="V126" s="1326">
        <f t="shared" si="20"/>
        <v>0</v>
      </c>
      <c r="W126" s="882">
        <v>0</v>
      </c>
      <c r="X126" s="465">
        <v>0</v>
      </c>
      <c r="Y126" s="465">
        <v>0</v>
      </c>
      <c r="Z126" s="1326">
        <f t="shared" si="21"/>
        <v>0</v>
      </c>
      <c r="AA126" s="882">
        <f t="shared" si="22"/>
        <v>2</v>
      </c>
      <c r="AB126" s="465">
        <f t="shared" si="23"/>
        <v>70</v>
      </c>
      <c r="AC126" s="465">
        <f t="shared" si="24"/>
        <v>94</v>
      </c>
      <c r="AD126" s="1326">
        <f t="shared" si="25"/>
        <v>166</v>
      </c>
    </row>
    <row r="127" spans="1:30" ht="15.6">
      <c r="A127" s="451" t="s">
        <v>144</v>
      </c>
      <c r="B127" s="452" t="s">
        <v>143</v>
      </c>
      <c r="C127" s="882">
        <v>0</v>
      </c>
      <c r="D127" s="465">
        <v>0</v>
      </c>
      <c r="E127" s="465">
        <v>0</v>
      </c>
      <c r="F127" s="1326">
        <f t="shared" si="16"/>
        <v>0</v>
      </c>
      <c r="G127" s="882">
        <v>0</v>
      </c>
      <c r="H127" s="465">
        <v>0</v>
      </c>
      <c r="I127" s="465">
        <v>1</v>
      </c>
      <c r="J127" s="1326">
        <f t="shared" si="17"/>
        <v>1</v>
      </c>
      <c r="K127" s="882">
        <v>0</v>
      </c>
      <c r="L127" s="465">
        <v>0</v>
      </c>
      <c r="M127" s="465">
        <v>0</v>
      </c>
      <c r="N127" s="1326">
        <f t="shared" si="18"/>
        <v>0</v>
      </c>
      <c r="O127" s="882">
        <v>0</v>
      </c>
      <c r="P127" s="465">
        <v>0</v>
      </c>
      <c r="Q127" s="465">
        <v>0</v>
      </c>
      <c r="R127" s="1326">
        <f t="shared" si="19"/>
        <v>0</v>
      </c>
      <c r="S127" s="882">
        <v>0</v>
      </c>
      <c r="T127" s="465">
        <v>0</v>
      </c>
      <c r="U127" s="465">
        <v>0</v>
      </c>
      <c r="V127" s="1326">
        <f t="shared" si="20"/>
        <v>0</v>
      </c>
      <c r="W127" s="882">
        <v>0</v>
      </c>
      <c r="X127" s="465">
        <v>0</v>
      </c>
      <c r="Y127" s="465">
        <v>0</v>
      </c>
      <c r="Z127" s="1326">
        <f t="shared" si="21"/>
        <v>0</v>
      </c>
      <c r="AA127" s="882">
        <f t="shared" si="22"/>
        <v>1</v>
      </c>
      <c r="AB127" s="465">
        <f t="shared" si="23"/>
        <v>12</v>
      </c>
      <c r="AC127" s="465">
        <f t="shared" si="24"/>
        <v>61</v>
      </c>
      <c r="AD127" s="1326">
        <f t="shared" si="25"/>
        <v>74</v>
      </c>
    </row>
    <row r="128" spans="1:30" ht="15.6">
      <c r="A128" s="451" t="s">
        <v>142</v>
      </c>
      <c r="B128" s="452" t="s">
        <v>141</v>
      </c>
      <c r="C128" s="882">
        <v>0</v>
      </c>
      <c r="D128" s="465">
        <v>0</v>
      </c>
      <c r="E128" s="465">
        <v>0</v>
      </c>
      <c r="F128" s="1326">
        <f t="shared" si="16"/>
        <v>0</v>
      </c>
      <c r="G128" s="882">
        <v>0</v>
      </c>
      <c r="H128" s="465">
        <v>0</v>
      </c>
      <c r="I128" s="465">
        <v>0</v>
      </c>
      <c r="J128" s="1326">
        <f t="shared" si="17"/>
        <v>0</v>
      </c>
      <c r="K128" s="882">
        <v>0</v>
      </c>
      <c r="L128" s="465">
        <v>0</v>
      </c>
      <c r="M128" s="465">
        <v>0</v>
      </c>
      <c r="N128" s="1326">
        <f t="shared" si="18"/>
        <v>0</v>
      </c>
      <c r="O128" s="882">
        <v>0</v>
      </c>
      <c r="P128" s="465">
        <v>0</v>
      </c>
      <c r="Q128" s="465">
        <v>0</v>
      </c>
      <c r="R128" s="1326">
        <f t="shared" si="19"/>
        <v>0</v>
      </c>
      <c r="S128" s="882">
        <v>0</v>
      </c>
      <c r="T128" s="465">
        <v>0</v>
      </c>
      <c r="U128" s="465">
        <v>0</v>
      </c>
      <c r="V128" s="1326">
        <f t="shared" si="20"/>
        <v>0</v>
      </c>
      <c r="W128" s="882">
        <v>0</v>
      </c>
      <c r="X128" s="465">
        <v>0</v>
      </c>
      <c r="Y128" s="465">
        <v>0</v>
      </c>
      <c r="Z128" s="1326">
        <f t="shared" si="21"/>
        <v>0</v>
      </c>
      <c r="AA128" s="882">
        <f t="shared" si="22"/>
        <v>3</v>
      </c>
      <c r="AB128" s="465">
        <f t="shared" si="23"/>
        <v>8</v>
      </c>
      <c r="AC128" s="465">
        <f t="shared" si="24"/>
        <v>13</v>
      </c>
      <c r="AD128" s="1326">
        <f t="shared" si="25"/>
        <v>24</v>
      </c>
    </row>
    <row r="129" spans="1:30" ht="15.6">
      <c r="A129" s="451" t="s">
        <v>140</v>
      </c>
      <c r="B129" s="452" t="s">
        <v>139</v>
      </c>
      <c r="C129" s="882">
        <v>0</v>
      </c>
      <c r="D129" s="465">
        <v>1</v>
      </c>
      <c r="E129" s="465">
        <v>0</v>
      </c>
      <c r="F129" s="1326">
        <f t="shared" si="16"/>
        <v>1</v>
      </c>
      <c r="G129" s="882">
        <v>0</v>
      </c>
      <c r="H129" s="465">
        <v>0</v>
      </c>
      <c r="I129" s="465">
        <v>0</v>
      </c>
      <c r="J129" s="1326">
        <f t="shared" si="17"/>
        <v>0</v>
      </c>
      <c r="K129" s="882">
        <v>0</v>
      </c>
      <c r="L129" s="465">
        <v>0</v>
      </c>
      <c r="M129" s="465">
        <v>0</v>
      </c>
      <c r="N129" s="1326">
        <f t="shared" si="18"/>
        <v>0</v>
      </c>
      <c r="O129" s="882">
        <v>0</v>
      </c>
      <c r="P129" s="465">
        <v>0</v>
      </c>
      <c r="Q129" s="465">
        <v>0</v>
      </c>
      <c r="R129" s="1326">
        <f t="shared" si="19"/>
        <v>0</v>
      </c>
      <c r="S129" s="882">
        <v>0</v>
      </c>
      <c r="T129" s="465">
        <v>0</v>
      </c>
      <c r="U129" s="465">
        <v>0</v>
      </c>
      <c r="V129" s="1326">
        <f t="shared" si="20"/>
        <v>0</v>
      </c>
      <c r="W129" s="882">
        <v>0</v>
      </c>
      <c r="X129" s="465">
        <v>0</v>
      </c>
      <c r="Y129" s="465">
        <v>0</v>
      </c>
      <c r="Z129" s="1326">
        <f t="shared" si="21"/>
        <v>0</v>
      </c>
      <c r="AA129" s="882">
        <f t="shared" si="22"/>
        <v>2</v>
      </c>
      <c r="AB129" s="465">
        <f t="shared" si="23"/>
        <v>11</v>
      </c>
      <c r="AC129" s="465">
        <f t="shared" si="24"/>
        <v>21</v>
      </c>
      <c r="AD129" s="1326">
        <f t="shared" si="25"/>
        <v>34</v>
      </c>
    </row>
    <row r="130" spans="1:30" ht="15.6">
      <c r="A130" s="454" t="s">
        <v>138</v>
      </c>
      <c r="B130" s="455" t="s">
        <v>137</v>
      </c>
      <c r="C130" s="883">
        <v>8</v>
      </c>
      <c r="D130" s="467">
        <v>9</v>
      </c>
      <c r="E130" s="467">
        <v>1</v>
      </c>
      <c r="F130" s="1327">
        <f t="shared" si="16"/>
        <v>18</v>
      </c>
      <c r="G130" s="883">
        <v>5</v>
      </c>
      <c r="H130" s="467">
        <v>5</v>
      </c>
      <c r="I130" s="467">
        <v>0</v>
      </c>
      <c r="J130" s="1327">
        <f t="shared" si="17"/>
        <v>10</v>
      </c>
      <c r="K130" s="883">
        <v>4</v>
      </c>
      <c r="L130" s="467">
        <v>3</v>
      </c>
      <c r="M130" s="467">
        <v>0</v>
      </c>
      <c r="N130" s="1327">
        <f t="shared" si="18"/>
        <v>7</v>
      </c>
      <c r="O130" s="883">
        <v>3</v>
      </c>
      <c r="P130" s="467">
        <v>4</v>
      </c>
      <c r="Q130" s="467">
        <v>0</v>
      </c>
      <c r="R130" s="1327">
        <f t="shared" si="19"/>
        <v>7</v>
      </c>
      <c r="S130" s="883">
        <v>4</v>
      </c>
      <c r="T130" s="467">
        <v>1</v>
      </c>
      <c r="U130" s="467">
        <v>1</v>
      </c>
      <c r="V130" s="1327">
        <f t="shared" si="20"/>
        <v>6</v>
      </c>
      <c r="W130" s="883">
        <v>5</v>
      </c>
      <c r="X130" s="467">
        <v>5</v>
      </c>
      <c r="Y130" s="467">
        <v>1</v>
      </c>
      <c r="Z130" s="1327">
        <f t="shared" si="21"/>
        <v>11</v>
      </c>
      <c r="AA130" s="883">
        <f t="shared" si="22"/>
        <v>119</v>
      </c>
      <c r="AB130" s="467">
        <f t="shared" si="23"/>
        <v>663</v>
      </c>
      <c r="AC130" s="467">
        <f t="shared" si="24"/>
        <v>121</v>
      </c>
      <c r="AD130" s="1327">
        <f t="shared" si="25"/>
        <v>903</v>
      </c>
    </row>
    <row r="131" spans="1:30" ht="15.6">
      <c r="A131" s="456" t="s">
        <v>30</v>
      </c>
      <c r="B131" s="1324" t="s">
        <v>26</v>
      </c>
      <c r="C131" s="884">
        <f t="shared" ref="C131:AD131" si="26">SUM(C95:C130)</f>
        <v>466</v>
      </c>
      <c r="D131" s="885">
        <f t="shared" si="26"/>
        <v>312</v>
      </c>
      <c r="E131" s="885">
        <f t="shared" si="26"/>
        <v>25</v>
      </c>
      <c r="F131" s="880">
        <f t="shared" si="26"/>
        <v>803</v>
      </c>
      <c r="G131" s="884">
        <f t="shared" si="26"/>
        <v>234</v>
      </c>
      <c r="H131" s="885">
        <f t="shared" si="26"/>
        <v>134</v>
      </c>
      <c r="I131" s="885">
        <f t="shared" si="26"/>
        <v>20</v>
      </c>
      <c r="J131" s="880">
        <f t="shared" si="26"/>
        <v>388</v>
      </c>
      <c r="K131" s="884">
        <f t="shared" si="26"/>
        <v>139</v>
      </c>
      <c r="L131" s="885">
        <f t="shared" si="26"/>
        <v>40</v>
      </c>
      <c r="M131" s="885">
        <f t="shared" si="26"/>
        <v>2</v>
      </c>
      <c r="N131" s="880">
        <f t="shared" si="26"/>
        <v>181</v>
      </c>
      <c r="O131" s="884">
        <f t="shared" si="26"/>
        <v>104</v>
      </c>
      <c r="P131" s="885">
        <f t="shared" si="26"/>
        <v>44</v>
      </c>
      <c r="Q131" s="885">
        <f t="shared" si="26"/>
        <v>4</v>
      </c>
      <c r="R131" s="880">
        <f t="shared" si="26"/>
        <v>152</v>
      </c>
      <c r="S131" s="884">
        <f t="shared" si="26"/>
        <v>78</v>
      </c>
      <c r="T131" s="885">
        <f t="shared" si="26"/>
        <v>39</v>
      </c>
      <c r="U131" s="885">
        <f t="shared" si="26"/>
        <v>7</v>
      </c>
      <c r="V131" s="880">
        <f t="shared" si="26"/>
        <v>124</v>
      </c>
      <c r="W131" s="884">
        <f t="shared" si="26"/>
        <v>75</v>
      </c>
      <c r="X131" s="885">
        <f t="shared" si="26"/>
        <v>45</v>
      </c>
      <c r="Y131" s="885">
        <f t="shared" si="26"/>
        <v>1</v>
      </c>
      <c r="Z131" s="880">
        <f t="shared" si="26"/>
        <v>121</v>
      </c>
      <c r="AA131" s="884">
        <f t="shared" si="26"/>
        <v>18442</v>
      </c>
      <c r="AB131" s="885">
        <f t="shared" si="26"/>
        <v>15516</v>
      </c>
      <c r="AC131" s="885">
        <f t="shared" si="26"/>
        <v>5059</v>
      </c>
      <c r="AD131" s="880">
        <f t="shared" si="26"/>
        <v>39017</v>
      </c>
    </row>
    <row r="132" spans="1:30">
      <c r="A132" s="439"/>
      <c r="B132" s="439"/>
      <c r="C132" s="439"/>
      <c r="D132" s="439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39"/>
      <c r="V132" s="439"/>
      <c r="W132" s="439"/>
      <c r="X132" s="439"/>
      <c r="Y132" s="439"/>
      <c r="Z132" s="439"/>
      <c r="AA132" s="439"/>
      <c r="AB132" s="439"/>
      <c r="AC132" s="439"/>
      <c r="AD132" s="439"/>
    </row>
    <row r="133" spans="1:30" ht="21.6">
      <c r="A133" s="439"/>
      <c r="B133" s="439"/>
      <c r="C133" s="439"/>
      <c r="D133" s="439"/>
      <c r="E133" s="439"/>
      <c r="F133" s="439"/>
      <c r="G133" s="439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9"/>
      <c r="U133" s="439"/>
      <c r="V133" s="439"/>
      <c r="W133" s="439"/>
      <c r="X133" s="439"/>
      <c r="Y133" s="580" t="s">
        <v>2033</v>
      </c>
      <c r="Z133" s="439"/>
      <c r="AA133" s="439"/>
      <c r="AB133" s="439"/>
      <c r="AC133" s="439"/>
      <c r="AD133" s="439"/>
    </row>
  </sheetData>
  <mergeCells count="45">
    <mergeCell ref="S8:T8"/>
    <mergeCell ref="U8:V8"/>
    <mergeCell ref="K8:L8"/>
    <mergeCell ref="A8:B10"/>
    <mergeCell ref="C8:D8"/>
    <mergeCell ref="E8:F8"/>
    <mergeCell ref="G8:H8"/>
    <mergeCell ref="I8:J8"/>
    <mergeCell ref="AC8:AD8"/>
    <mergeCell ref="A50:B52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M8:N8"/>
    <mergeCell ref="O8:P8"/>
    <mergeCell ref="Q8:R8"/>
    <mergeCell ref="W8:X8"/>
    <mergeCell ref="Y8:Z8"/>
    <mergeCell ref="AA8:AB8"/>
    <mergeCell ref="Y50:Z50"/>
    <mergeCell ref="AA50:AB50"/>
    <mergeCell ref="AC50:AD50"/>
    <mergeCell ref="A92:B94"/>
    <mergeCell ref="C92:D92"/>
    <mergeCell ref="E92:F92"/>
    <mergeCell ref="G92:H92"/>
    <mergeCell ref="I92:J92"/>
    <mergeCell ref="K92:L92"/>
    <mergeCell ref="M92:N92"/>
    <mergeCell ref="O92:P92"/>
    <mergeCell ref="AC92:AD92"/>
    <mergeCell ref="Q92:R92"/>
    <mergeCell ref="S92:T92"/>
    <mergeCell ref="U92:V92"/>
    <mergeCell ref="W92:X92"/>
    <mergeCell ref="Y92:Z92"/>
    <mergeCell ref="AA92:AB92"/>
  </mergeCells>
  <pageMargins left="0.7" right="0.7" top="0.75" bottom="0.75" header="0.3" footer="0.3"/>
  <pageSetup paperSize="9" scale="60" orientation="landscape" r:id="rId1"/>
  <rowBreaks count="2" manualBreakCount="2">
    <brk id="47" max="29" man="1"/>
    <brk id="89" max="29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25"/>
  <sheetViews>
    <sheetView showGridLines="0" rightToLeft="1" topLeftCell="G1" zoomScaleNormal="100" workbookViewId="0">
      <selection activeCell="AF1" sqref="AF1:AK1048576"/>
    </sheetView>
  </sheetViews>
  <sheetFormatPr defaultRowHeight="13.2"/>
  <cols>
    <col min="1" max="1" width="10.3984375" style="1328" customWidth="1"/>
    <col min="2" max="2" width="7.3984375" style="1328" customWidth="1"/>
    <col min="3" max="32" width="6.69921875" style="1328" customWidth="1"/>
    <col min="33" max="256" width="9.09765625" style="1328"/>
    <col min="257" max="257" width="10.3984375" style="1328" customWidth="1"/>
    <col min="258" max="258" width="7.3984375" style="1328" customWidth="1"/>
    <col min="259" max="288" width="6.69921875" style="1328" customWidth="1"/>
    <col min="289" max="512" width="9.09765625" style="1328"/>
    <col min="513" max="513" width="10.3984375" style="1328" customWidth="1"/>
    <col min="514" max="514" width="7.3984375" style="1328" customWidth="1"/>
    <col min="515" max="544" width="6.69921875" style="1328" customWidth="1"/>
    <col min="545" max="768" width="9.09765625" style="1328"/>
    <col min="769" max="769" width="10.3984375" style="1328" customWidth="1"/>
    <col min="770" max="770" width="7.3984375" style="1328" customWidth="1"/>
    <col min="771" max="800" width="6.69921875" style="1328" customWidth="1"/>
    <col min="801" max="1024" width="9.09765625" style="1328"/>
    <col min="1025" max="1025" width="10.3984375" style="1328" customWidth="1"/>
    <col min="1026" max="1026" width="7.3984375" style="1328" customWidth="1"/>
    <col min="1027" max="1056" width="6.69921875" style="1328" customWidth="1"/>
    <col min="1057" max="1280" width="9.09765625" style="1328"/>
    <col min="1281" max="1281" width="10.3984375" style="1328" customWidth="1"/>
    <col min="1282" max="1282" width="7.3984375" style="1328" customWidth="1"/>
    <col min="1283" max="1312" width="6.69921875" style="1328" customWidth="1"/>
    <col min="1313" max="1536" width="9.09765625" style="1328"/>
    <col min="1537" max="1537" width="10.3984375" style="1328" customWidth="1"/>
    <col min="1538" max="1538" width="7.3984375" style="1328" customWidth="1"/>
    <col min="1539" max="1568" width="6.69921875" style="1328" customWidth="1"/>
    <col min="1569" max="1792" width="9.09765625" style="1328"/>
    <col min="1793" max="1793" width="10.3984375" style="1328" customWidth="1"/>
    <col min="1794" max="1794" width="7.3984375" style="1328" customWidth="1"/>
    <col min="1795" max="1824" width="6.69921875" style="1328" customWidth="1"/>
    <col min="1825" max="2048" width="9.09765625" style="1328"/>
    <col min="2049" max="2049" width="10.3984375" style="1328" customWidth="1"/>
    <col min="2050" max="2050" width="7.3984375" style="1328" customWidth="1"/>
    <col min="2051" max="2080" width="6.69921875" style="1328" customWidth="1"/>
    <col min="2081" max="2304" width="9.09765625" style="1328"/>
    <col min="2305" max="2305" width="10.3984375" style="1328" customWidth="1"/>
    <col min="2306" max="2306" width="7.3984375" style="1328" customWidth="1"/>
    <col min="2307" max="2336" width="6.69921875" style="1328" customWidth="1"/>
    <col min="2337" max="2560" width="9.09765625" style="1328"/>
    <col min="2561" max="2561" width="10.3984375" style="1328" customWidth="1"/>
    <col min="2562" max="2562" width="7.3984375" style="1328" customWidth="1"/>
    <col min="2563" max="2592" width="6.69921875" style="1328" customWidth="1"/>
    <col min="2593" max="2816" width="9.09765625" style="1328"/>
    <col min="2817" max="2817" width="10.3984375" style="1328" customWidth="1"/>
    <col min="2818" max="2818" width="7.3984375" style="1328" customWidth="1"/>
    <col min="2819" max="2848" width="6.69921875" style="1328" customWidth="1"/>
    <col min="2849" max="3072" width="9.09765625" style="1328"/>
    <col min="3073" max="3073" width="10.3984375" style="1328" customWidth="1"/>
    <col min="3074" max="3074" width="7.3984375" style="1328" customWidth="1"/>
    <col min="3075" max="3104" width="6.69921875" style="1328" customWidth="1"/>
    <col min="3105" max="3328" width="9.09765625" style="1328"/>
    <col min="3329" max="3329" width="10.3984375" style="1328" customWidth="1"/>
    <col min="3330" max="3330" width="7.3984375" style="1328" customWidth="1"/>
    <col min="3331" max="3360" width="6.69921875" style="1328" customWidth="1"/>
    <col min="3361" max="3584" width="9.09765625" style="1328"/>
    <col min="3585" max="3585" width="10.3984375" style="1328" customWidth="1"/>
    <col min="3586" max="3586" width="7.3984375" style="1328" customWidth="1"/>
    <col min="3587" max="3616" width="6.69921875" style="1328" customWidth="1"/>
    <col min="3617" max="3840" width="9.09765625" style="1328"/>
    <col min="3841" max="3841" width="10.3984375" style="1328" customWidth="1"/>
    <col min="3842" max="3842" width="7.3984375" style="1328" customWidth="1"/>
    <col min="3843" max="3872" width="6.69921875" style="1328" customWidth="1"/>
    <col min="3873" max="4096" width="9.09765625" style="1328"/>
    <col min="4097" max="4097" width="10.3984375" style="1328" customWidth="1"/>
    <col min="4098" max="4098" width="7.3984375" style="1328" customWidth="1"/>
    <col min="4099" max="4128" width="6.69921875" style="1328" customWidth="1"/>
    <col min="4129" max="4352" width="9.09765625" style="1328"/>
    <col min="4353" max="4353" width="10.3984375" style="1328" customWidth="1"/>
    <col min="4354" max="4354" width="7.3984375" style="1328" customWidth="1"/>
    <col min="4355" max="4384" width="6.69921875" style="1328" customWidth="1"/>
    <col min="4385" max="4608" width="9.09765625" style="1328"/>
    <col min="4609" max="4609" width="10.3984375" style="1328" customWidth="1"/>
    <col min="4610" max="4610" width="7.3984375" style="1328" customWidth="1"/>
    <col min="4611" max="4640" width="6.69921875" style="1328" customWidth="1"/>
    <col min="4641" max="4864" width="9.09765625" style="1328"/>
    <col min="4865" max="4865" width="10.3984375" style="1328" customWidth="1"/>
    <col min="4866" max="4866" width="7.3984375" style="1328" customWidth="1"/>
    <col min="4867" max="4896" width="6.69921875" style="1328" customWidth="1"/>
    <col min="4897" max="5120" width="9.09765625" style="1328"/>
    <col min="5121" max="5121" width="10.3984375" style="1328" customWidth="1"/>
    <col min="5122" max="5122" width="7.3984375" style="1328" customWidth="1"/>
    <col min="5123" max="5152" width="6.69921875" style="1328" customWidth="1"/>
    <col min="5153" max="5376" width="9.09765625" style="1328"/>
    <col min="5377" max="5377" width="10.3984375" style="1328" customWidth="1"/>
    <col min="5378" max="5378" width="7.3984375" style="1328" customWidth="1"/>
    <col min="5379" max="5408" width="6.69921875" style="1328" customWidth="1"/>
    <col min="5409" max="5632" width="9.09765625" style="1328"/>
    <col min="5633" max="5633" width="10.3984375" style="1328" customWidth="1"/>
    <col min="5634" max="5634" width="7.3984375" style="1328" customWidth="1"/>
    <col min="5635" max="5664" width="6.69921875" style="1328" customWidth="1"/>
    <col min="5665" max="5888" width="9.09765625" style="1328"/>
    <col min="5889" max="5889" width="10.3984375" style="1328" customWidth="1"/>
    <col min="5890" max="5890" width="7.3984375" style="1328" customWidth="1"/>
    <col min="5891" max="5920" width="6.69921875" style="1328" customWidth="1"/>
    <col min="5921" max="6144" width="9.09765625" style="1328"/>
    <col min="6145" max="6145" width="10.3984375" style="1328" customWidth="1"/>
    <col min="6146" max="6146" width="7.3984375" style="1328" customWidth="1"/>
    <col min="6147" max="6176" width="6.69921875" style="1328" customWidth="1"/>
    <col min="6177" max="6400" width="9.09765625" style="1328"/>
    <col min="6401" max="6401" width="10.3984375" style="1328" customWidth="1"/>
    <col min="6402" max="6402" width="7.3984375" style="1328" customWidth="1"/>
    <col min="6403" max="6432" width="6.69921875" style="1328" customWidth="1"/>
    <col min="6433" max="6656" width="9.09765625" style="1328"/>
    <col min="6657" max="6657" width="10.3984375" style="1328" customWidth="1"/>
    <col min="6658" max="6658" width="7.3984375" style="1328" customWidth="1"/>
    <col min="6659" max="6688" width="6.69921875" style="1328" customWidth="1"/>
    <col min="6689" max="6912" width="9.09765625" style="1328"/>
    <col min="6913" max="6913" width="10.3984375" style="1328" customWidth="1"/>
    <col min="6914" max="6914" width="7.3984375" style="1328" customWidth="1"/>
    <col min="6915" max="6944" width="6.69921875" style="1328" customWidth="1"/>
    <col min="6945" max="7168" width="9.09765625" style="1328"/>
    <col min="7169" max="7169" width="10.3984375" style="1328" customWidth="1"/>
    <col min="7170" max="7170" width="7.3984375" style="1328" customWidth="1"/>
    <col min="7171" max="7200" width="6.69921875" style="1328" customWidth="1"/>
    <col min="7201" max="7424" width="9.09765625" style="1328"/>
    <col min="7425" max="7425" width="10.3984375" style="1328" customWidth="1"/>
    <col min="7426" max="7426" width="7.3984375" style="1328" customWidth="1"/>
    <col min="7427" max="7456" width="6.69921875" style="1328" customWidth="1"/>
    <col min="7457" max="7680" width="9.09765625" style="1328"/>
    <col min="7681" max="7681" width="10.3984375" style="1328" customWidth="1"/>
    <col min="7682" max="7682" width="7.3984375" style="1328" customWidth="1"/>
    <col min="7683" max="7712" width="6.69921875" style="1328" customWidth="1"/>
    <col min="7713" max="7936" width="9.09765625" style="1328"/>
    <col min="7937" max="7937" width="10.3984375" style="1328" customWidth="1"/>
    <col min="7938" max="7938" width="7.3984375" style="1328" customWidth="1"/>
    <col min="7939" max="7968" width="6.69921875" style="1328" customWidth="1"/>
    <col min="7969" max="8192" width="9.09765625" style="1328"/>
    <col min="8193" max="8193" width="10.3984375" style="1328" customWidth="1"/>
    <col min="8194" max="8194" width="7.3984375" style="1328" customWidth="1"/>
    <col min="8195" max="8224" width="6.69921875" style="1328" customWidth="1"/>
    <col min="8225" max="8448" width="9.09765625" style="1328"/>
    <col min="8449" max="8449" width="10.3984375" style="1328" customWidth="1"/>
    <col min="8450" max="8450" width="7.3984375" style="1328" customWidth="1"/>
    <col min="8451" max="8480" width="6.69921875" style="1328" customWidth="1"/>
    <col min="8481" max="8704" width="9.09765625" style="1328"/>
    <col min="8705" max="8705" width="10.3984375" style="1328" customWidth="1"/>
    <col min="8706" max="8706" width="7.3984375" style="1328" customWidth="1"/>
    <col min="8707" max="8736" width="6.69921875" style="1328" customWidth="1"/>
    <col min="8737" max="8960" width="9.09765625" style="1328"/>
    <col min="8961" max="8961" width="10.3984375" style="1328" customWidth="1"/>
    <col min="8962" max="8962" width="7.3984375" style="1328" customWidth="1"/>
    <col min="8963" max="8992" width="6.69921875" style="1328" customWidth="1"/>
    <col min="8993" max="9216" width="9.09765625" style="1328"/>
    <col min="9217" max="9217" width="10.3984375" style="1328" customWidth="1"/>
    <col min="9218" max="9218" width="7.3984375" style="1328" customWidth="1"/>
    <col min="9219" max="9248" width="6.69921875" style="1328" customWidth="1"/>
    <col min="9249" max="9472" width="9.09765625" style="1328"/>
    <col min="9473" max="9473" width="10.3984375" style="1328" customWidth="1"/>
    <col min="9474" max="9474" width="7.3984375" style="1328" customWidth="1"/>
    <col min="9475" max="9504" width="6.69921875" style="1328" customWidth="1"/>
    <col min="9505" max="9728" width="9.09765625" style="1328"/>
    <col min="9729" max="9729" width="10.3984375" style="1328" customWidth="1"/>
    <col min="9730" max="9730" width="7.3984375" style="1328" customWidth="1"/>
    <col min="9731" max="9760" width="6.69921875" style="1328" customWidth="1"/>
    <col min="9761" max="9984" width="9.09765625" style="1328"/>
    <col min="9985" max="9985" width="10.3984375" style="1328" customWidth="1"/>
    <col min="9986" max="9986" width="7.3984375" style="1328" customWidth="1"/>
    <col min="9987" max="10016" width="6.69921875" style="1328" customWidth="1"/>
    <col min="10017" max="10240" width="9.09765625" style="1328"/>
    <col min="10241" max="10241" width="10.3984375" style="1328" customWidth="1"/>
    <col min="10242" max="10242" width="7.3984375" style="1328" customWidth="1"/>
    <col min="10243" max="10272" width="6.69921875" style="1328" customWidth="1"/>
    <col min="10273" max="10496" width="9.09765625" style="1328"/>
    <col min="10497" max="10497" width="10.3984375" style="1328" customWidth="1"/>
    <col min="10498" max="10498" width="7.3984375" style="1328" customWidth="1"/>
    <col min="10499" max="10528" width="6.69921875" style="1328" customWidth="1"/>
    <col min="10529" max="10752" width="9.09765625" style="1328"/>
    <col min="10753" max="10753" width="10.3984375" style="1328" customWidth="1"/>
    <col min="10754" max="10754" width="7.3984375" style="1328" customWidth="1"/>
    <col min="10755" max="10784" width="6.69921875" style="1328" customWidth="1"/>
    <col min="10785" max="11008" width="9.09765625" style="1328"/>
    <col min="11009" max="11009" width="10.3984375" style="1328" customWidth="1"/>
    <col min="11010" max="11010" width="7.3984375" style="1328" customWidth="1"/>
    <col min="11011" max="11040" width="6.69921875" style="1328" customWidth="1"/>
    <col min="11041" max="11264" width="9.09765625" style="1328"/>
    <col min="11265" max="11265" width="10.3984375" style="1328" customWidth="1"/>
    <col min="11266" max="11266" width="7.3984375" style="1328" customWidth="1"/>
    <col min="11267" max="11296" width="6.69921875" style="1328" customWidth="1"/>
    <col min="11297" max="11520" width="9.09765625" style="1328"/>
    <col min="11521" max="11521" width="10.3984375" style="1328" customWidth="1"/>
    <col min="11522" max="11522" width="7.3984375" style="1328" customWidth="1"/>
    <col min="11523" max="11552" width="6.69921875" style="1328" customWidth="1"/>
    <col min="11553" max="11776" width="9.09765625" style="1328"/>
    <col min="11777" max="11777" width="10.3984375" style="1328" customWidth="1"/>
    <col min="11778" max="11778" width="7.3984375" style="1328" customWidth="1"/>
    <col min="11779" max="11808" width="6.69921875" style="1328" customWidth="1"/>
    <col min="11809" max="12032" width="9.09765625" style="1328"/>
    <col min="12033" max="12033" width="10.3984375" style="1328" customWidth="1"/>
    <col min="12034" max="12034" width="7.3984375" style="1328" customWidth="1"/>
    <col min="12035" max="12064" width="6.69921875" style="1328" customWidth="1"/>
    <col min="12065" max="12288" width="9.09765625" style="1328"/>
    <col min="12289" max="12289" width="10.3984375" style="1328" customWidth="1"/>
    <col min="12290" max="12290" width="7.3984375" style="1328" customWidth="1"/>
    <col min="12291" max="12320" width="6.69921875" style="1328" customWidth="1"/>
    <col min="12321" max="12544" width="9.09765625" style="1328"/>
    <col min="12545" max="12545" width="10.3984375" style="1328" customWidth="1"/>
    <col min="12546" max="12546" width="7.3984375" style="1328" customWidth="1"/>
    <col min="12547" max="12576" width="6.69921875" style="1328" customWidth="1"/>
    <col min="12577" max="12800" width="9.09765625" style="1328"/>
    <col min="12801" max="12801" width="10.3984375" style="1328" customWidth="1"/>
    <col min="12802" max="12802" width="7.3984375" style="1328" customWidth="1"/>
    <col min="12803" max="12832" width="6.69921875" style="1328" customWidth="1"/>
    <col min="12833" max="13056" width="9.09765625" style="1328"/>
    <col min="13057" max="13057" width="10.3984375" style="1328" customWidth="1"/>
    <col min="13058" max="13058" width="7.3984375" style="1328" customWidth="1"/>
    <col min="13059" max="13088" width="6.69921875" style="1328" customWidth="1"/>
    <col min="13089" max="13312" width="9.09765625" style="1328"/>
    <col min="13313" max="13313" width="10.3984375" style="1328" customWidth="1"/>
    <col min="13314" max="13314" width="7.3984375" style="1328" customWidth="1"/>
    <col min="13315" max="13344" width="6.69921875" style="1328" customWidth="1"/>
    <col min="13345" max="13568" width="9.09765625" style="1328"/>
    <col min="13569" max="13569" width="10.3984375" style="1328" customWidth="1"/>
    <col min="13570" max="13570" width="7.3984375" style="1328" customWidth="1"/>
    <col min="13571" max="13600" width="6.69921875" style="1328" customWidth="1"/>
    <col min="13601" max="13824" width="9.09765625" style="1328"/>
    <col min="13825" max="13825" width="10.3984375" style="1328" customWidth="1"/>
    <col min="13826" max="13826" width="7.3984375" style="1328" customWidth="1"/>
    <col min="13827" max="13856" width="6.69921875" style="1328" customWidth="1"/>
    <col min="13857" max="14080" width="9.09765625" style="1328"/>
    <col min="14081" max="14081" width="10.3984375" style="1328" customWidth="1"/>
    <col min="14082" max="14082" width="7.3984375" style="1328" customWidth="1"/>
    <col min="14083" max="14112" width="6.69921875" style="1328" customWidth="1"/>
    <col min="14113" max="14336" width="9.09765625" style="1328"/>
    <col min="14337" max="14337" width="10.3984375" style="1328" customWidth="1"/>
    <col min="14338" max="14338" width="7.3984375" style="1328" customWidth="1"/>
    <col min="14339" max="14368" width="6.69921875" style="1328" customWidth="1"/>
    <col min="14369" max="14592" width="9.09765625" style="1328"/>
    <col min="14593" max="14593" width="10.3984375" style="1328" customWidth="1"/>
    <col min="14594" max="14594" width="7.3984375" style="1328" customWidth="1"/>
    <col min="14595" max="14624" width="6.69921875" style="1328" customWidth="1"/>
    <col min="14625" max="14848" width="9.09765625" style="1328"/>
    <col min="14849" max="14849" width="10.3984375" style="1328" customWidth="1"/>
    <col min="14850" max="14850" width="7.3984375" style="1328" customWidth="1"/>
    <col min="14851" max="14880" width="6.69921875" style="1328" customWidth="1"/>
    <col min="14881" max="15104" width="9.09765625" style="1328"/>
    <col min="15105" max="15105" width="10.3984375" style="1328" customWidth="1"/>
    <col min="15106" max="15106" width="7.3984375" style="1328" customWidth="1"/>
    <col min="15107" max="15136" width="6.69921875" style="1328" customWidth="1"/>
    <col min="15137" max="15360" width="9.09765625" style="1328"/>
    <col min="15361" max="15361" width="10.3984375" style="1328" customWidth="1"/>
    <col min="15362" max="15362" width="7.3984375" style="1328" customWidth="1"/>
    <col min="15363" max="15392" width="6.69921875" style="1328" customWidth="1"/>
    <col min="15393" max="15616" width="9.09765625" style="1328"/>
    <col min="15617" max="15617" width="10.3984375" style="1328" customWidth="1"/>
    <col min="15618" max="15618" width="7.3984375" style="1328" customWidth="1"/>
    <col min="15619" max="15648" width="6.69921875" style="1328" customWidth="1"/>
    <col min="15649" max="15872" width="9.09765625" style="1328"/>
    <col min="15873" max="15873" width="10.3984375" style="1328" customWidth="1"/>
    <col min="15874" max="15874" width="7.3984375" style="1328" customWidth="1"/>
    <col min="15875" max="15904" width="6.69921875" style="1328" customWidth="1"/>
    <col min="15905" max="16128" width="9.09765625" style="1328"/>
    <col min="16129" max="16129" width="10.3984375" style="1328" customWidth="1"/>
    <col min="16130" max="16130" width="7.3984375" style="1328" customWidth="1"/>
    <col min="16131" max="16160" width="6.69921875" style="1328" customWidth="1"/>
    <col min="16161" max="16384" width="9.09765625" style="1328"/>
  </cols>
  <sheetData>
    <row r="1" spans="1:32" ht="33" customHeight="1">
      <c r="A1" s="1331"/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  <c r="P1" s="1331"/>
      <c r="Q1" s="1331"/>
      <c r="R1" s="1331"/>
      <c r="S1" s="1331"/>
      <c r="T1" s="1331"/>
      <c r="U1" s="1331"/>
      <c r="V1" s="1331"/>
      <c r="W1" s="1331"/>
      <c r="X1" s="1331"/>
      <c r="Y1" s="1331"/>
      <c r="Z1" s="1331"/>
      <c r="AA1" s="1331"/>
      <c r="AB1" s="1331"/>
      <c r="AC1" s="1331"/>
      <c r="AD1" s="1331"/>
      <c r="AE1" s="1331"/>
      <c r="AF1" s="1331"/>
    </row>
    <row r="2" spans="1:32" ht="109.5" customHeight="1">
      <c r="A2" s="1331"/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1331"/>
      <c r="Q2" s="1331"/>
      <c r="R2" s="1331"/>
      <c r="S2" s="1331"/>
      <c r="T2" s="1331"/>
      <c r="U2" s="1331"/>
      <c r="V2" s="1331"/>
      <c r="W2" s="1331"/>
      <c r="X2" s="1331"/>
      <c r="Y2" s="1331"/>
      <c r="Z2" s="1331"/>
      <c r="AA2" s="1331"/>
      <c r="AB2" s="1331"/>
      <c r="AC2" s="1331"/>
      <c r="AD2" s="1331"/>
      <c r="AE2" s="1331"/>
      <c r="AF2" s="1331"/>
    </row>
    <row r="3" spans="1:32" s="1329" customFormat="1" ht="33" customHeight="1">
      <c r="A3" s="1176" t="s">
        <v>1916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</row>
    <row r="4" spans="1:32" s="1330" customFormat="1" ht="23.1" customHeight="1">
      <c r="A4" s="1176" t="s">
        <v>1917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</row>
    <row r="5" spans="1:32" s="1330" customFormat="1" ht="35.25" customHeight="1">
      <c r="A5" s="1332" t="s">
        <v>722</v>
      </c>
      <c r="B5" s="1333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4"/>
      <c r="O5" s="1333"/>
      <c r="P5" s="1333"/>
      <c r="Q5" s="1334"/>
      <c r="R5" s="1333"/>
      <c r="S5" s="1333"/>
      <c r="T5" s="1334"/>
      <c r="U5" s="1333"/>
      <c r="V5" s="1333"/>
      <c r="W5" s="1334"/>
      <c r="X5" s="1333"/>
      <c r="Y5" s="1333"/>
      <c r="Z5" s="1334"/>
      <c r="AA5" s="1333"/>
      <c r="AB5" s="1333"/>
      <c r="AC5" s="1334"/>
      <c r="AD5" s="1333"/>
      <c r="AE5" s="1333"/>
      <c r="AF5" s="1334" t="s">
        <v>721</v>
      </c>
    </row>
    <row r="6" spans="1:32" s="1330" customFormat="1" ht="37.5" customHeight="1">
      <c r="A6" s="1914" t="s">
        <v>269</v>
      </c>
      <c r="B6" s="1915"/>
      <c r="C6" s="1911" t="s">
        <v>364</v>
      </c>
      <c r="D6" s="1912"/>
      <c r="E6" s="1913"/>
      <c r="F6" s="1911" t="s">
        <v>720</v>
      </c>
      <c r="G6" s="1912"/>
      <c r="H6" s="1913"/>
      <c r="I6" s="1911" t="s">
        <v>719</v>
      </c>
      <c r="J6" s="1912"/>
      <c r="K6" s="1913"/>
      <c r="L6" s="1911" t="s">
        <v>718</v>
      </c>
      <c r="M6" s="1912"/>
      <c r="N6" s="1913"/>
      <c r="O6" s="1911" t="s">
        <v>717</v>
      </c>
      <c r="P6" s="1912"/>
      <c r="Q6" s="1913"/>
      <c r="R6" s="1911" t="s">
        <v>716</v>
      </c>
      <c r="S6" s="1912"/>
      <c r="T6" s="1913"/>
      <c r="U6" s="1911" t="s">
        <v>715</v>
      </c>
      <c r="V6" s="1912"/>
      <c r="W6" s="1913"/>
      <c r="X6" s="1911" t="s">
        <v>714</v>
      </c>
      <c r="Y6" s="1912"/>
      <c r="Z6" s="1913"/>
      <c r="AA6" s="1911" t="s">
        <v>713</v>
      </c>
      <c r="AB6" s="1912"/>
      <c r="AC6" s="1913"/>
      <c r="AD6" s="1911" t="s">
        <v>30</v>
      </c>
      <c r="AE6" s="1912"/>
      <c r="AF6" s="1913"/>
    </row>
    <row r="7" spans="1:32" s="1330" customFormat="1" ht="44.25" customHeight="1">
      <c r="A7" s="1335"/>
      <c r="B7" s="1336"/>
      <c r="C7" s="1906" t="s">
        <v>50</v>
      </c>
      <c r="D7" s="1907"/>
      <c r="E7" s="1908"/>
      <c r="F7" s="1906" t="s">
        <v>1915</v>
      </c>
      <c r="G7" s="1907"/>
      <c r="H7" s="1908"/>
      <c r="I7" s="1906" t="s">
        <v>712</v>
      </c>
      <c r="J7" s="1907"/>
      <c r="K7" s="1908"/>
      <c r="L7" s="1906" t="s">
        <v>711</v>
      </c>
      <c r="M7" s="1907"/>
      <c r="N7" s="1908"/>
      <c r="O7" s="1906" t="s">
        <v>710</v>
      </c>
      <c r="P7" s="1907"/>
      <c r="Q7" s="1908"/>
      <c r="R7" s="1906" t="s">
        <v>709</v>
      </c>
      <c r="S7" s="1907"/>
      <c r="T7" s="1908"/>
      <c r="U7" s="1906" t="s">
        <v>708</v>
      </c>
      <c r="V7" s="1907"/>
      <c r="W7" s="1908"/>
      <c r="X7" s="1906" t="s">
        <v>707</v>
      </c>
      <c r="Y7" s="1907"/>
      <c r="Z7" s="1908"/>
      <c r="AA7" s="1906" t="s">
        <v>706</v>
      </c>
      <c r="AB7" s="1907"/>
      <c r="AC7" s="1908"/>
      <c r="AD7" s="1906" t="s">
        <v>26</v>
      </c>
      <c r="AE7" s="1907"/>
      <c r="AF7" s="1908"/>
    </row>
    <row r="8" spans="1:32" s="1330" customFormat="1" ht="53.25" customHeight="1">
      <c r="A8" s="1909" t="s">
        <v>129</v>
      </c>
      <c r="B8" s="1910"/>
      <c r="C8" s="1337" t="s">
        <v>267</v>
      </c>
      <c r="D8" s="1337" t="s">
        <v>268</v>
      </c>
      <c r="E8" s="1337" t="s">
        <v>30</v>
      </c>
      <c r="F8" s="1337" t="s">
        <v>267</v>
      </c>
      <c r="G8" s="1337" t="s">
        <v>268</v>
      </c>
      <c r="H8" s="1337" t="s">
        <v>30</v>
      </c>
      <c r="I8" s="1337" t="s">
        <v>267</v>
      </c>
      <c r="J8" s="1337" t="s">
        <v>268</v>
      </c>
      <c r="K8" s="1337" t="s">
        <v>30</v>
      </c>
      <c r="L8" s="1337" t="s">
        <v>267</v>
      </c>
      <c r="M8" s="1337" t="s">
        <v>268</v>
      </c>
      <c r="N8" s="1337" t="s">
        <v>30</v>
      </c>
      <c r="O8" s="1337" t="s">
        <v>267</v>
      </c>
      <c r="P8" s="1337" t="s">
        <v>268</v>
      </c>
      <c r="Q8" s="1337" t="s">
        <v>30</v>
      </c>
      <c r="R8" s="1337" t="s">
        <v>267</v>
      </c>
      <c r="S8" s="1337" t="s">
        <v>268</v>
      </c>
      <c r="T8" s="1337" t="s">
        <v>30</v>
      </c>
      <c r="U8" s="1337" t="s">
        <v>267</v>
      </c>
      <c r="V8" s="1337" t="s">
        <v>268</v>
      </c>
      <c r="W8" s="1337" t="s">
        <v>30</v>
      </c>
      <c r="X8" s="1337" t="s">
        <v>267</v>
      </c>
      <c r="Y8" s="1337" t="s">
        <v>268</v>
      </c>
      <c r="Z8" s="1337" t="s">
        <v>30</v>
      </c>
      <c r="AA8" s="1337" t="s">
        <v>267</v>
      </c>
      <c r="AB8" s="1337" t="s">
        <v>268</v>
      </c>
      <c r="AC8" s="1337" t="s">
        <v>30</v>
      </c>
      <c r="AD8" s="1337" t="s">
        <v>267</v>
      </c>
      <c r="AE8" s="1337" t="s">
        <v>268</v>
      </c>
      <c r="AF8" s="1337" t="s">
        <v>30</v>
      </c>
    </row>
    <row r="9" spans="1:32" s="1330" customFormat="1" ht="41.1" customHeight="1">
      <c r="A9" s="1338"/>
      <c r="B9" s="1339"/>
      <c r="C9" s="1340" t="s">
        <v>265</v>
      </c>
      <c r="D9" s="1340" t="s">
        <v>266</v>
      </c>
      <c r="E9" s="1340" t="s">
        <v>26</v>
      </c>
      <c r="F9" s="1340" t="s">
        <v>265</v>
      </c>
      <c r="G9" s="1340" t="s">
        <v>266</v>
      </c>
      <c r="H9" s="1340" t="s">
        <v>26</v>
      </c>
      <c r="I9" s="1340" t="s">
        <v>265</v>
      </c>
      <c r="J9" s="1340" t="s">
        <v>266</v>
      </c>
      <c r="K9" s="1340" t="s">
        <v>26</v>
      </c>
      <c r="L9" s="1340" t="s">
        <v>265</v>
      </c>
      <c r="M9" s="1340" t="s">
        <v>266</v>
      </c>
      <c r="N9" s="1340" t="s">
        <v>26</v>
      </c>
      <c r="O9" s="1340" t="s">
        <v>265</v>
      </c>
      <c r="P9" s="1340" t="s">
        <v>266</v>
      </c>
      <c r="Q9" s="1340" t="s">
        <v>26</v>
      </c>
      <c r="R9" s="1340" t="s">
        <v>265</v>
      </c>
      <c r="S9" s="1340" t="s">
        <v>266</v>
      </c>
      <c r="T9" s="1340" t="s">
        <v>26</v>
      </c>
      <c r="U9" s="1340" t="s">
        <v>265</v>
      </c>
      <c r="V9" s="1340" t="s">
        <v>266</v>
      </c>
      <c r="W9" s="1340" t="s">
        <v>26</v>
      </c>
      <c r="X9" s="1340" t="s">
        <v>265</v>
      </c>
      <c r="Y9" s="1340" t="s">
        <v>266</v>
      </c>
      <c r="Z9" s="1340" t="s">
        <v>26</v>
      </c>
      <c r="AA9" s="1340" t="s">
        <v>265</v>
      </c>
      <c r="AB9" s="1340" t="s">
        <v>266</v>
      </c>
      <c r="AC9" s="1340" t="s">
        <v>26</v>
      </c>
      <c r="AD9" s="1340" t="s">
        <v>265</v>
      </c>
      <c r="AE9" s="1340" t="s">
        <v>266</v>
      </c>
      <c r="AF9" s="1340" t="s">
        <v>26</v>
      </c>
    </row>
    <row r="10" spans="1:32" s="1330" customFormat="1" ht="41.1" customHeight="1">
      <c r="A10" s="1341" t="s">
        <v>264</v>
      </c>
      <c r="B10" s="1342" t="s">
        <v>257</v>
      </c>
      <c r="C10" s="1349">
        <v>778</v>
      </c>
      <c r="D10" s="1350">
        <v>9405</v>
      </c>
      <c r="E10" s="1351">
        <f t="shared" ref="E10:E21" si="0">SUM(C10:D10)</f>
        <v>10183</v>
      </c>
      <c r="F10" s="1349">
        <v>1792</v>
      </c>
      <c r="G10" s="1350">
        <v>12750</v>
      </c>
      <c r="H10" s="1351">
        <f t="shared" ref="H10:H21" si="1">SUM(F10:G10)</f>
        <v>14542</v>
      </c>
      <c r="I10" s="1349">
        <v>35</v>
      </c>
      <c r="J10" s="1350">
        <v>5</v>
      </c>
      <c r="K10" s="1351">
        <f t="shared" ref="K10:K21" si="2">SUM(I10:J10)</f>
        <v>40</v>
      </c>
      <c r="L10" s="1349">
        <v>9</v>
      </c>
      <c r="M10" s="1350">
        <v>99</v>
      </c>
      <c r="N10" s="1351">
        <f t="shared" ref="N10:N21" si="3">SUM(L10:M10)</f>
        <v>108</v>
      </c>
      <c r="O10" s="1349">
        <v>1</v>
      </c>
      <c r="P10" s="1350">
        <v>34</v>
      </c>
      <c r="Q10" s="1351">
        <f t="shared" ref="Q10:Q21" si="4">SUM(O10:P10)</f>
        <v>35</v>
      </c>
      <c r="R10" s="1349">
        <v>0</v>
      </c>
      <c r="S10" s="1350">
        <v>0</v>
      </c>
      <c r="T10" s="1351">
        <f t="shared" ref="T10:T21" si="5">SUM(R10:S10)</f>
        <v>0</v>
      </c>
      <c r="U10" s="1349">
        <v>0</v>
      </c>
      <c r="V10" s="1350">
        <v>0</v>
      </c>
      <c r="W10" s="1351">
        <f t="shared" ref="W10:W21" si="6">SUM(U10:V10)</f>
        <v>0</v>
      </c>
      <c r="X10" s="1349">
        <v>0</v>
      </c>
      <c r="Y10" s="1350">
        <v>0</v>
      </c>
      <c r="Z10" s="1351">
        <f t="shared" ref="Z10:Z21" si="7">SUM(X10:Y10)</f>
        <v>0</v>
      </c>
      <c r="AA10" s="1349">
        <v>32</v>
      </c>
      <c r="AB10" s="1350">
        <v>15</v>
      </c>
      <c r="AC10" s="1351">
        <f t="shared" ref="AC10:AC21" si="8">SUM(AA10:AB10)</f>
        <v>47</v>
      </c>
      <c r="AD10" s="1349">
        <f>C10+F10+I10+L10+O10+R10+U10+X10+AA10</f>
        <v>2647</v>
      </c>
      <c r="AE10" s="1350">
        <f>D10+G10+J10+M10+P10+S10+V10+Y10+AB10</f>
        <v>22308</v>
      </c>
      <c r="AF10" s="1351">
        <f t="shared" ref="AF10:AF21" si="9">SUM(AD10:AE10)</f>
        <v>24955</v>
      </c>
    </row>
    <row r="11" spans="1:32" s="1330" customFormat="1" ht="41.1" customHeight="1">
      <c r="A11" s="1343"/>
      <c r="B11" s="1344" t="s">
        <v>255</v>
      </c>
      <c r="C11" s="1352">
        <v>268</v>
      </c>
      <c r="D11" s="1353">
        <v>3804</v>
      </c>
      <c r="E11" s="1354">
        <f t="shared" si="0"/>
        <v>4072</v>
      </c>
      <c r="F11" s="1352">
        <v>1110</v>
      </c>
      <c r="G11" s="1353">
        <v>8442</v>
      </c>
      <c r="H11" s="1354">
        <f t="shared" si="1"/>
        <v>9552</v>
      </c>
      <c r="I11" s="1352">
        <v>22</v>
      </c>
      <c r="J11" s="1353">
        <v>2</v>
      </c>
      <c r="K11" s="1354">
        <f t="shared" si="2"/>
        <v>24</v>
      </c>
      <c r="L11" s="1352">
        <v>4</v>
      </c>
      <c r="M11" s="1353">
        <v>59</v>
      </c>
      <c r="N11" s="1354">
        <f t="shared" si="3"/>
        <v>63</v>
      </c>
      <c r="O11" s="1352">
        <v>1</v>
      </c>
      <c r="P11" s="1353">
        <v>14</v>
      </c>
      <c r="Q11" s="1354">
        <f t="shared" si="4"/>
        <v>15</v>
      </c>
      <c r="R11" s="1352">
        <v>0</v>
      </c>
      <c r="S11" s="1353">
        <v>0</v>
      </c>
      <c r="T11" s="1354">
        <f t="shared" si="5"/>
        <v>0</v>
      </c>
      <c r="U11" s="1352">
        <v>0</v>
      </c>
      <c r="V11" s="1353">
        <v>4</v>
      </c>
      <c r="W11" s="1354">
        <f t="shared" si="6"/>
        <v>4</v>
      </c>
      <c r="X11" s="1352">
        <v>0</v>
      </c>
      <c r="Y11" s="1353">
        <v>0</v>
      </c>
      <c r="Z11" s="1354">
        <f t="shared" si="7"/>
        <v>0</v>
      </c>
      <c r="AA11" s="1352">
        <v>17</v>
      </c>
      <c r="AB11" s="1353">
        <v>315</v>
      </c>
      <c r="AC11" s="1354">
        <f t="shared" si="8"/>
        <v>332</v>
      </c>
      <c r="AD11" s="1352">
        <f>C11+F11+I11+L11+O11+R11+U11+X11+AA11</f>
        <v>1422</v>
      </c>
      <c r="AE11" s="1353">
        <f>D11+G11+J11+M11+P11+S11+V11+Y11+AB11</f>
        <v>12640</v>
      </c>
      <c r="AF11" s="1354">
        <f t="shared" si="9"/>
        <v>14062</v>
      </c>
    </row>
    <row r="12" spans="1:32" s="1330" customFormat="1" ht="41.1" customHeight="1">
      <c r="A12" s="1345" t="s">
        <v>263</v>
      </c>
      <c r="B12" s="1346" t="s">
        <v>253</v>
      </c>
      <c r="C12" s="1355">
        <v>1047</v>
      </c>
      <c r="D12" s="1356">
        <v>13209</v>
      </c>
      <c r="E12" s="1357">
        <f t="shared" si="0"/>
        <v>14256</v>
      </c>
      <c r="F12" s="1355">
        <v>2902</v>
      </c>
      <c r="G12" s="1356">
        <v>21421</v>
      </c>
      <c r="H12" s="1357">
        <f t="shared" si="1"/>
        <v>24323</v>
      </c>
      <c r="I12" s="1355">
        <f>SUM(I10:I11)</f>
        <v>57</v>
      </c>
      <c r="J12" s="1356">
        <f>SUM(J10:J11)</f>
        <v>7</v>
      </c>
      <c r="K12" s="1357">
        <f t="shared" si="2"/>
        <v>64</v>
      </c>
      <c r="L12" s="1355">
        <f>SUM(L10:L11)</f>
        <v>13</v>
      </c>
      <c r="M12" s="1356">
        <f>SUM(M10:M11)</f>
        <v>158</v>
      </c>
      <c r="N12" s="1357">
        <f t="shared" si="3"/>
        <v>171</v>
      </c>
      <c r="O12" s="1355">
        <f>SUM(O10:O11)</f>
        <v>2</v>
      </c>
      <c r="P12" s="1356">
        <f>SUM(P10:P11)</f>
        <v>48</v>
      </c>
      <c r="Q12" s="1357">
        <f t="shared" si="4"/>
        <v>50</v>
      </c>
      <c r="R12" s="1355">
        <f>SUM(R10:R11)</f>
        <v>0</v>
      </c>
      <c r="S12" s="1356">
        <f>SUM(S10:S11)</f>
        <v>0</v>
      </c>
      <c r="T12" s="1357">
        <f t="shared" si="5"/>
        <v>0</v>
      </c>
      <c r="U12" s="1355">
        <f>SUM(U10:U11)</f>
        <v>0</v>
      </c>
      <c r="V12" s="1356">
        <f>SUM(V10:V11)</f>
        <v>4</v>
      </c>
      <c r="W12" s="1357">
        <f t="shared" si="6"/>
        <v>4</v>
      </c>
      <c r="X12" s="1355">
        <f>SUM(X10:X11)</f>
        <v>0</v>
      </c>
      <c r="Y12" s="1356">
        <f>SUM(Y10:Y11)</f>
        <v>0</v>
      </c>
      <c r="Z12" s="1357">
        <f t="shared" si="7"/>
        <v>0</v>
      </c>
      <c r="AA12" s="1355">
        <f>SUM(AA10:AA11)</f>
        <v>49</v>
      </c>
      <c r="AB12" s="1356">
        <f>SUM(AB10:AB11)</f>
        <v>330</v>
      </c>
      <c r="AC12" s="1357">
        <f t="shared" si="8"/>
        <v>379</v>
      </c>
      <c r="AD12" s="1355">
        <f>SUM(AD10:AD11)</f>
        <v>4069</v>
      </c>
      <c r="AE12" s="1356">
        <f>SUM(AE10:AE11)</f>
        <v>34948</v>
      </c>
      <c r="AF12" s="1357">
        <f t="shared" si="9"/>
        <v>39017</v>
      </c>
    </row>
    <row r="13" spans="1:32" s="1330" customFormat="1" ht="41.1" customHeight="1">
      <c r="A13" s="1341" t="s">
        <v>262</v>
      </c>
      <c r="B13" s="1342" t="s">
        <v>257</v>
      </c>
      <c r="C13" s="1349">
        <v>261</v>
      </c>
      <c r="D13" s="1350">
        <v>3698</v>
      </c>
      <c r="E13" s="1351">
        <f t="shared" si="0"/>
        <v>3959</v>
      </c>
      <c r="F13" s="1349">
        <v>253</v>
      </c>
      <c r="G13" s="1350">
        <v>2170</v>
      </c>
      <c r="H13" s="1351">
        <f t="shared" si="1"/>
        <v>2423</v>
      </c>
      <c r="I13" s="1349">
        <v>0</v>
      </c>
      <c r="J13" s="1350">
        <v>2</v>
      </c>
      <c r="K13" s="1351">
        <f t="shared" si="2"/>
        <v>2</v>
      </c>
      <c r="L13" s="1349">
        <v>0</v>
      </c>
      <c r="M13" s="1350">
        <v>0</v>
      </c>
      <c r="N13" s="1351">
        <f t="shared" si="3"/>
        <v>0</v>
      </c>
      <c r="O13" s="1349">
        <v>1</v>
      </c>
      <c r="P13" s="1350">
        <v>6</v>
      </c>
      <c r="Q13" s="1351">
        <f t="shared" si="4"/>
        <v>7</v>
      </c>
      <c r="R13" s="1349">
        <v>0</v>
      </c>
      <c r="S13" s="1350">
        <v>0</v>
      </c>
      <c r="T13" s="1351">
        <f t="shared" si="5"/>
        <v>0</v>
      </c>
      <c r="U13" s="1349">
        <v>0</v>
      </c>
      <c r="V13" s="1350">
        <v>1</v>
      </c>
      <c r="W13" s="1351">
        <f t="shared" si="6"/>
        <v>1</v>
      </c>
      <c r="X13" s="1349">
        <v>0</v>
      </c>
      <c r="Y13" s="1350">
        <v>0</v>
      </c>
      <c r="Z13" s="1351">
        <f t="shared" si="7"/>
        <v>0</v>
      </c>
      <c r="AA13" s="1349">
        <v>20</v>
      </c>
      <c r="AB13" s="1350">
        <v>35</v>
      </c>
      <c r="AC13" s="1351">
        <f t="shared" si="8"/>
        <v>55</v>
      </c>
      <c r="AD13" s="1349">
        <f>C13+F13+I13+L13+O13+R13+U13+X13+AA13</f>
        <v>535</v>
      </c>
      <c r="AE13" s="1350">
        <f>D13+G13+J13+M13+P13+S13+V13+Y13+AB13</f>
        <v>5912</v>
      </c>
      <c r="AF13" s="1351">
        <f t="shared" si="9"/>
        <v>6447</v>
      </c>
    </row>
    <row r="14" spans="1:32" s="1330" customFormat="1" ht="41.1" customHeight="1">
      <c r="A14" s="1343" t="s">
        <v>261</v>
      </c>
      <c r="B14" s="1344" t="s">
        <v>255</v>
      </c>
      <c r="C14" s="1352">
        <v>1059</v>
      </c>
      <c r="D14" s="1353">
        <v>19252</v>
      </c>
      <c r="E14" s="1354">
        <f t="shared" si="0"/>
        <v>20311</v>
      </c>
      <c r="F14" s="1352">
        <v>710</v>
      </c>
      <c r="G14" s="1353">
        <v>19966</v>
      </c>
      <c r="H14" s="1354">
        <f t="shared" si="1"/>
        <v>20676</v>
      </c>
      <c r="I14" s="1352">
        <v>0</v>
      </c>
      <c r="J14" s="1353">
        <v>80</v>
      </c>
      <c r="K14" s="1354">
        <f t="shared" si="2"/>
        <v>80</v>
      </c>
      <c r="L14" s="1352">
        <v>0</v>
      </c>
      <c r="M14" s="1353">
        <v>1</v>
      </c>
      <c r="N14" s="1354">
        <f t="shared" si="3"/>
        <v>1</v>
      </c>
      <c r="O14" s="1352">
        <v>0</v>
      </c>
      <c r="P14" s="1353">
        <v>15</v>
      </c>
      <c r="Q14" s="1354">
        <f t="shared" si="4"/>
        <v>15</v>
      </c>
      <c r="R14" s="1352">
        <v>0</v>
      </c>
      <c r="S14" s="1353">
        <v>0</v>
      </c>
      <c r="T14" s="1354">
        <f t="shared" si="5"/>
        <v>0</v>
      </c>
      <c r="U14" s="1352">
        <v>0</v>
      </c>
      <c r="V14" s="1353">
        <v>8</v>
      </c>
      <c r="W14" s="1354">
        <f t="shared" si="6"/>
        <v>8</v>
      </c>
      <c r="X14" s="1352">
        <v>0</v>
      </c>
      <c r="Y14" s="1353">
        <v>0</v>
      </c>
      <c r="Z14" s="1354">
        <f t="shared" si="7"/>
        <v>0</v>
      </c>
      <c r="AA14" s="1352">
        <v>38</v>
      </c>
      <c r="AB14" s="1353">
        <v>157</v>
      </c>
      <c r="AC14" s="1354">
        <f t="shared" si="8"/>
        <v>195</v>
      </c>
      <c r="AD14" s="1352">
        <f>C14+F14+I14+L14+O14+R14+U14+X14+AA14</f>
        <v>1807</v>
      </c>
      <c r="AE14" s="1353">
        <f>D14+G14+J14+M14+P14+S14+V14+Y14+AB14</f>
        <v>39479</v>
      </c>
      <c r="AF14" s="1354">
        <f t="shared" si="9"/>
        <v>41286</v>
      </c>
    </row>
    <row r="15" spans="1:32" s="1330" customFormat="1" ht="41.1" customHeight="1">
      <c r="A15" s="1345" t="s">
        <v>260</v>
      </c>
      <c r="B15" s="1346" t="s">
        <v>253</v>
      </c>
      <c r="C15" s="1355">
        <v>1320</v>
      </c>
      <c r="D15" s="1356">
        <v>22950</v>
      </c>
      <c r="E15" s="1357">
        <f t="shared" si="0"/>
        <v>24270</v>
      </c>
      <c r="F15" s="1355">
        <v>963</v>
      </c>
      <c r="G15" s="1356">
        <v>22136</v>
      </c>
      <c r="H15" s="1357">
        <f t="shared" si="1"/>
        <v>23099</v>
      </c>
      <c r="I15" s="1355">
        <f>SUM(I13:I14)</f>
        <v>0</v>
      </c>
      <c r="J15" s="1356">
        <f>SUM(J13:J14)</f>
        <v>82</v>
      </c>
      <c r="K15" s="1357">
        <f t="shared" si="2"/>
        <v>82</v>
      </c>
      <c r="L15" s="1355">
        <f>SUM(L13:L14)</f>
        <v>0</v>
      </c>
      <c r="M15" s="1356">
        <f>SUM(M13:M14)</f>
        <v>1</v>
      </c>
      <c r="N15" s="1357">
        <f t="shared" si="3"/>
        <v>1</v>
      </c>
      <c r="O15" s="1355">
        <f>SUM(O13:O14)</f>
        <v>1</v>
      </c>
      <c r="P15" s="1356">
        <f>SUM(P13:P14)</f>
        <v>21</v>
      </c>
      <c r="Q15" s="1357">
        <f t="shared" si="4"/>
        <v>22</v>
      </c>
      <c r="R15" s="1355">
        <f>SUM(R13:R14)</f>
        <v>0</v>
      </c>
      <c r="S15" s="1356">
        <f>SUM(S13:S14)</f>
        <v>0</v>
      </c>
      <c r="T15" s="1357">
        <f t="shared" si="5"/>
        <v>0</v>
      </c>
      <c r="U15" s="1355">
        <f>SUM(U13:U14)</f>
        <v>0</v>
      </c>
      <c r="V15" s="1356">
        <f>SUM(V13:V14)</f>
        <v>9</v>
      </c>
      <c r="W15" s="1357">
        <f t="shared" si="6"/>
        <v>9</v>
      </c>
      <c r="X15" s="1355">
        <f>SUM(X13:X14)</f>
        <v>0</v>
      </c>
      <c r="Y15" s="1356">
        <f>SUM(Y13:Y14)</f>
        <v>0</v>
      </c>
      <c r="Z15" s="1357">
        <f t="shared" si="7"/>
        <v>0</v>
      </c>
      <c r="AA15" s="1355">
        <f>SUM(AA13:AA14)</f>
        <v>58</v>
      </c>
      <c r="AB15" s="1356">
        <f>SUM(AB13:AB14)</f>
        <v>192</v>
      </c>
      <c r="AC15" s="1357">
        <f t="shared" si="8"/>
        <v>250</v>
      </c>
      <c r="AD15" s="1355">
        <f>SUM(AD13:AD14)</f>
        <v>2342</v>
      </c>
      <c r="AE15" s="1356">
        <f>SUM(AE13:AE14)</f>
        <v>45391</v>
      </c>
      <c r="AF15" s="1357">
        <f t="shared" si="9"/>
        <v>47733</v>
      </c>
    </row>
    <row r="16" spans="1:32" s="1330" customFormat="1" ht="41.1" customHeight="1">
      <c r="A16" s="1341" t="s">
        <v>259</v>
      </c>
      <c r="B16" s="1342" t="s">
        <v>257</v>
      </c>
      <c r="C16" s="1349">
        <v>336</v>
      </c>
      <c r="D16" s="1350">
        <v>756</v>
      </c>
      <c r="E16" s="1351">
        <f t="shared" si="0"/>
        <v>1092</v>
      </c>
      <c r="F16" s="1349">
        <v>24</v>
      </c>
      <c r="G16" s="1350">
        <v>25</v>
      </c>
      <c r="H16" s="1351">
        <f t="shared" si="1"/>
        <v>49</v>
      </c>
      <c r="I16" s="1349">
        <v>0</v>
      </c>
      <c r="J16" s="1350">
        <v>0</v>
      </c>
      <c r="K16" s="1351">
        <f t="shared" si="2"/>
        <v>0</v>
      </c>
      <c r="L16" s="1349">
        <v>0</v>
      </c>
      <c r="M16" s="1350">
        <v>0</v>
      </c>
      <c r="N16" s="1351">
        <f t="shared" si="3"/>
        <v>0</v>
      </c>
      <c r="O16" s="1349">
        <v>0</v>
      </c>
      <c r="P16" s="1350">
        <v>0</v>
      </c>
      <c r="Q16" s="1351">
        <f t="shared" si="4"/>
        <v>0</v>
      </c>
      <c r="R16" s="1349">
        <v>0</v>
      </c>
      <c r="S16" s="1350">
        <v>0</v>
      </c>
      <c r="T16" s="1351">
        <f t="shared" si="5"/>
        <v>0</v>
      </c>
      <c r="U16" s="1349">
        <v>0</v>
      </c>
      <c r="V16" s="1350">
        <v>0</v>
      </c>
      <c r="W16" s="1351">
        <f t="shared" si="6"/>
        <v>0</v>
      </c>
      <c r="X16" s="1349">
        <v>520</v>
      </c>
      <c r="Y16" s="1350">
        <v>18230</v>
      </c>
      <c r="Z16" s="1351">
        <f t="shared" si="7"/>
        <v>18750</v>
      </c>
      <c r="AA16" s="1349">
        <v>213</v>
      </c>
      <c r="AB16" s="1350">
        <v>3232</v>
      </c>
      <c r="AC16" s="1351">
        <f t="shared" si="8"/>
        <v>3445</v>
      </c>
      <c r="AD16" s="1349">
        <f>C16+F16+I16+L16+O16+R16+U16+X16+AA16</f>
        <v>1093</v>
      </c>
      <c r="AE16" s="1350">
        <f>D16+G16+J16+M16+P16+S16+V16+Y16+AB16</f>
        <v>22243</v>
      </c>
      <c r="AF16" s="1351">
        <f t="shared" si="9"/>
        <v>23336</v>
      </c>
    </row>
    <row r="17" spans="1:32" s="1330" customFormat="1" ht="41.1" customHeight="1">
      <c r="A17" s="1343"/>
      <c r="B17" s="1344" t="s">
        <v>255</v>
      </c>
      <c r="C17" s="1352">
        <v>418</v>
      </c>
      <c r="D17" s="1353">
        <v>783</v>
      </c>
      <c r="E17" s="1354">
        <f t="shared" si="0"/>
        <v>1201</v>
      </c>
      <c r="F17" s="1352">
        <v>10</v>
      </c>
      <c r="G17" s="1353">
        <v>6</v>
      </c>
      <c r="H17" s="1354">
        <f t="shared" si="1"/>
        <v>16</v>
      </c>
      <c r="I17" s="1352">
        <v>0</v>
      </c>
      <c r="J17" s="1353">
        <v>0</v>
      </c>
      <c r="K17" s="1354">
        <f t="shared" si="2"/>
        <v>0</v>
      </c>
      <c r="L17" s="1352">
        <v>0</v>
      </c>
      <c r="M17" s="1353">
        <v>0</v>
      </c>
      <c r="N17" s="1354">
        <f t="shared" si="3"/>
        <v>0</v>
      </c>
      <c r="O17" s="1352">
        <v>0</v>
      </c>
      <c r="P17" s="1353">
        <v>0</v>
      </c>
      <c r="Q17" s="1354">
        <f t="shared" si="4"/>
        <v>0</v>
      </c>
      <c r="R17" s="1352">
        <v>0</v>
      </c>
      <c r="S17" s="1353">
        <v>0</v>
      </c>
      <c r="T17" s="1354">
        <f t="shared" si="5"/>
        <v>0</v>
      </c>
      <c r="U17" s="1352">
        <v>0</v>
      </c>
      <c r="V17" s="1353">
        <v>0</v>
      </c>
      <c r="W17" s="1354">
        <f t="shared" si="6"/>
        <v>0</v>
      </c>
      <c r="X17" s="1352">
        <v>61</v>
      </c>
      <c r="Y17" s="1353">
        <v>62</v>
      </c>
      <c r="Z17" s="1354">
        <f t="shared" si="7"/>
        <v>123</v>
      </c>
      <c r="AA17" s="1352">
        <v>8</v>
      </c>
      <c r="AB17" s="1353">
        <v>27</v>
      </c>
      <c r="AC17" s="1354">
        <f t="shared" si="8"/>
        <v>35</v>
      </c>
      <c r="AD17" s="1352">
        <f>C17+F17+I17+L17+O17+R17+U17+X17+AA17</f>
        <v>497</v>
      </c>
      <c r="AE17" s="1353">
        <f>D17+G17+J17+M17+P17+S17+V17+Y17+AB17</f>
        <v>878</v>
      </c>
      <c r="AF17" s="1354">
        <f t="shared" si="9"/>
        <v>1375</v>
      </c>
    </row>
    <row r="18" spans="1:32" s="1330" customFormat="1" ht="41.1" customHeight="1">
      <c r="A18" s="1345" t="s">
        <v>258</v>
      </c>
      <c r="B18" s="1346" t="s">
        <v>253</v>
      </c>
      <c r="C18" s="1355">
        <v>754</v>
      </c>
      <c r="D18" s="1356">
        <v>1539</v>
      </c>
      <c r="E18" s="1357">
        <f t="shared" si="0"/>
        <v>2293</v>
      </c>
      <c r="F18" s="1355">
        <v>34</v>
      </c>
      <c r="G18" s="1356">
        <v>31</v>
      </c>
      <c r="H18" s="1357">
        <f t="shared" si="1"/>
        <v>65</v>
      </c>
      <c r="I18" s="1355">
        <f>SUM(I16:I17)</f>
        <v>0</v>
      </c>
      <c r="J18" s="1356">
        <f>SUM(J16:J17)</f>
        <v>0</v>
      </c>
      <c r="K18" s="1357">
        <f t="shared" si="2"/>
        <v>0</v>
      </c>
      <c r="L18" s="1355">
        <f>SUM(L16:L17)</f>
        <v>0</v>
      </c>
      <c r="M18" s="1356">
        <f>SUM(M16:M17)</f>
        <v>0</v>
      </c>
      <c r="N18" s="1357">
        <f t="shared" si="3"/>
        <v>0</v>
      </c>
      <c r="O18" s="1355">
        <f>SUM(O16:O17)</f>
        <v>0</v>
      </c>
      <c r="P18" s="1356">
        <f>SUM(P16:P17)</f>
        <v>0</v>
      </c>
      <c r="Q18" s="1357">
        <f t="shared" si="4"/>
        <v>0</v>
      </c>
      <c r="R18" s="1355">
        <f>SUM(R16:R17)</f>
        <v>0</v>
      </c>
      <c r="S18" s="1356">
        <f>SUM(S16:S17)</f>
        <v>0</v>
      </c>
      <c r="T18" s="1357">
        <f t="shared" si="5"/>
        <v>0</v>
      </c>
      <c r="U18" s="1355">
        <f>SUM(U16:U17)</f>
        <v>0</v>
      </c>
      <c r="V18" s="1356">
        <f>SUM(V16:V17)</f>
        <v>0</v>
      </c>
      <c r="W18" s="1357">
        <f t="shared" si="6"/>
        <v>0</v>
      </c>
      <c r="X18" s="1355">
        <f>SUM(X16:X17)</f>
        <v>581</v>
      </c>
      <c r="Y18" s="1356">
        <f>SUM(Y16:Y17)</f>
        <v>18292</v>
      </c>
      <c r="Z18" s="1357">
        <f t="shared" si="7"/>
        <v>18873</v>
      </c>
      <c r="AA18" s="1355">
        <f>SUM(AA16:AA17)</f>
        <v>221</v>
      </c>
      <c r="AB18" s="1356">
        <f>SUM(AB16:AB17)</f>
        <v>3259</v>
      </c>
      <c r="AC18" s="1357">
        <f t="shared" si="8"/>
        <v>3480</v>
      </c>
      <c r="AD18" s="1355">
        <f>SUM(AD16:AD17)</f>
        <v>1590</v>
      </c>
      <c r="AE18" s="1356">
        <f>SUM(AE16:AE17)</f>
        <v>23121</v>
      </c>
      <c r="AF18" s="1357">
        <f t="shared" si="9"/>
        <v>24711</v>
      </c>
    </row>
    <row r="19" spans="1:32" s="1330" customFormat="1" ht="41.1" customHeight="1">
      <c r="A19" s="1341" t="s">
        <v>256</v>
      </c>
      <c r="B19" s="1342" t="s">
        <v>257</v>
      </c>
      <c r="C19" s="1349">
        <v>2328</v>
      </c>
      <c r="D19" s="1350">
        <v>2524</v>
      </c>
      <c r="E19" s="1351">
        <f t="shared" si="0"/>
        <v>4852</v>
      </c>
      <c r="F19" s="1349">
        <v>985</v>
      </c>
      <c r="G19" s="1350">
        <v>3354</v>
      </c>
      <c r="H19" s="1351">
        <f t="shared" si="1"/>
        <v>4339</v>
      </c>
      <c r="I19" s="1349">
        <v>1</v>
      </c>
      <c r="J19" s="1350">
        <v>1</v>
      </c>
      <c r="K19" s="1351">
        <f t="shared" si="2"/>
        <v>2</v>
      </c>
      <c r="L19" s="1349">
        <v>177</v>
      </c>
      <c r="M19" s="1350">
        <v>285</v>
      </c>
      <c r="N19" s="1351">
        <f t="shared" si="3"/>
        <v>462</v>
      </c>
      <c r="O19" s="1349">
        <v>162</v>
      </c>
      <c r="P19" s="1350">
        <v>393</v>
      </c>
      <c r="Q19" s="1351">
        <f t="shared" si="4"/>
        <v>555</v>
      </c>
      <c r="R19" s="1349">
        <v>335</v>
      </c>
      <c r="S19" s="1350">
        <v>3435</v>
      </c>
      <c r="T19" s="1351">
        <f t="shared" si="5"/>
        <v>3770</v>
      </c>
      <c r="U19" s="1349">
        <v>25</v>
      </c>
      <c r="V19" s="1350">
        <v>143</v>
      </c>
      <c r="W19" s="1351">
        <f t="shared" si="6"/>
        <v>168</v>
      </c>
      <c r="X19" s="1349">
        <v>121</v>
      </c>
      <c r="Y19" s="1350">
        <v>0</v>
      </c>
      <c r="Z19" s="1351">
        <f t="shared" si="7"/>
        <v>121</v>
      </c>
      <c r="AA19" s="1349">
        <v>628</v>
      </c>
      <c r="AB19" s="1350">
        <v>95</v>
      </c>
      <c r="AC19" s="1351">
        <f t="shared" si="8"/>
        <v>723</v>
      </c>
      <c r="AD19" s="1349">
        <f>C19+F19+I19+L19+O19+R19+U19+X19+AA19</f>
        <v>4762</v>
      </c>
      <c r="AE19" s="1350">
        <f>D19+G19+J19+M19+P19+S19+V19+Y19+AB19</f>
        <v>10230</v>
      </c>
      <c r="AF19" s="1351">
        <f t="shared" si="9"/>
        <v>14992</v>
      </c>
    </row>
    <row r="20" spans="1:32" ht="12.9" customHeight="1">
      <c r="A20" s="1343" t="s">
        <v>254</v>
      </c>
      <c r="B20" s="1344" t="s">
        <v>255</v>
      </c>
      <c r="C20" s="1352">
        <v>1736</v>
      </c>
      <c r="D20" s="1353">
        <v>3031</v>
      </c>
      <c r="E20" s="1354">
        <f t="shared" si="0"/>
        <v>4767</v>
      </c>
      <c r="F20" s="1352">
        <v>1520</v>
      </c>
      <c r="G20" s="1353">
        <v>3739</v>
      </c>
      <c r="H20" s="1354">
        <f t="shared" si="1"/>
        <v>5259</v>
      </c>
      <c r="I20" s="1352">
        <v>5</v>
      </c>
      <c r="J20" s="1353">
        <v>3</v>
      </c>
      <c r="K20" s="1354">
        <f t="shared" si="2"/>
        <v>8</v>
      </c>
      <c r="L20" s="1352">
        <v>235</v>
      </c>
      <c r="M20" s="1353">
        <v>270</v>
      </c>
      <c r="N20" s="1354">
        <f t="shared" si="3"/>
        <v>505</v>
      </c>
      <c r="O20" s="1352">
        <v>154</v>
      </c>
      <c r="P20" s="1353">
        <v>228</v>
      </c>
      <c r="Q20" s="1354">
        <f t="shared" si="4"/>
        <v>382</v>
      </c>
      <c r="R20" s="1352">
        <v>2</v>
      </c>
      <c r="S20" s="1353">
        <v>80</v>
      </c>
      <c r="T20" s="1354">
        <f t="shared" si="5"/>
        <v>82</v>
      </c>
      <c r="U20" s="1352">
        <v>1</v>
      </c>
      <c r="V20" s="1353">
        <v>24</v>
      </c>
      <c r="W20" s="1354">
        <f t="shared" si="6"/>
        <v>25</v>
      </c>
      <c r="X20" s="1352">
        <v>1</v>
      </c>
      <c r="Y20" s="1353">
        <v>0</v>
      </c>
      <c r="Z20" s="1354">
        <f t="shared" si="7"/>
        <v>1</v>
      </c>
      <c r="AA20" s="1352">
        <v>166</v>
      </c>
      <c r="AB20" s="1353">
        <v>116</v>
      </c>
      <c r="AC20" s="1354">
        <f t="shared" si="8"/>
        <v>282</v>
      </c>
      <c r="AD20" s="1352">
        <f>C20+F20+I20+L20+O20+R20+U20+X20+AA20</f>
        <v>3820</v>
      </c>
      <c r="AE20" s="1353">
        <f>D20+G20+J20+M20+P20+S20+V20+Y20+AB20</f>
        <v>7491</v>
      </c>
      <c r="AF20" s="1354">
        <f t="shared" si="9"/>
        <v>11311</v>
      </c>
    </row>
    <row r="21" spans="1:32" ht="12.9" customHeight="1">
      <c r="A21" s="1345" t="s">
        <v>252</v>
      </c>
      <c r="B21" s="1346" t="s">
        <v>253</v>
      </c>
      <c r="C21" s="1355">
        <v>4064</v>
      </c>
      <c r="D21" s="1356">
        <v>5555</v>
      </c>
      <c r="E21" s="1357">
        <f t="shared" si="0"/>
        <v>9619</v>
      </c>
      <c r="F21" s="1355">
        <v>2505</v>
      </c>
      <c r="G21" s="1356">
        <v>7093</v>
      </c>
      <c r="H21" s="1357">
        <f t="shared" si="1"/>
        <v>9598</v>
      </c>
      <c r="I21" s="1355">
        <f>SUM(I19:I20)</f>
        <v>6</v>
      </c>
      <c r="J21" s="1356">
        <f>SUM(J19:J20)</f>
        <v>4</v>
      </c>
      <c r="K21" s="1357">
        <f t="shared" si="2"/>
        <v>10</v>
      </c>
      <c r="L21" s="1355">
        <f>SUM(L19:L20)</f>
        <v>412</v>
      </c>
      <c r="M21" s="1356">
        <f>SUM(M19:M20)</f>
        <v>555</v>
      </c>
      <c r="N21" s="1357">
        <f t="shared" si="3"/>
        <v>967</v>
      </c>
      <c r="O21" s="1355">
        <f>SUM(O19:O20)</f>
        <v>316</v>
      </c>
      <c r="P21" s="1356">
        <f>SUM(P19:P20)</f>
        <v>621</v>
      </c>
      <c r="Q21" s="1357">
        <f t="shared" si="4"/>
        <v>937</v>
      </c>
      <c r="R21" s="1355">
        <f>SUM(R19:R20)</f>
        <v>337</v>
      </c>
      <c r="S21" s="1356">
        <f>SUM(S19:S20)</f>
        <v>3515</v>
      </c>
      <c r="T21" s="1357">
        <f t="shared" si="5"/>
        <v>3852</v>
      </c>
      <c r="U21" s="1355">
        <f>SUM(U19:U20)</f>
        <v>26</v>
      </c>
      <c r="V21" s="1356">
        <f>SUM(V19:V20)</f>
        <v>167</v>
      </c>
      <c r="W21" s="1357">
        <f t="shared" si="6"/>
        <v>193</v>
      </c>
      <c r="X21" s="1355">
        <f>SUM(X19:X20)</f>
        <v>122</v>
      </c>
      <c r="Y21" s="1356">
        <f>SUM(Y19:Y20)</f>
        <v>0</v>
      </c>
      <c r="Z21" s="1357">
        <f t="shared" si="7"/>
        <v>122</v>
      </c>
      <c r="AA21" s="1355">
        <f>SUM(AA19:AA20)</f>
        <v>794</v>
      </c>
      <c r="AB21" s="1356">
        <f>SUM(AB19:AB20)</f>
        <v>211</v>
      </c>
      <c r="AC21" s="1357">
        <f t="shared" si="8"/>
        <v>1005</v>
      </c>
      <c r="AD21" s="1355">
        <f>SUM(AD19:AD20)</f>
        <v>8582</v>
      </c>
      <c r="AE21" s="1356">
        <f>SUM(AE19:AE20)</f>
        <v>17721</v>
      </c>
      <c r="AF21" s="1357">
        <f t="shared" si="9"/>
        <v>26303</v>
      </c>
    </row>
    <row r="22" spans="1:32" ht="34.5" customHeight="1">
      <c r="A22" s="1904" t="s">
        <v>705</v>
      </c>
      <c r="B22" s="1904"/>
      <c r="C22" s="1904"/>
      <c r="D22" s="1904"/>
      <c r="E22" s="1904"/>
      <c r="F22" s="1904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  <c r="AC22" s="1347"/>
      <c r="AD22" s="1347"/>
      <c r="AE22" s="1347"/>
      <c r="AF22" s="1347" t="s">
        <v>276</v>
      </c>
    </row>
    <row r="23" spans="1:32" ht="34.5" customHeight="1">
      <c r="A23" s="1905" t="s">
        <v>704</v>
      </c>
      <c r="B23" s="1905"/>
      <c r="C23" s="1905"/>
      <c r="D23" s="1905"/>
      <c r="E23" s="1905"/>
      <c r="F23" s="1905"/>
      <c r="G23" s="1347"/>
      <c r="H23" s="1347"/>
      <c r="I23" s="1347"/>
      <c r="J23" s="1347"/>
      <c r="K23" s="1347"/>
      <c r="L23" s="1347"/>
      <c r="M23" s="1347"/>
      <c r="N23" s="1347"/>
      <c r="O23" s="1347"/>
      <c r="P23" s="1347"/>
      <c r="Q23" s="1347"/>
      <c r="R23" s="1347"/>
      <c r="S23" s="1347"/>
      <c r="T23" s="1347"/>
      <c r="U23" s="1347"/>
      <c r="V23" s="1347"/>
      <c r="W23" s="1347"/>
      <c r="X23" s="1347"/>
      <c r="Y23" s="1347"/>
      <c r="Z23" s="1347"/>
      <c r="AA23" s="1347"/>
      <c r="AB23" s="1347"/>
      <c r="AC23" s="1347"/>
      <c r="AD23" s="1347"/>
      <c r="AE23" s="1347"/>
      <c r="AF23" s="1348" t="s">
        <v>703</v>
      </c>
    </row>
    <row r="24" spans="1:32" ht="34.5" customHeight="1">
      <c r="A24" s="1347"/>
      <c r="B24" s="1347"/>
      <c r="C24" s="1347"/>
      <c r="D24" s="1347"/>
      <c r="E24" s="1347"/>
      <c r="F24" s="1347"/>
      <c r="G24" s="1347"/>
      <c r="H24" s="1347"/>
      <c r="I24" s="1347"/>
      <c r="J24" s="1347"/>
      <c r="K24" s="1347"/>
      <c r="L24" s="1347"/>
      <c r="M24" s="1347"/>
      <c r="N24" s="1347"/>
      <c r="O24" s="1347"/>
      <c r="P24" s="1347"/>
      <c r="Q24" s="1347"/>
      <c r="R24" s="1347"/>
      <c r="S24" s="1347"/>
      <c r="T24" s="1347"/>
      <c r="U24" s="1347"/>
      <c r="V24" s="1347"/>
      <c r="W24" s="1347"/>
      <c r="X24" s="1347"/>
      <c r="Y24" s="1347"/>
      <c r="Z24" s="1347"/>
      <c r="AA24" s="1347"/>
      <c r="AB24" s="580" t="s">
        <v>2033</v>
      </c>
      <c r="AC24" s="1347"/>
      <c r="AD24" s="1347"/>
      <c r="AE24" s="1347"/>
      <c r="AF24" s="1347"/>
    </row>
    <row r="25" spans="1:32" ht="34.5" customHeight="1"/>
  </sheetData>
  <dataConsolidate link="1"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24">
    <mergeCell ref="AD7:AF7"/>
    <mergeCell ref="AA7:AC7"/>
    <mergeCell ref="AD6:AF6"/>
    <mergeCell ref="A6:B6"/>
    <mergeCell ref="C6:E6"/>
    <mergeCell ref="F6:H6"/>
    <mergeCell ref="I6:K6"/>
    <mergeCell ref="L6:N6"/>
    <mergeCell ref="R6:T6"/>
    <mergeCell ref="U6:W6"/>
    <mergeCell ref="X6:Z6"/>
    <mergeCell ref="O6:Q6"/>
    <mergeCell ref="AA6:AC6"/>
    <mergeCell ref="A22:F22"/>
    <mergeCell ref="A23:F23"/>
    <mergeCell ref="R7:T7"/>
    <mergeCell ref="U7:W7"/>
    <mergeCell ref="X7:Z7"/>
    <mergeCell ref="A8:B8"/>
    <mergeCell ref="C7:E7"/>
    <mergeCell ref="F7:H7"/>
    <mergeCell ref="I7:K7"/>
    <mergeCell ref="L7:N7"/>
    <mergeCell ref="O7:Q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9" orientation="landscape" r:id="rId17"/>
  <headerFooter alignWithMargins="0"/>
  <drawing r:id="rId1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18"/>
  <sheetViews>
    <sheetView showGridLines="0" rightToLeft="1" zoomScaleNormal="100" zoomScaleSheetLayoutView="75" workbookViewId="0">
      <selection activeCell="C17" sqref="C17"/>
    </sheetView>
  </sheetViews>
  <sheetFormatPr defaultRowHeight="21" customHeight="1"/>
  <cols>
    <col min="1" max="1" width="44.09765625" style="1358" customWidth="1"/>
    <col min="2" max="2" width="57.3984375" style="1359" customWidth="1"/>
    <col min="3" max="5" width="15.69921875" style="1359" customWidth="1"/>
    <col min="6" max="254" width="9.09765625" style="1359"/>
    <col min="255" max="255" width="25.8984375" style="1359" customWidth="1"/>
    <col min="256" max="256" width="29.09765625" style="1359" customWidth="1"/>
    <col min="257" max="261" width="12.8984375" style="1359" customWidth="1"/>
    <col min="262" max="510" width="9.09765625" style="1359"/>
    <col min="511" max="511" width="25.8984375" style="1359" customWidth="1"/>
    <col min="512" max="512" width="29.09765625" style="1359" customWidth="1"/>
    <col min="513" max="517" width="12.8984375" style="1359" customWidth="1"/>
    <col min="518" max="766" width="9.09765625" style="1359"/>
    <col min="767" max="767" width="25.8984375" style="1359" customWidth="1"/>
    <col min="768" max="768" width="29.09765625" style="1359" customWidth="1"/>
    <col min="769" max="773" width="12.8984375" style="1359" customWidth="1"/>
    <col min="774" max="1022" width="9.09765625" style="1359"/>
    <col min="1023" max="1023" width="25.8984375" style="1359" customWidth="1"/>
    <col min="1024" max="1024" width="29.09765625" style="1359" customWidth="1"/>
    <col min="1025" max="1029" width="12.8984375" style="1359" customWidth="1"/>
    <col min="1030" max="1278" width="9.09765625" style="1359"/>
    <col min="1279" max="1279" width="25.8984375" style="1359" customWidth="1"/>
    <col min="1280" max="1280" width="29.09765625" style="1359" customWidth="1"/>
    <col min="1281" max="1285" width="12.8984375" style="1359" customWidth="1"/>
    <col min="1286" max="1534" width="9.09765625" style="1359"/>
    <col min="1535" max="1535" width="25.8984375" style="1359" customWidth="1"/>
    <col min="1536" max="1536" width="29.09765625" style="1359" customWidth="1"/>
    <col min="1537" max="1541" width="12.8984375" style="1359" customWidth="1"/>
    <col min="1542" max="1790" width="9.09765625" style="1359"/>
    <col min="1791" max="1791" width="25.8984375" style="1359" customWidth="1"/>
    <col min="1792" max="1792" width="29.09765625" style="1359" customWidth="1"/>
    <col min="1793" max="1797" width="12.8984375" style="1359" customWidth="1"/>
    <col min="1798" max="2046" width="9.09765625" style="1359"/>
    <col min="2047" max="2047" width="25.8984375" style="1359" customWidth="1"/>
    <col min="2048" max="2048" width="29.09765625" style="1359" customWidth="1"/>
    <col min="2049" max="2053" width="12.8984375" style="1359" customWidth="1"/>
    <col min="2054" max="2302" width="9.09765625" style="1359"/>
    <col min="2303" max="2303" width="25.8984375" style="1359" customWidth="1"/>
    <col min="2304" max="2304" width="29.09765625" style="1359" customWidth="1"/>
    <col min="2305" max="2309" width="12.8984375" style="1359" customWidth="1"/>
    <col min="2310" max="2558" width="9.09765625" style="1359"/>
    <col min="2559" max="2559" width="25.8984375" style="1359" customWidth="1"/>
    <col min="2560" max="2560" width="29.09765625" style="1359" customWidth="1"/>
    <col min="2561" max="2565" width="12.8984375" style="1359" customWidth="1"/>
    <col min="2566" max="2814" width="9.09765625" style="1359"/>
    <col min="2815" max="2815" width="25.8984375" style="1359" customWidth="1"/>
    <col min="2816" max="2816" width="29.09765625" style="1359" customWidth="1"/>
    <col min="2817" max="2821" width="12.8984375" style="1359" customWidth="1"/>
    <col min="2822" max="3070" width="9.09765625" style="1359"/>
    <col min="3071" max="3071" width="25.8984375" style="1359" customWidth="1"/>
    <col min="3072" max="3072" width="29.09765625" style="1359" customWidth="1"/>
    <col min="3073" max="3077" width="12.8984375" style="1359" customWidth="1"/>
    <col min="3078" max="3326" width="9.09765625" style="1359"/>
    <col min="3327" max="3327" width="25.8984375" style="1359" customWidth="1"/>
    <col min="3328" max="3328" width="29.09765625" style="1359" customWidth="1"/>
    <col min="3329" max="3333" width="12.8984375" style="1359" customWidth="1"/>
    <col min="3334" max="3582" width="9.09765625" style="1359"/>
    <col min="3583" max="3583" width="25.8984375" style="1359" customWidth="1"/>
    <col min="3584" max="3584" width="29.09765625" style="1359" customWidth="1"/>
    <col min="3585" max="3589" width="12.8984375" style="1359" customWidth="1"/>
    <col min="3590" max="3838" width="9.09765625" style="1359"/>
    <col min="3839" max="3839" width="25.8984375" style="1359" customWidth="1"/>
    <col min="3840" max="3840" width="29.09765625" style="1359" customWidth="1"/>
    <col min="3841" max="3845" width="12.8984375" style="1359" customWidth="1"/>
    <col min="3846" max="4094" width="9.09765625" style="1359"/>
    <col min="4095" max="4095" width="25.8984375" style="1359" customWidth="1"/>
    <col min="4096" max="4096" width="29.09765625" style="1359" customWidth="1"/>
    <col min="4097" max="4101" width="12.8984375" style="1359" customWidth="1"/>
    <col min="4102" max="4350" width="9.09765625" style="1359"/>
    <col min="4351" max="4351" width="25.8984375" style="1359" customWidth="1"/>
    <col min="4352" max="4352" width="29.09765625" style="1359" customWidth="1"/>
    <col min="4353" max="4357" width="12.8984375" style="1359" customWidth="1"/>
    <col min="4358" max="4606" width="9.09765625" style="1359"/>
    <col min="4607" max="4607" width="25.8984375" style="1359" customWidth="1"/>
    <col min="4608" max="4608" width="29.09765625" style="1359" customWidth="1"/>
    <col min="4609" max="4613" width="12.8984375" style="1359" customWidth="1"/>
    <col min="4614" max="4862" width="9.09765625" style="1359"/>
    <col min="4863" max="4863" width="25.8984375" style="1359" customWidth="1"/>
    <col min="4864" max="4864" width="29.09765625" style="1359" customWidth="1"/>
    <col min="4865" max="4869" width="12.8984375" style="1359" customWidth="1"/>
    <col min="4870" max="5118" width="9.09765625" style="1359"/>
    <col min="5119" max="5119" width="25.8984375" style="1359" customWidth="1"/>
    <col min="5120" max="5120" width="29.09765625" style="1359" customWidth="1"/>
    <col min="5121" max="5125" width="12.8984375" style="1359" customWidth="1"/>
    <col min="5126" max="5374" width="9.09765625" style="1359"/>
    <col min="5375" max="5375" width="25.8984375" style="1359" customWidth="1"/>
    <col min="5376" max="5376" width="29.09765625" style="1359" customWidth="1"/>
    <col min="5377" max="5381" width="12.8984375" style="1359" customWidth="1"/>
    <col min="5382" max="5630" width="9.09765625" style="1359"/>
    <col min="5631" max="5631" width="25.8984375" style="1359" customWidth="1"/>
    <col min="5632" max="5632" width="29.09765625" style="1359" customWidth="1"/>
    <col min="5633" max="5637" width="12.8984375" style="1359" customWidth="1"/>
    <col min="5638" max="5886" width="9.09765625" style="1359"/>
    <col min="5887" max="5887" width="25.8984375" style="1359" customWidth="1"/>
    <col min="5888" max="5888" width="29.09765625" style="1359" customWidth="1"/>
    <col min="5889" max="5893" width="12.8984375" style="1359" customWidth="1"/>
    <col min="5894" max="6142" width="9.09765625" style="1359"/>
    <col min="6143" max="6143" width="25.8984375" style="1359" customWidth="1"/>
    <col min="6144" max="6144" width="29.09765625" style="1359" customWidth="1"/>
    <col min="6145" max="6149" width="12.8984375" style="1359" customWidth="1"/>
    <col min="6150" max="6398" width="9.09765625" style="1359"/>
    <col min="6399" max="6399" width="25.8984375" style="1359" customWidth="1"/>
    <col min="6400" max="6400" width="29.09765625" style="1359" customWidth="1"/>
    <col min="6401" max="6405" width="12.8984375" style="1359" customWidth="1"/>
    <col min="6406" max="6654" width="9.09765625" style="1359"/>
    <col min="6655" max="6655" width="25.8984375" style="1359" customWidth="1"/>
    <col min="6656" max="6656" width="29.09765625" style="1359" customWidth="1"/>
    <col min="6657" max="6661" width="12.8984375" style="1359" customWidth="1"/>
    <col min="6662" max="6910" width="9.09765625" style="1359"/>
    <col min="6911" max="6911" width="25.8984375" style="1359" customWidth="1"/>
    <col min="6912" max="6912" width="29.09765625" style="1359" customWidth="1"/>
    <col min="6913" max="6917" width="12.8984375" style="1359" customWidth="1"/>
    <col min="6918" max="7166" width="9.09765625" style="1359"/>
    <col min="7167" max="7167" width="25.8984375" style="1359" customWidth="1"/>
    <col min="7168" max="7168" width="29.09765625" style="1359" customWidth="1"/>
    <col min="7169" max="7173" width="12.8984375" style="1359" customWidth="1"/>
    <col min="7174" max="7422" width="9.09765625" style="1359"/>
    <col min="7423" max="7423" width="25.8984375" style="1359" customWidth="1"/>
    <col min="7424" max="7424" width="29.09765625" style="1359" customWidth="1"/>
    <col min="7425" max="7429" width="12.8984375" style="1359" customWidth="1"/>
    <col min="7430" max="7678" width="9.09765625" style="1359"/>
    <col min="7679" max="7679" width="25.8984375" style="1359" customWidth="1"/>
    <col min="7680" max="7680" width="29.09765625" style="1359" customWidth="1"/>
    <col min="7681" max="7685" width="12.8984375" style="1359" customWidth="1"/>
    <col min="7686" max="7934" width="9.09765625" style="1359"/>
    <col min="7935" max="7935" width="25.8984375" style="1359" customWidth="1"/>
    <col min="7936" max="7936" width="29.09765625" style="1359" customWidth="1"/>
    <col min="7937" max="7941" width="12.8984375" style="1359" customWidth="1"/>
    <col min="7942" max="8190" width="9.09765625" style="1359"/>
    <col min="8191" max="8191" width="25.8984375" style="1359" customWidth="1"/>
    <col min="8192" max="8192" width="29.09765625" style="1359" customWidth="1"/>
    <col min="8193" max="8197" width="12.8984375" style="1359" customWidth="1"/>
    <col min="8198" max="8446" width="9.09765625" style="1359"/>
    <col min="8447" max="8447" width="25.8984375" style="1359" customWidth="1"/>
    <col min="8448" max="8448" width="29.09765625" style="1359" customWidth="1"/>
    <col min="8449" max="8453" width="12.8984375" style="1359" customWidth="1"/>
    <col min="8454" max="8702" width="9.09765625" style="1359"/>
    <col min="8703" max="8703" width="25.8984375" style="1359" customWidth="1"/>
    <col min="8704" max="8704" width="29.09765625" style="1359" customWidth="1"/>
    <col min="8705" max="8709" width="12.8984375" style="1359" customWidth="1"/>
    <col min="8710" max="8958" width="9.09765625" style="1359"/>
    <col min="8959" max="8959" width="25.8984375" style="1359" customWidth="1"/>
    <col min="8960" max="8960" width="29.09765625" style="1359" customWidth="1"/>
    <col min="8961" max="8965" width="12.8984375" style="1359" customWidth="1"/>
    <col min="8966" max="9214" width="9.09765625" style="1359"/>
    <col min="9215" max="9215" width="25.8984375" style="1359" customWidth="1"/>
    <col min="9216" max="9216" width="29.09765625" style="1359" customWidth="1"/>
    <col min="9217" max="9221" width="12.8984375" style="1359" customWidth="1"/>
    <col min="9222" max="9470" width="9.09765625" style="1359"/>
    <col min="9471" max="9471" width="25.8984375" style="1359" customWidth="1"/>
    <col min="9472" max="9472" width="29.09765625" style="1359" customWidth="1"/>
    <col min="9473" max="9477" width="12.8984375" style="1359" customWidth="1"/>
    <col min="9478" max="9726" width="9.09765625" style="1359"/>
    <col min="9727" max="9727" width="25.8984375" style="1359" customWidth="1"/>
    <col min="9728" max="9728" width="29.09765625" style="1359" customWidth="1"/>
    <col min="9729" max="9733" width="12.8984375" style="1359" customWidth="1"/>
    <col min="9734" max="9982" width="9.09765625" style="1359"/>
    <col min="9983" max="9983" width="25.8984375" style="1359" customWidth="1"/>
    <col min="9984" max="9984" width="29.09765625" style="1359" customWidth="1"/>
    <col min="9985" max="9989" width="12.8984375" style="1359" customWidth="1"/>
    <col min="9990" max="10238" width="9.09765625" style="1359"/>
    <col min="10239" max="10239" width="25.8984375" style="1359" customWidth="1"/>
    <col min="10240" max="10240" width="29.09765625" style="1359" customWidth="1"/>
    <col min="10241" max="10245" width="12.8984375" style="1359" customWidth="1"/>
    <col min="10246" max="10494" width="9.09765625" style="1359"/>
    <col min="10495" max="10495" width="25.8984375" style="1359" customWidth="1"/>
    <col min="10496" max="10496" width="29.09765625" style="1359" customWidth="1"/>
    <col min="10497" max="10501" width="12.8984375" style="1359" customWidth="1"/>
    <col min="10502" max="10750" width="9.09765625" style="1359"/>
    <col min="10751" max="10751" width="25.8984375" style="1359" customWidth="1"/>
    <col min="10752" max="10752" width="29.09765625" style="1359" customWidth="1"/>
    <col min="10753" max="10757" width="12.8984375" style="1359" customWidth="1"/>
    <col min="10758" max="11006" width="9.09765625" style="1359"/>
    <col min="11007" max="11007" width="25.8984375" style="1359" customWidth="1"/>
    <col min="11008" max="11008" width="29.09765625" style="1359" customWidth="1"/>
    <col min="11009" max="11013" width="12.8984375" style="1359" customWidth="1"/>
    <col min="11014" max="11262" width="9.09765625" style="1359"/>
    <col min="11263" max="11263" width="25.8984375" style="1359" customWidth="1"/>
    <col min="11264" max="11264" width="29.09765625" style="1359" customWidth="1"/>
    <col min="11265" max="11269" width="12.8984375" style="1359" customWidth="1"/>
    <col min="11270" max="11518" width="9.09765625" style="1359"/>
    <col min="11519" max="11519" width="25.8984375" style="1359" customWidth="1"/>
    <col min="11520" max="11520" width="29.09765625" style="1359" customWidth="1"/>
    <col min="11521" max="11525" width="12.8984375" style="1359" customWidth="1"/>
    <col min="11526" max="11774" width="9.09765625" style="1359"/>
    <col min="11775" max="11775" width="25.8984375" style="1359" customWidth="1"/>
    <col min="11776" max="11776" width="29.09765625" style="1359" customWidth="1"/>
    <col min="11777" max="11781" width="12.8984375" style="1359" customWidth="1"/>
    <col min="11782" max="12030" width="9.09765625" style="1359"/>
    <col min="12031" max="12031" width="25.8984375" style="1359" customWidth="1"/>
    <col min="12032" max="12032" width="29.09765625" style="1359" customWidth="1"/>
    <col min="12033" max="12037" width="12.8984375" style="1359" customWidth="1"/>
    <col min="12038" max="12286" width="9.09765625" style="1359"/>
    <col min="12287" max="12287" width="25.8984375" style="1359" customWidth="1"/>
    <col min="12288" max="12288" width="29.09765625" style="1359" customWidth="1"/>
    <col min="12289" max="12293" width="12.8984375" style="1359" customWidth="1"/>
    <col min="12294" max="12542" width="9.09765625" style="1359"/>
    <col min="12543" max="12543" width="25.8984375" style="1359" customWidth="1"/>
    <col min="12544" max="12544" width="29.09765625" style="1359" customWidth="1"/>
    <col min="12545" max="12549" width="12.8984375" style="1359" customWidth="1"/>
    <col min="12550" max="12798" width="9.09765625" style="1359"/>
    <col min="12799" max="12799" width="25.8984375" style="1359" customWidth="1"/>
    <col min="12800" max="12800" width="29.09765625" style="1359" customWidth="1"/>
    <col min="12801" max="12805" width="12.8984375" style="1359" customWidth="1"/>
    <col min="12806" max="13054" width="9.09765625" style="1359"/>
    <col min="13055" max="13055" width="25.8984375" style="1359" customWidth="1"/>
    <col min="13056" max="13056" width="29.09765625" style="1359" customWidth="1"/>
    <col min="13057" max="13061" width="12.8984375" style="1359" customWidth="1"/>
    <col min="13062" max="13310" width="9.09765625" style="1359"/>
    <col min="13311" max="13311" width="25.8984375" style="1359" customWidth="1"/>
    <col min="13312" max="13312" width="29.09765625" style="1359" customWidth="1"/>
    <col min="13313" max="13317" width="12.8984375" style="1359" customWidth="1"/>
    <col min="13318" max="13566" width="9.09765625" style="1359"/>
    <col min="13567" max="13567" width="25.8984375" style="1359" customWidth="1"/>
    <col min="13568" max="13568" width="29.09765625" style="1359" customWidth="1"/>
    <col min="13569" max="13573" width="12.8984375" style="1359" customWidth="1"/>
    <col min="13574" max="13822" width="9.09765625" style="1359"/>
    <col min="13823" max="13823" width="25.8984375" style="1359" customWidth="1"/>
    <col min="13824" max="13824" width="29.09765625" style="1359" customWidth="1"/>
    <col min="13825" max="13829" width="12.8984375" style="1359" customWidth="1"/>
    <col min="13830" max="14078" width="9.09765625" style="1359"/>
    <col min="14079" max="14079" width="25.8984375" style="1359" customWidth="1"/>
    <col min="14080" max="14080" width="29.09765625" style="1359" customWidth="1"/>
    <col min="14081" max="14085" width="12.8984375" style="1359" customWidth="1"/>
    <col min="14086" max="14334" width="9.09765625" style="1359"/>
    <col min="14335" max="14335" width="25.8984375" style="1359" customWidth="1"/>
    <col min="14336" max="14336" width="29.09765625" style="1359" customWidth="1"/>
    <col min="14337" max="14341" width="12.8984375" style="1359" customWidth="1"/>
    <col min="14342" max="14590" width="9.09765625" style="1359"/>
    <col min="14591" max="14591" width="25.8984375" style="1359" customWidth="1"/>
    <col min="14592" max="14592" width="29.09765625" style="1359" customWidth="1"/>
    <col min="14593" max="14597" width="12.8984375" style="1359" customWidth="1"/>
    <col min="14598" max="14846" width="9.09765625" style="1359"/>
    <col min="14847" max="14847" width="25.8984375" style="1359" customWidth="1"/>
    <col min="14848" max="14848" width="29.09765625" style="1359" customWidth="1"/>
    <col min="14849" max="14853" width="12.8984375" style="1359" customWidth="1"/>
    <col min="14854" max="15102" width="9.09765625" style="1359"/>
    <col min="15103" max="15103" width="25.8984375" style="1359" customWidth="1"/>
    <col min="15104" max="15104" width="29.09765625" style="1359" customWidth="1"/>
    <col min="15105" max="15109" width="12.8984375" style="1359" customWidth="1"/>
    <col min="15110" max="15358" width="9.09765625" style="1359"/>
    <col min="15359" max="15359" width="25.8984375" style="1359" customWidth="1"/>
    <col min="15360" max="15360" width="29.09765625" style="1359" customWidth="1"/>
    <col min="15361" max="15365" width="12.8984375" style="1359" customWidth="1"/>
    <col min="15366" max="15614" width="9.09765625" style="1359"/>
    <col min="15615" max="15615" width="25.8984375" style="1359" customWidth="1"/>
    <col min="15616" max="15616" width="29.09765625" style="1359" customWidth="1"/>
    <col min="15617" max="15621" width="12.8984375" style="1359" customWidth="1"/>
    <col min="15622" max="15870" width="9.09765625" style="1359"/>
    <col min="15871" max="15871" width="25.8984375" style="1359" customWidth="1"/>
    <col min="15872" max="15872" width="29.09765625" style="1359" customWidth="1"/>
    <col min="15873" max="15877" width="12.8984375" style="1359" customWidth="1"/>
    <col min="15878" max="16126" width="9.09765625" style="1359"/>
    <col min="16127" max="16127" width="25.8984375" style="1359" customWidth="1"/>
    <col min="16128" max="16128" width="29.09765625" style="1359" customWidth="1"/>
    <col min="16129" max="16133" width="12.8984375" style="1359" customWidth="1"/>
    <col min="16134" max="16384" width="9.09765625" style="1359"/>
  </cols>
  <sheetData>
    <row r="1" spans="1:5" ht="21" customHeight="1">
      <c r="A1" s="1361"/>
      <c r="B1" s="1362"/>
      <c r="C1" s="1362"/>
      <c r="D1" s="1362"/>
      <c r="E1" s="1362"/>
    </row>
    <row r="2" spans="1:5" ht="21" customHeight="1">
      <c r="A2" s="1361"/>
      <c r="B2" s="1362"/>
      <c r="C2" s="1362"/>
      <c r="D2" s="1362"/>
      <c r="E2" s="1362"/>
    </row>
    <row r="3" spans="1:5" s="1360" customFormat="1" ht="84.75" customHeight="1">
      <c r="A3" s="1363"/>
      <c r="B3" s="1363"/>
      <c r="C3" s="1363"/>
      <c r="D3" s="1363"/>
      <c r="E3" s="1363"/>
    </row>
    <row r="4" spans="1:5" ht="21" customHeight="1">
      <c r="A4" s="1361"/>
      <c r="B4" s="1362"/>
      <c r="C4" s="1362"/>
      <c r="D4" s="1362"/>
      <c r="E4" s="1362"/>
    </row>
    <row r="5" spans="1:5" ht="21" customHeight="1">
      <c r="A5" s="307" t="s">
        <v>1534</v>
      </c>
      <c r="B5" s="1364"/>
      <c r="C5" s="19"/>
      <c r="D5" s="19"/>
      <c r="E5" s="19"/>
    </row>
    <row r="6" spans="1:5" ht="45" customHeight="1">
      <c r="A6" s="307" t="s">
        <v>1535</v>
      </c>
      <c r="B6" s="1364"/>
      <c r="C6" s="19"/>
      <c r="D6" s="19"/>
      <c r="E6" s="19"/>
    </row>
    <row r="7" spans="1:5" s="1360" customFormat="1" ht="21" customHeight="1">
      <c r="A7" s="1365" t="s">
        <v>739</v>
      </c>
      <c r="B7" s="1366"/>
      <c r="C7" s="1366"/>
      <c r="D7" s="1367"/>
      <c r="E7" s="1366" t="s">
        <v>738</v>
      </c>
    </row>
    <row r="8" spans="1:5" s="1360" customFormat="1" ht="21" customHeight="1">
      <c r="A8" s="1368"/>
      <c r="B8" s="1369"/>
      <c r="C8" s="1634" t="s">
        <v>737</v>
      </c>
      <c r="D8" s="1916"/>
      <c r="E8" s="1919" t="s">
        <v>736</v>
      </c>
    </row>
    <row r="9" spans="1:5" s="1360" customFormat="1" ht="30.75" customHeight="1">
      <c r="A9" s="1370" t="s">
        <v>340</v>
      </c>
      <c r="B9" s="1371" t="s">
        <v>339</v>
      </c>
      <c r="C9" s="1917"/>
      <c r="D9" s="1918"/>
      <c r="E9" s="1920"/>
    </row>
    <row r="10" spans="1:5" s="1360" customFormat="1" ht="68.25" customHeight="1">
      <c r="A10" s="1372"/>
      <c r="B10" s="1373"/>
      <c r="C10" s="1374" t="s">
        <v>735</v>
      </c>
      <c r="D10" s="1374" t="s">
        <v>734</v>
      </c>
      <c r="E10" s="1921"/>
    </row>
    <row r="11" spans="1:5" s="1360" customFormat="1" ht="21" customHeight="1">
      <c r="A11" s="1378" t="s">
        <v>1437</v>
      </c>
      <c r="B11" s="1379" t="s">
        <v>1536</v>
      </c>
      <c r="C11" s="1380">
        <v>113</v>
      </c>
      <c r="D11" s="1380">
        <v>48</v>
      </c>
      <c r="E11" s="1380">
        <v>161</v>
      </c>
    </row>
    <row r="12" spans="1:5" s="1360" customFormat="1" ht="21" customHeight="1">
      <c r="A12" s="1381" t="s">
        <v>1438</v>
      </c>
      <c r="B12" s="1382" t="s">
        <v>163</v>
      </c>
      <c r="C12" s="1383">
        <v>89</v>
      </c>
      <c r="D12" s="1383">
        <v>63</v>
      </c>
      <c r="E12" s="1383">
        <v>152</v>
      </c>
    </row>
    <row r="13" spans="1:5" s="1360" customFormat="1" ht="21" customHeight="1">
      <c r="A13" s="1381" t="s">
        <v>1439</v>
      </c>
      <c r="B13" s="1382" t="s">
        <v>1537</v>
      </c>
      <c r="C13" s="1383">
        <v>78</v>
      </c>
      <c r="D13" s="1383">
        <v>71</v>
      </c>
      <c r="E13" s="1383">
        <v>149</v>
      </c>
    </row>
    <row r="14" spans="1:5" s="1360" customFormat="1" ht="21" customHeight="1">
      <c r="A14" s="1381" t="s">
        <v>1440</v>
      </c>
      <c r="B14" s="1382" t="s">
        <v>1538</v>
      </c>
      <c r="C14" s="1383">
        <v>27</v>
      </c>
      <c r="D14" s="1383">
        <v>34</v>
      </c>
      <c r="E14" s="1383">
        <v>61</v>
      </c>
    </row>
    <row r="15" spans="1:5" s="1360" customFormat="1" ht="21" customHeight="1">
      <c r="A15" s="1381" t="s">
        <v>1441</v>
      </c>
      <c r="B15" s="1382" t="s">
        <v>1539</v>
      </c>
      <c r="C15" s="1383">
        <v>41</v>
      </c>
      <c r="D15" s="1383">
        <v>18</v>
      </c>
      <c r="E15" s="1383">
        <v>59</v>
      </c>
    </row>
    <row r="16" spans="1:5" s="1360" customFormat="1" ht="21" customHeight="1">
      <c r="A16" s="1381" t="s">
        <v>1442</v>
      </c>
      <c r="B16" s="1382" t="s">
        <v>1540</v>
      </c>
      <c r="C16" s="1383">
        <v>39</v>
      </c>
      <c r="D16" s="1383">
        <v>8</v>
      </c>
      <c r="E16" s="1383">
        <v>47</v>
      </c>
    </row>
    <row r="17" spans="1:5" s="1360" customFormat="1" ht="21" customHeight="1">
      <c r="A17" s="1381" t="s">
        <v>1443</v>
      </c>
      <c r="B17" s="1382" t="s">
        <v>1541</v>
      </c>
      <c r="C17" s="1383">
        <v>32</v>
      </c>
      <c r="D17" s="1383">
        <v>15</v>
      </c>
      <c r="E17" s="1383">
        <v>47</v>
      </c>
    </row>
    <row r="18" spans="1:5" s="1360" customFormat="1" ht="21" customHeight="1">
      <c r="A18" s="1381" t="s">
        <v>1444</v>
      </c>
      <c r="B18" s="1382" t="s">
        <v>201</v>
      </c>
      <c r="C18" s="1383">
        <v>26</v>
      </c>
      <c r="D18" s="1383">
        <v>14</v>
      </c>
      <c r="E18" s="1383">
        <v>40</v>
      </c>
    </row>
    <row r="19" spans="1:5" s="1360" customFormat="1" ht="21" customHeight="1">
      <c r="A19" s="1381" t="s">
        <v>1445</v>
      </c>
      <c r="B19" s="1382" t="s">
        <v>171</v>
      </c>
      <c r="C19" s="1383">
        <v>22</v>
      </c>
      <c r="D19" s="1383">
        <v>15</v>
      </c>
      <c r="E19" s="1383">
        <v>37</v>
      </c>
    </row>
    <row r="20" spans="1:5" s="1360" customFormat="1" ht="21" customHeight="1">
      <c r="A20" s="1381" t="s">
        <v>1446</v>
      </c>
      <c r="B20" s="1382" t="s">
        <v>1542</v>
      </c>
      <c r="C20" s="1383">
        <v>24</v>
      </c>
      <c r="D20" s="1383">
        <v>12</v>
      </c>
      <c r="E20" s="1383">
        <v>36</v>
      </c>
    </row>
    <row r="21" spans="1:5" s="1360" customFormat="1" ht="21" customHeight="1">
      <c r="A21" s="1381" t="s">
        <v>1447</v>
      </c>
      <c r="B21" s="1382" t="s">
        <v>1543</v>
      </c>
      <c r="C21" s="1383">
        <v>20</v>
      </c>
      <c r="D21" s="1383">
        <v>10</v>
      </c>
      <c r="E21" s="1383">
        <v>30</v>
      </c>
    </row>
    <row r="22" spans="1:5" s="1360" customFormat="1" ht="21" customHeight="1">
      <c r="A22" s="1381" t="s">
        <v>1448</v>
      </c>
      <c r="B22" s="1382" t="s">
        <v>1544</v>
      </c>
      <c r="C22" s="1383">
        <v>16</v>
      </c>
      <c r="D22" s="1383">
        <v>12</v>
      </c>
      <c r="E22" s="1383">
        <v>28</v>
      </c>
    </row>
    <row r="23" spans="1:5" s="1360" customFormat="1" ht="21" customHeight="1">
      <c r="A23" s="1381" t="s">
        <v>1449</v>
      </c>
      <c r="B23" s="1382" t="s">
        <v>1545</v>
      </c>
      <c r="C23" s="1383">
        <v>20</v>
      </c>
      <c r="D23" s="1383">
        <v>7</v>
      </c>
      <c r="E23" s="1383">
        <v>27</v>
      </c>
    </row>
    <row r="24" spans="1:5" s="1360" customFormat="1" ht="21" customHeight="1">
      <c r="A24" s="1381" t="s">
        <v>1450</v>
      </c>
      <c r="B24" s="1382" t="s">
        <v>1546</v>
      </c>
      <c r="C24" s="1383">
        <v>15</v>
      </c>
      <c r="D24" s="1383">
        <v>9</v>
      </c>
      <c r="E24" s="1383">
        <v>24</v>
      </c>
    </row>
    <row r="25" spans="1:5" s="1360" customFormat="1" ht="21" customHeight="1">
      <c r="A25" s="1381" t="s">
        <v>1451</v>
      </c>
      <c r="B25" s="1382" t="s">
        <v>1547</v>
      </c>
      <c r="C25" s="1383">
        <v>13</v>
      </c>
      <c r="D25" s="1383">
        <v>11</v>
      </c>
      <c r="E25" s="1383">
        <v>24</v>
      </c>
    </row>
    <row r="26" spans="1:5" s="1360" customFormat="1" ht="21" customHeight="1">
      <c r="A26" s="1381" t="s">
        <v>1452</v>
      </c>
      <c r="B26" s="1382" t="s">
        <v>1548</v>
      </c>
      <c r="C26" s="1383">
        <v>11</v>
      </c>
      <c r="D26" s="1383">
        <v>10</v>
      </c>
      <c r="E26" s="1383">
        <v>21</v>
      </c>
    </row>
    <row r="27" spans="1:5" s="1360" customFormat="1" ht="21" customHeight="1">
      <c r="A27" s="1381" t="s">
        <v>1453</v>
      </c>
      <c r="B27" s="1382" t="s">
        <v>318</v>
      </c>
      <c r="C27" s="1383">
        <v>14</v>
      </c>
      <c r="D27" s="1383">
        <v>6</v>
      </c>
      <c r="E27" s="1383">
        <v>20</v>
      </c>
    </row>
    <row r="28" spans="1:5" s="1360" customFormat="1" ht="21" customHeight="1">
      <c r="A28" s="1381" t="s">
        <v>1454</v>
      </c>
      <c r="B28" s="1382" t="s">
        <v>1549</v>
      </c>
      <c r="C28" s="1383">
        <v>9</v>
      </c>
      <c r="D28" s="1383">
        <v>11</v>
      </c>
      <c r="E28" s="1383">
        <v>20</v>
      </c>
    </row>
    <row r="29" spans="1:5" s="1360" customFormat="1" ht="21" customHeight="1">
      <c r="A29" s="1381" t="s">
        <v>1455</v>
      </c>
      <c r="B29" s="1382" t="s">
        <v>1550</v>
      </c>
      <c r="C29" s="1383">
        <v>9</v>
      </c>
      <c r="D29" s="1383">
        <v>8</v>
      </c>
      <c r="E29" s="1383">
        <v>17</v>
      </c>
    </row>
    <row r="30" spans="1:5" s="1360" customFormat="1" ht="21" customHeight="1">
      <c r="A30" s="1381" t="s">
        <v>733</v>
      </c>
      <c r="B30" s="1382" t="s">
        <v>732</v>
      </c>
      <c r="C30" s="1383">
        <v>13</v>
      </c>
      <c r="D30" s="1383">
        <v>4</v>
      </c>
      <c r="E30" s="1383">
        <v>17</v>
      </c>
    </row>
    <row r="31" spans="1:5" s="1360" customFormat="1" ht="21" customHeight="1">
      <c r="A31" s="1381" t="s">
        <v>1456</v>
      </c>
      <c r="B31" s="1382" t="s">
        <v>1551</v>
      </c>
      <c r="C31" s="1383">
        <v>9</v>
      </c>
      <c r="D31" s="1383">
        <v>5</v>
      </c>
      <c r="E31" s="1383">
        <v>14</v>
      </c>
    </row>
    <row r="32" spans="1:5" s="1360" customFormat="1" ht="21" customHeight="1">
      <c r="A32" s="1381" t="s">
        <v>1457</v>
      </c>
      <c r="B32" s="1382" t="s">
        <v>1552</v>
      </c>
      <c r="C32" s="1383">
        <v>7</v>
      </c>
      <c r="D32" s="1383">
        <v>7</v>
      </c>
      <c r="E32" s="1383">
        <v>14</v>
      </c>
    </row>
    <row r="33" spans="1:5" s="1360" customFormat="1" ht="21" customHeight="1">
      <c r="A33" s="1381" t="s">
        <v>1458</v>
      </c>
      <c r="B33" s="1382" t="s">
        <v>161</v>
      </c>
      <c r="C33" s="1383">
        <v>12</v>
      </c>
      <c r="D33" s="1383">
        <v>1</v>
      </c>
      <c r="E33" s="1383">
        <v>13</v>
      </c>
    </row>
    <row r="34" spans="1:5" s="1360" customFormat="1" ht="21" customHeight="1">
      <c r="A34" s="1381" t="s">
        <v>200</v>
      </c>
      <c r="B34" s="1382" t="s">
        <v>1553</v>
      </c>
      <c r="C34" s="1383">
        <v>13</v>
      </c>
      <c r="D34" s="1383">
        <v>0</v>
      </c>
      <c r="E34" s="1383">
        <v>13</v>
      </c>
    </row>
    <row r="35" spans="1:5" s="1360" customFormat="1" ht="21" customHeight="1">
      <c r="A35" s="1381" t="s">
        <v>1459</v>
      </c>
      <c r="B35" s="1382" t="s">
        <v>1554</v>
      </c>
      <c r="C35" s="1383">
        <v>9</v>
      </c>
      <c r="D35" s="1383">
        <v>4</v>
      </c>
      <c r="E35" s="1383">
        <v>13</v>
      </c>
    </row>
    <row r="36" spans="1:5" s="1360" customFormat="1" ht="21" customHeight="1">
      <c r="A36" s="1381" t="s">
        <v>1460</v>
      </c>
      <c r="B36" s="1382" t="s">
        <v>1555</v>
      </c>
      <c r="C36" s="1383">
        <v>9</v>
      </c>
      <c r="D36" s="1383">
        <v>3</v>
      </c>
      <c r="E36" s="1383">
        <v>12</v>
      </c>
    </row>
    <row r="37" spans="1:5" s="1360" customFormat="1" ht="21" customHeight="1">
      <c r="A37" s="1381" t="s">
        <v>725</v>
      </c>
      <c r="B37" s="1382" t="s">
        <v>724</v>
      </c>
      <c r="C37" s="1383">
        <v>8</v>
      </c>
      <c r="D37" s="1383">
        <v>4</v>
      </c>
      <c r="E37" s="1383">
        <v>12</v>
      </c>
    </row>
    <row r="38" spans="1:5" s="1360" customFormat="1" ht="21" customHeight="1">
      <c r="A38" s="1381" t="s">
        <v>1461</v>
      </c>
      <c r="B38" s="1382" t="s">
        <v>197</v>
      </c>
      <c r="C38" s="1383">
        <v>10</v>
      </c>
      <c r="D38" s="1383">
        <v>1</v>
      </c>
      <c r="E38" s="1383">
        <v>11</v>
      </c>
    </row>
    <row r="39" spans="1:5" s="1360" customFormat="1" ht="21" customHeight="1">
      <c r="A39" s="1381" t="s">
        <v>1462</v>
      </c>
      <c r="B39" s="1382" t="s">
        <v>1556</v>
      </c>
      <c r="C39" s="1383">
        <v>4</v>
      </c>
      <c r="D39" s="1383">
        <v>7</v>
      </c>
      <c r="E39" s="1383">
        <v>11</v>
      </c>
    </row>
    <row r="40" spans="1:5" s="1360" customFormat="1" ht="21" customHeight="1">
      <c r="A40" s="1381" t="s">
        <v>1463</v>
      </c>
      <c r="B40" s="1382" t="s">
        <v>1557</v>
      </c>
      <c r="C40" s="1383">
        <v>6</v>
      </c>
      <c r="D40" s="1383">
        <v>4</v>
      </c>
      <c r="E40" s="1383">
        <v>10</v>
      </c>
    </row>
    <row r="41" spans="1:5" s="1360" customFormat="1" ht="21" customHeight="1">
      <c r="A41" s="1381" t="s">
        <v>1464</v>
      </c>
      <c r="B41" s="1382" t="s">
        <v>177</v>
      </c>
      <c r="C41" s="1383">
        <v>5</v>
      </c>
      <c r="D41" s="1383">
        <v>5</v>
      </c>
      <c r="E41" s="1383">
        <v>10</v>
      </c>
    </row>
    <row r="42" spans="1:5" s="1360" customFormat="1" ht="21" customHeight="1">
      <c r="A42" s="1381" t="s">
        <v>1465</v>
      </c>
      <c r="B42" s="1382" t="s">
        <v>1558</v>
      </c>
      <c r="C42" s="1383">
        <v>8</v>
      </c>
      <c r="D42" s="1383">
        <v>2</v>
      </c>
      <c r="E42" s="1383">
        <v>10</v>
      </c>
    </row>
    <row r="43" spans="1:5" s="1360" customFormat="1" ht="21" customHeight="1">
      <c r="A43" s="1381" t="s">
        <v>1466</v>
      </c>
      <c r="B43" s="1382" t="s">
        <v>1559</v>
      </c>
      <c r="C43" s="1383">
        <v>6</v>
      </c>
      <c r="D43" s="1383">
        <v>3</v>
      </c>
      <c r="E43" s="1383">
        <v>9</v>
      </c>
    </row>
    <row r="44" spans="1:5" s="1360" customFormat="1" ht="21" customHeight="1">
      <c r="A44" s="1381" t="s">
        <v>1467</v>
      </c>
      <c r="B44" s="1382" t="s">
        <v>1560</v>
      </c>
      <c r="C44" s="1383">
        <v>8</v>
      </c>
      <c r="D44" s="1383">
        <v>1</v>
      </c>
      <c r="E44" s="1383">
        <v>9</v>
      </c>
    </row>
    <row r="45" spans="1:5" s="1360" customFormat="1" ht="21" customHeight="1">
      <c r="A45" s="1381" t="s">
        <v>1468</v>
      </c>
      <c r="B45" s="1382" t="s">
        <v>1561</v>
      </c>
      <c r="C45" s="1383">
        <v>7</v>
      </c>
      <c r="D45" s="1383">
        <v>2</v>
      </c>
      <c r="E45" s="1383">
        <v>9</v>
      </c>
    </row>
    <row r="46" spans="1:5" s="1360" customFormat="1" ht="21" customHeight="1">
      <c r="A46" s="1381" t="s">
        <v>1469</v>
      </c>
      <c r="B46" s="1382" t="s">
        <v>1562</v>
      </c>
      <c r="C46" s="1383">
        <v>4</v>
      </c>
      <c r="D46" s="1383">
        <v>4</v>
      </c>
      <c r="E46" s="1383">
        <v>8</v>
      </c>
    </row>
    <row r="47" spans="1:5" s="1360" customFormat="1" ht="21" customHeight="1">
      <c r="A47" s="1381" t="s">
        <v>1470</v>
      </c>
      <c r="B47" s="1382" t="s">
        <v>1563</v>
      </c>
      <c r="C47" s="1383">
        <v>4</v>
      </c>
      <c r="D47" s="1383">
        <v>4</v>
      </c>
      <c r="E47" s="1383">
        <v>8</v>
      </c>
    </row>
    <row r="48" spans="1:5" s="1360" customFormat="1" ht="21" customHeight="1">
      <c r="A48" s="1381" t="s">
        <v>1471</v>
      </c>
      <c r="B48" s="1382" t="s">
        <v>731</v>
      </c>
      <c r="C48" s="1383">
        <v>6</v>
      </c>
      <c r="D48" s="1383">
        <v>2</v>
      </c>
      <c r="E48" s="1383">
        <v>8</v>
      </c>
    </row>
    <row r="49" spans="1:5" s="1360" customFormat="1" ht="21" customHeight="1">
      <c r="A49" s="1381" t="s">
        <v>1472</v>
      </c>
      <c r="B49" s="1382" t="s">
        <v>1564</v>
      </c>
      <c r="C49" s="1383">
        <v>1</v>
      </c>
      <c r="D49" s="1383">
        <v>7</v>
      </c>
      <c r="E49" s="1383">
        <v>8</v>
      </c>
    </row>
    <row r="50" spans="1:5" s="1360" customFormat="1" ht="21" customHeight="1">
      <c r="A50" s="1381" t="s">
        <v>1473</v>
      </c>
      <c r="B50" s="1382" t="s">
        <v>1565</v>
      </c>
      <c r="C50" s="1383">
        <v>5</v>
      </c>
      <c r="D50" s="1383">
        <v>2</v>
      </c>
      <c r="E50" s="1383">
        <v>7</v>
      </c>
    </row>
    <row r="51" spans="1:5" s="1360" customFormat="1" ht="21" customHeight="1">
      <c r="A51" s="1381" t="s">
        <v>1474</v>
      </c>
      <c r="B51" s="1382" t="s">
        <v>1566</v>
      </c>
      <c r="C51" s="1383">
        <v>3</v>
      </c>
      <c r="D51" s="1383">
        <v>4</v>
      </c>
      <c r="E51" s="1383">
        <v>7</v>
      </c>
    </row>
    <row r="52" spans="1:5" s="1360" customFormat="1" ht="21" customHeight="1">
      <c r="A52" s="1381" t="s">
        <v>1475</v>
      </c>
      <c r="B52" s="1382" t="s">
        <v>1567</v>
      </c>
      <c r="C52" s="1383">
        <v>2</v>
      </c>
      <c r="D52" s="1383">
        <v>4</v>
      </c>
      <c r="E52" s="1383">
        <v>6</v>
      </c>
    </row>
    <row r="53" spans="1:5" s="1360" customFormat="1" ht="21" customHeight="1">
      <c r="A53" s="1381" t="s">
        <v>1476</v>
      </c>
      <c r="B53" s="1382" t="s">
        <v>1568</v>
      </c>
      <c r="C53" s="1383">
        <v>2</v>
      </c>
      <c r="D53" s="1383">
        <v>4</v>
      </c>
      <c r="E53" s="1383">
        <v>6</v>
      </c>
    </row>
    <row r="54" spans="1:5" s="1360" customFormat="1" ht="21" customHeight="1">
      <c r="A54" s="1381" t="s">
        <v>1477</v>
      </c>
      <c r="B54" s="1382" t="s">
        <v>1569</v>
      </c>
      <c r="C54" s="1383">
        <v>4</v>
      </c>
      <c r="D54" s="1383">
        <v>2</v>
      </c>
      <c r="E54" s="1383">
        <v>6</v>
      </c>
    </row>
    <row r="55" spans="1:5" s="1360" customFormat="1" ht="21" customHeight="1">
      <c r="A55" s="1381" t="s">
        <v>1478</v>
      </c>
      <c r="B55" s="1382" t="s">
        <v>1570</v>
      </c>
      <c r="C55" s="1383">
        <v>5</v>
      </c>
      <c r="D55" s="1383">
        <v>0</v>
      </c>
      <c r="E55" s="1383">
        <v>5</v>
      </c>
    </row>
    <row r="56" spans="1:5" s="1360" customFormat="1" ht="21" customHeight="1">
      <c r="A56" s="1381" t="s">
        <v>1479</v>
      </c>
      <c r="B56" s="1382" t="s">
        <v>1571</v>
      </c>
      <c r="C56" s="1383">
        <v>5</v>
      </c>
      <c r="D56" s="1383">
        <v>0</v>
      </c>
      <c r="E56" s="1383">
        <v>5</v>
      </c>
    </row>
    <row r="57" spans="1:5" s="1360" customFormat="1" ht="21" customHeight="1">
      <c r="A57" s="1381" t="s">
        <v>1480</v>
      </c>
      <c r="B57" s="1382" t="s">
        <v>729</v>
      </c>
      <c r="C57" s="1383">
        <v>3</v>
      </c>
      <c r="D57" s="1383">
        <v>2</v>
      </c>
      <c r="E57" s="1383">
        <v>5</v>
      </c>
    </row>
    <row r="58" spans="1:5" s="1360" customFormat="1" ht="21" customHeight="1">
      <c r="A58" s="1381" t="s">
        <v>1481</v>
      </c>
      <c r="B58" s="1382" t="s">
        <v>1572</v>
      </c>
      <c r="C58" s="1383">
        <v>3</v>
      </c>
      <c r="D58" s="1383">
        <v>2</v>
      </c>
      <c r="E58" s="1383">
        <v>5</v>
      </c>
    </row>
    <row r="59" spans="1:5" ht="21" customHeight="1">
      <c r="A59" s="1381" t="s">
        <v>1482</v>
      </c>
      <c r="B59" s="1382" t="s">
        <v>723</v>
      </c>
      <c r="C59" s="1383">
        <v>4</v>
      </c>
      <c r="D59" s="1383">
        <v>1</v>
      </c>
      <c r="E59" s="1383">
        <v>5</v>
      </c>
    </row>
    <row r="60" spans="1:5" ht="21" customHeight="1">
      <c r="A60" s="1381" t="s">
        <v>730</v>
      </c>
      <c r="B60" s="1382" t="s">
        <v>193</v>
      </c>
      <c r="C60" s="1383">
        <v>5</v>
      </c>
      <c r="D60" s="1383">
        <v>0</v>
      </c>
      <c r="E60" s="1383">
        <v>5</v>
      </c>
    </row>
    <row r="61" spans="1:5" ht="45" customHeight="1">
      <c r="A61" s="1384" t="s">
        <v>1483</v>
      </c>
      <c r="B61" s="1382" t="s">
        <v>1573</v>
      </c>
      <c r="C61" s="1383">
        <v>2</v>
      </c>
      <c r="D61" s="1383">
        <v>3</v>
      </c>
      <c r="E61" s="1383">
        <v>5</v>
      </c>
    </row>
    <row r="62" spans="1:5" s="1360" customFormat="1" ht="21" customHeight="1">
      <c r="A62" s="1381" t="s">
        <v>1574</v>
      </c>
      <c r="B62" s="1385"/>
      <c r="C62" s="1385"/>
      <c r="D62" s="1386"/>
      <c r="E62" s="1385" t="s">
        <v>1575</v>
      </c>
    </row>
    <row r="63" spans="1:5" s="1360" customFormat="1" ht="21" customHeight="1">
      <c r="A63" s="1381"/>
      <c r="B63" s="1382"/>
      <c r="C63" s="1634" t="s">
        <v>737</v>
      </c>
      <c r="D63" s="1916"/>
      <c r="E63" s="1919" t="s">
        <v>736</v>
      </c>
    </row>
    <row r="64" spans="1:5" s="1360" customFormat="1" ht="21" customHeight="1">
      <c r="A64" s="1368" t="s">
        <v>340</v>
      </c>
      <c r="B64" s="1369" t="s">
        <v>339</v>
      </c>
      <c r="C64" s="1917"/>
      <c r="D64" s="1918"/>
      <c r="E64" s="1920"/>
    </row>
    <row r="65" spans="1:5" s="1360" customFormat="1" ht="57" customHeight="1">
      <c r="A65" s="1387"/>
      <c r="B65" s="1373"/>
      <c r="C65" s="1374" t="s">
        <v>735</v>
      </c>
      <c r="D65" s="1374" t="s">
        <v>734</v>
      </c>
      <c r="E65" s="1921"/>
    </row>
    <row r="66" spans="1:5" s="1360" customFormat="1" ht="21" customHeight="1">
      <c r="A66" s="1381" t="s">
        <v>1484</v>
      </c>
      <c r="B66" s="1382" t="s">
        <v>1576</v>
      </c>
      <c r="C66" s="1383">
        <v>2</v>
      </c>
      <c r="D66" s="1383">
        <v>2</v>
      </c>
      <c r="E66" s="1383">
        <v>4</v>
      </c>
    </row>
    <row r="67" spans="1:5" s="1360" customFormat="1" ht="21" customHeight="1">
      <c r="A67" s="1381" t="s">
        <v>1485</v>
      </c>
      <c r="B67" s="1382" t="s">
        <v>1577</v>
      </c>
      <c r="C67" s="1383">
        <v>0</v>
      </c>
      <c r="D67" s="1383">
        <v>3</v>
      </c>
      <c r="E67" s="1383">
        <v>3</v>
      </c>
    </row>
    <row r="68" spans="1:5" s="1360" customFormat="1" ht="21" customHeight="1">
      <c r="A68" s="1381" t="s">
        <v>1486</v>
      </c>
      <c r="B68" s="1382" t="s">
        <v>159</v>
      </c>
      <c r="C68" s="1383">
        <v>3</v>
      </c>
      <c r="D68" s="1383">
        <v>0</v>
      </c>
      <c r="E68" s="1383">
        <v>3</v>
      </c>
    </row>
    <row r="69" spans="1:5" s="1360" customFormat="1" ht="21" customHeight="1">
      <c r="A69" s="1381" t="s">
        <v>1487</v>
      </c>
      <c r="B69" s="1382" t="s">
        <v>1578</v>
      </c>
      <c r="C69" s="1383">
        <v>3</v>
      </c>
      <c r="D69" s="1383">
        <v>0</v>
      </c>
      <c r="E69" s="1383">
        <v>3</v>
      </c>
    </row>
    <row r="70" spans="1:5" s="1360" customFormat="1" ht="21" customHeight="1">
      <c r="A70" s="1381" t="s">
        <v>1488</v>
      </c>
      <c r="B70" s="1382" t="s">
        <v>1579</v>
      </c>
      <c r="C70" s="1383">
        <v>2</v>
      </c>
      <c r="D70" s="1383">
        <v>1</v>
      </c>
      <c r="E70" s="1383">
        <v>3</v>
      </c>
    </row>
    <row r="71" spans="1:5" s="1360" customFormat="1" ht="21" customHeight="1">
      <c r="A71" s="1381" t="s">
        <v>1489</v>
      </c>
      <c r="B71" s="1382" t="s">
        <v>1580</v>
      </c>
      <c r="C71" s="1383">
        <v>3</v>
      </c>
      <c r="D71" s="1383">
        <v>0</v>
      </c>
      <c r="E71" s="1383">
        <v>3</v>
      </c>
    </row>
    <row r="72" spans="1:5" s="1360" customFormat="1" ht="21" customHeight="1">
      <c r="A72" s="1381" t="s">
        <v>1490</v>
      </c>
      <c r="B72" s="1382" t="s">
        <v>1581</v>
      </c>
      <c r="C72" s="1383">
        <v>0</v>
      </c>
      <c r="D72" s="1383">
        <v>3</v>
      </c>
      <c r="E72" s="1383">
        <v>3</v>
      </c>
    </row>
    <row r="73" spans="1:5" s="1360" customFormat="1" ht="21" customHeight="1">
      <c r="A73" s="1381" t="s">
        <v>1491</v>
      </c>
      <c r="B73" s="1382" t="s">
        <v>1582</v>
      </c>
      <c r="C73" s="1383">
        <v>2</v>
      </c>
      <c r="D73" s="1383">
        <v>1</v>
      </c>
      <c r="E73" s="1383">
        <v>3</v>
      </c>
    </row>
    <row r="74" spans="1:5" s="1360" customFormat="1" ht="21" customHeight="1">
      <c r="A74" s="1381" t="s">
        <v>1492</v>
      </c>
      <c r="B74" s="1382" t="s">
        <v>1583</v>
      </c>
      <c r="C74" s="1383">
        <v>3</v>
      </c>
      <c r="D74" s="1383">
        <v>0</v>
      </c>
      <c r="E74" s="1383">
        <v>3</v>
      </c>
    </row>
    <row r="75" spans="1:5" s="1360" customFormat="1" ht="21" customHeight="1">
      <c r="A75" s="1381" t="s">
        <v>1493</v>
      </c>
      <c r="B75" s="1382" t="s">
        <v>1584</v>
      </c>
      <c r="C75" s="1383">
        <v>0</v>
      </c>
      <c r="D75" s="1383">
        <v>3</v>
      </c>
      <c r="E75" s="1383">
        <v>3</v>
      </c>
    </row>
    <row r="76" spans="1:5" s="1360" customFormat="1" ht="21" customHeight="1">
      <c r="A76" s="1381" t="s">
        <v>1494</v>
      </c>
      <c r="B76" s="1382" t="s">
        <v>1585</v>
      </c>
      <c r="C76" s="1383">
        <v>3</v>
      </c>
      <c r="D76" s="1383">
        <v>0</v>
      </c>
      <c r="E76" s="1383">
        <v>3</v>
      </c>
    </row>
    <row r="77" spans="1:5" s="1360" customFormat="1" ht="21" customHeight="1">
      <c r="A77" s="1381" t="s">
        <v>1495</v>
      </c>
      <c r="B77" s="1382" t="s">
        <v>1586</v>
      </c>
      <c r="C77" s="1383">
        <v>2</v>
      </c>
      <c r="D77" s="1383">
        <v>1</v>
      </c>
      <c r="E77" s="1383">
        <v>3</v>
      </c>
    </row>
    <row r="78" spans="1:5" s="1360" customFormat="1" ht="21" customHeight="1">
      <c r="A78" s="1381" t="s">
        <v>1496</v>
      </c>
      <c r="B78" s="1382" t="s">
        <v>1587</v>
      </c>
      <c r="C78" s="1383">
        <v>3</v>
      </c>
      <c r="D78" s="1383">
        <v>0</v>
      </c>
      <c r="E78" s="1383">
        <v>3</v>
      </c>
    </row>
    <row r="79" spans="1:5" s="1360" customFormat="1" ht="21" customHeight="1">
      <c r="A79" s="1381" t="s">
        <v>1497</v>
      </c>
      <c r="B79" s="1382" t="s">
        <v>1588</v>
      </c>
      <c r="C79" s="1383">
        <v>2</v>
      </c>
      <c r="D79" s="1383">
        <v>0</v>
      </c>
      <c r="E79" s="1383">
        <v>2</v>
      </c>
    </row>
    <row r="80" spans="1:5" s="1360" customFormat="1" ht="21" customHeight="1">
      <c r="A80" s="1381" t="s">
        <v>1498</v>
      </c>
      <c r="B80" s="1382" t="s">
        <v>1589</v>
      </c>
      <c r="C80" s="1383">
        <v>0</v>
      </c>
      <c r="D80" s="1383">
        <v>2</v>
      </c>
      <c r="E80" s="1383">
        <v>2</v>
      </c>
    </row>
    <row r="81" spans="1:5" s="1360" customFormat="1" ht="21" customHeight="1">
      <c r="A81" s="1381" t="s">
        <v>1499</v>
      </c>
      <c r="B81" s="1382" t="s">
        <v>1590</v>
      </c>
      <c r="C81" s="1383">
        <v>0</v>
      </c>
      <c r="D81" s="1383">
        <v>2</v>
      </c>
      <c r="E81" s="1383">
        <v>2</v>
      </c>
    </row>
    <row r="82" spans="1:5" s="1360" customFormat="1" ht="21" customHeight="1">
      <c r="A82" s="1381" t="s">
        <v>1500</v>
      </c>
      <c r="B82" s="1382" t="s">
        <v>1591</v>
      </c>
      <c r="C82" s="1383">
        <v>1</v>
      </c>
      <c r="D82" s="1383">
        <v>1</v>
      </c>
      <c r="E82" s="1383">
        <v>2</v>
      </c>
    </row>
    <row r="83" spans="1:5" s="1360" customFormat="1" ht="21" customHeight="1">
      <c r="A83" s="1381" t="s">
        <v>728</v>
      </c>
      <c r="B83" s="1382" t="s">
        <v>727</v>
      </c>
      <c r="C83" s="1383">
        <v>1</v>
      </c>
      <c r="D83" s="1383">
        <v>1</v>
      </c>
      <c r="E83" s="1383">
        <v>2</v>
      </c>
    </row>
    <row r="84" spans="1:5" s="1360" customFormat="1" ht="21" customHeight="1">
      <c r="A84" s="1381" t="s">
        <v>1501</v>
      </c>
      <c r="B84" s="1382" t="s">
        <v>1592</v>
      </c>
      <c r="C84" s="1383">
        <v>1</v>
      </c>
      <c r="D84" s="1383">
        <v>1</v>
      </c>
      <c r="E84" s="1383">
        <v>2</v>
      </c>
    </row>
    <row r="85" spans="1:5" s="1360" customFormat="1" ht="21" customHeight="1">
      <c r="A85" s="1381" t="s">
        <v>1502</v>
      </c>
      <c r="B85" s="1382" t="s">
        <v>1593</v>
      </c>
      <c r="C85" s="1383">
        <v>2</v>
      </c>
      <c r="D85" s="1383">
        <v>0</v>
      </c>
      <c r="E85" s="1383">
        <v>2</v>
      </c>
    </row>
    <row r="86" spans="1:5" s="1360" customFormat="1" ht="21" customHeight="1">
      <c r="A86" s="1381" t="s">
        <v>1503</v>
      </c>
      <c r="B86" s="1382" t="s">
        <v>1594</v>
      </c>
      <c r="C86" s="1383">
        <v>2</v>
      </c>
      <c r="D86" s="1383">
        <v>0</v>
      </c>
      <c r="E86" s="1383">
        <v>2</v>
      </c>
    </row>
    <row r="87" spans="1:5" s="1360" customFormat="1" ht="21" customHeight="1">
      <c r="A87" s="1381" t="s">
        <v>1504</v>
      </c>
      <c r="B87" s="1382" t="s">
        <v>1595</v>
      </c>
      <c r="C87" s="1383">
        <v>0</v>
      </c>
      <c r="D87" s="1383">
        <v>2</v>
      </c>
      <c r="E87" s="1383">
        <v>2</v>
      </c>
    </row>
    <row r="88" spans="1:5" s="1360" customFormat="1" ht="21" customHeight="1">
      <c r="A88" s="1381" t="s">
        <v>1505</v>
      </c>
      <c r="B88" s="1382" t="s">
        <v>1596</v>
      </c>
      <c r="C88" s="1383">
        <v>1</v>
      </c>
      <c r="D88" s="1383">
        <v>1</v>
      </c>
      <c r="E88" s="1383">
        <v>2</v>
      </c>
    </row>
    <row r="89" spans="1:5" s="1360" customFormat="1" ht="21" customHeight="1">
      <c r="A89" s="1381" t="s">
        <v>1506</v>
      </c>
      <c r="B89" s="1382" t="s">
        <v>1597</v>
      </c>
      <c r="C89" s="1383">
        <v>1</v>
      </c>
      <c r="D89" s="1383">
        <v>1</v>
      </c>
      <c r="E89" s="1383">
        <v>2</v>
      </c>
    </row>
    <row r="90" spans="1:5" s="1360" customFormat="1" ht="21" customHeight="1">
      <c r="A90" s="1381" t="s">
        <v>1507</v>
      </c>
      <c r="B90" s="1382" t="s">
        <v>1598</v>
      </c>
      <c r="C90" s="1383">
        <v>2</v>
      </c>
      <c r="D90" s="1383">
        <v>0</v>
      </c>
      <c r="E90" s="1383">
        <v>2</v>
      </c>
    </row>
    <row r="91" spans="1:5" s="1360" customFormat="1" ht="21" customHeight="1">
      <c r="A91" s="1381" t="s">
        <v>1508</v>
      </c>
      <c r="B91" s="1382" t="s">
        <v>1599</v>
      </c>
      <c r="C91" s="1383">
        <v>2</v>
      </c>
      <c r="D91" s="1383">
        <v>0</v>
      </c>
      <c r="E91" s="1383">
        <v>2</v>
      </c>
    </row>
    <row r="92" spans="1:5" s="1360" customFormat="1" ht="21" customHeight="1">
      <c r="A92" s="1381" t="s">
        <v>1509</v>
      </c>
      <c r="B92" s="1382" t="s">
        <v>1600</v>
      </c>
      <c r="C92" s="1383">
        <v>2</v>
      </c>
      <c r="D92" s="1383">
        <v>0</v>
      </c>
      <c r="E92" s="1383">
        <v>2</v>
      </c>
    </row>
    <row r="93" spans="1:5" s="1360" customFormat="1" ht="21" customHeight="1">
      <c r="A93" s="1381" t="s">
        <v>1510</v>
      </c>
      <c r="B93" s="1382" t="s">
        <v>1601</v>
      </c>
      <c r="C93" s="1383">
        <v>1</v>
      </c>
      <c r="D93" s="1383">
        <v>0</v>
      </c>
      <c r="E93" s="1383">
        <v>1</v>
      </c>
    </row>
    <row r="94" spans="1:5" s="1360" customFormat="1" ht="21" customHeight="1">
      <c r="A94" s="1381" t="s">
        <v>1511</v>
      </c>
      <c r="B94" s="1382" t="s">
        <v>1602</v>
      </c>
      <c r="C94" s="1383">
        <v>1</v>
      </c>
      <c r="D94" s="1383">
        <v>0</v>
      </c>
      <c r="E94" s="1383">
        <v>1</v>
      </c>
    </row>
    <row r="95" spans="1:5" s="1360" customFormat="1" ht="21" customHeight="1">
      <c r="A95" s="1381" t="s">
        <v>1512</v>
      </c>
      <c r="B95" s="1382" t="s">
        <v>1603</v>
      </c>
      <c r="C95" s="1383">
        <v>1</v>
      </c>
      <c r="D95" s="1383">
        <v>0</v>
      </c>
      <c r="E95" s="1383">
        <v>1</v>
      </c>
    </row>
    <row r="96" spans="1:5" s="1360" customFormat="1" ht="21" customHeight="1">
      <c r="A96" s="1381" t="s">
        <v>1513</v>
      </c>
      <c r="B96" s="1382" t="s">
        <v>1604</v>
      </c>
      <c r="C96" s="1383">
        <v>1</v>
      </c>
      <c r="D96" s="1383">
        <v>0</v>
      </c>
      <c r="E96" s="1383">
        <v>1</v>
      </c>
    </row>
    <row r="97" spans="1:5" s="1360" customFormat="1" ht="21" customHeight="1">
      <c r="A97" s="1381" t="s">
        <v>1514</v>
      </c>
      <c r="B97" s="1382" t="s">
        <v>1605</v>
      </c>
      <c r="C97" s="1383">
        <v>1</v>
      </c>
      <c r="D97" s="1383">
        <v>0</v>
      </c>
      <c r="E97" s="1383">
        <v>1</v>
      </c>
    </row>
    <row r="98" spans="1:5" s="1360" customFormat="1" ht="21" customHeight="1">
      <c r="A98" s="1381" t="s">
        <v>1515</v>
      </c>
      <c r="B98" s="1382" t="s">
        <v>1606</v>
      </c>
      <c r="C98" s="1383">
        <v>0</v>
      </c>
      <c r="D98" s="1383">
        <v>1</v>
      </c>
      <c r="E98" s="1383">
        <v>1</v>
      </c>
    </row>
    <row r="99" spans="1:5" s="1360" customFormat="1" ht="21" customHeight="1">
      <c r="A99" s="1381" t="s">
        <v>1516</v>
      </c>
      <c r="B99" s="1382" t="s">
        <v>1607</v>
      </c>
      <c r="C99" s="1383">
        <v>1</v>
      </c>
      <c r="D99" s="1383">
        <v>0</v>
      </c>
      <c r="E99" s="1383">
        <v>1</v>
      </c>
    </row>
    <row r="100" spans="1:5" s="1360" customFormat="1" ht="21" customHeight="1">
      <c r="A100" s="1381" t="s">
        <v>1517</v>
      </c>
      <c r="B100" s="1382" t="s">
        <v>1608</v>
      </c>
      <c r="C100" s="1383">
        <v>1</v>
      </c>
      <c r="D100" s="1383">
        <v>0</v>
      </c>
      <c r="E100" s="1383">
        <v>1</v>
      </c>
    </row>
    <row r="101" spans="1:5" s="1360" customFormat="1" ht="21" customHeight="1">
      <c r="A101" s="1381" t="s">
        <v>1518</v>
      </c>
      <c r="B101" s="1382" t="s">
        <v>1609</v>
      </c>
      <c r="C101" s="1383">
        <v>1</v>
      </c>
      <c r="D101" s="1383">
        <v>0</v>
      </c>
      <c r="E101" s="1383">
        <v>1</v>
      </c>
    </row>
    <row r="102" spans="1:5" s="1360" customFormat="1" ht="21" customHeight="1">
      <c r="A102" s="1381" t="s">
        <v>1519</v>
      </c>
      <c r="B102" s="1382" t="s">
        <v>1610</v>
      </c>
      <c r="C102" s="1383">
        <v>0</v>
      </c>
      <c r="D102" s="1383">
        <v>1</v>
      </c>
      <c r="E102" s="1383">
        <v>1</v>
      </c>
    </row>
    <row r="103" spans="1:5" s="1360" customFormat="1" ht="21" customHeight="1">
      <c r="A103" s="1381" t="s">
        <v>1520</v>
      </c>
      <c r="B103" s="1382" t="s">
        <v>1611</v>
      </c>
      <c r="C103" s="1383">
        <v>1</v>
      </c>
      <c r="D103" s="1383">
        <v>0</v>
      </c>
      <c r="E103" s="1383">
        <v>1</v>
      </c>
    </row>
    <row r="104" spans="1:5" s="1360" customFormat="1" ht="21" customHeight="1">
      <c r="A104" s="1381" t="s">
        <v>1521</v>
      </c>
      <c r="B104" s="1382" t="s">
        <v>1612</v>
      </c>
      <c r="C104" s="1383">
        <v>1</v>
      </c>
      <c r="D104" s="1383">
        <v>0</v>
      </c>
      <c r="E104" s="1383">
        <v>1</v>
      </c>
    </row>
    <row r="105" spans="1:5" s="1360" customFormat="1" ht="21" customHeight="1">
      <c r="A105" s="1381" t="s">
        <v>1522</v>
      </c>
      <c r="B105" s="1382" t="s">
        <v>1613</v>
      </c>
      <c r="C105" s="1383">
        <v>1</v>
      </c>
      <c r="D105" s="1383">
        <v>0</v>
      </c>
      <c r="E105" s="1383">
        <v>1</v>
      </c>
    </row>
    <row r="106" spans="1:5" s="1360" customFormat="1" ht="21" customHeight="1">
      <c r="A106" s="1381" t="s">
        <v>1523</v>
      </c>
      <c r="B106" s="1382" t="s">
        <v>1614</v>
      </c>
      <c r="C106" s="1383">
        <v>0</v>
      </c>
      <c r="D106" s="1383">
        <v>1</v>
      </c>
      <c r="E106" s="1383">
        <v>1</v>
      </c>
    </row>
    <row r="107" spans="1:5" s="1360" customFormat="1" ht="21" customHeight="1">
      <c r="A107" s="1381" t="s">
        <v>1524</v>
      </c>
      <c r="B107" s="1382" t="s">
        <v>726</v>
      </c>
      <c r="C107" s="1383">
        <v>1</v>
      </c>
      <c r="D107" s="1383">
        <v>0</v>
      </c>
      <c r="E107" s="1383">
        <v>1</v>
      </c>
    </row>
    <row r="108" spans="1:5" s="1360" customFormat="1" ht="21" customHeight="1">
      <c r="A108" s="1381" t="s">
        <v>1525</v>
      </c>
      <c r="B108" s="1382" t="s">
        <v>1615</v>
      </c>
      <c r="C108" s="1383">
        <v>1</v>
      </c>
      <c r="D108" s="1383">
        <v>0</v>
      </c>
      <c r="E108" s="1383">
        <v>1</v>
      </c>
    </row>
    <row r="109" spans="1:5" s="1360" customFormat="1" ht="21" customHeight="1">
      <c r="A109" s="1381" t="s">
        <v>1526</v>
      </c>
      <c r="B109" s="1382" t="s">
        <v>1616</v>
      </c>
      <c r="C109" s="1383">
        <v>1</v>
      </c>
      <c r="D109" s="1383">
        <v>0</v>
      </c>
      <c r="E109" s="1383">
        <v>1</v>
      </c>
    </row>
    <row r="110" spans="1:5" s="1360" customFormat="1" ht="21" customHeight="1">
      <c r="A110" s="1381" t="s">
        <v>1527</v>
      </c>
      <c r="B110" s="1382" t="s">
        <v>1617</v>
      </c>
      <c r="C110" s="1383">
        <v>1</v>
      </c>
      <c r="D110" s="1383">
        <v>0</v>
      </c>
      <c r="E110" s="1383">
        <v>1</v>
      </c>
    </row>
    <row r="111" spans="1:5" s="1360" customFormat="1" ht="21" customHeight="1">
      <c r="A111" s="1381" t="s">
        <v>1528</v>
      </c>
      <c r="B111" s="1382" t="s">
        <v>1618</v>
      </c>
      <c r="C111" s="1383">
        <v>1</v>
      </c>
      <c r="D111" s="1383">
        <v>0</v>
      </c>
      <c r="E111" s="1383">
        <v>1</v>
      </c>
    </row>
    <row r="112" spans="1:5" s="1360" customFormat="1" ht="21" customHeight="1">
      <c r="A112" s="1381" t="s">
        <v>1529</v>
      </c>
      <c r="B112" s="1382" t="s">
        <v>1619</v>
      </c>
      <c r="C112" s="1383">
        <v>0</v>
      </c>
      <c r="D112" s="1383">
        <v>1</v>
      </c>
      <c r="E112" s="1383">
        <v>1</v>
      </c>
    </row>
    <row r="113" spans="1:5" s="1360" customFormat="1" ht="21" customHeight="1">
      <c r="A113" s="1381" t="s">
        <v>1530</v>
      </c>
      <c r="B113" s="1382" t="s">
        <v>1620</v>
      </c>
      <c r="C113" s="1383">
        <v>0</v>
      </c>
      <c r="D113" s="1383">
        <v>1</v>
      </c>
      <c r="E113" s="1383">
        <v>1</v>
      </c>
    </row>
    <row r="114" spans="1:5" ht="21" customHeight="1">
      <c r="A114" s="1381" t="s">
        <v>1531</v>
      </c>
      <c r="B114" s="1382" t="s">
        <v>1621</v>
      </c>
      <c r="C114" s="1383">
        <v>0</v>
      </c>
      <c r="D114" s="1383">
        <v>1</v>
      </c>
      <c r="E114" s="1383">
        <v>1</v>
      </c>
    </row>
    <row r="115" spans="1:5" ht="21" customHeight="1">
      <c r="A115" s="1381" t="s">
        <v>1532</v>
      </c>
      <c r="B115" s="1382" t="s">
        <v>1622</v>
      </c>
      <c r="C115" s="1383">
        <v>1</v>
      </c>
      <c r="D115" s="1383">
        <v>0</v>
      </c>
      <c r="E115" s="1383">
        <v>1</v>
      </c>
    </row>
    <row r="116" spans="1:5" ht="21" customHeight="1">
      <c r="A116" s="1387" t="s">
        <v>1533</v>
      </c>
      <c r="B116" s="1388" t="s">
        <v>1623</v>
      </c>
      <c r="C116" s="1389">
        <v>1</v>
      </c>
      <c r="D116" s="1389">
        <v>0</v>
      </c>
      <c r="E116" s="1389">
        <v>1</v>
      </c>
    </row>
    <row r="117" spans="1:5" ht="21" customHeight="1">
      <c r="A117" s="1375" t="s">
        <v>30</v>
      </c>
      <c r="B117" s="1376" t="s">
        <v>26</v>
      </c>
      <c r="C117" s="1377">
        <f>SUM(C11:C116)</f>
        <v>871</v>
      </c>
      <c r="D117" s="1377">
        <f t="shared" ref="D117:E117" si="0">SUM(D11:D116)</f>
        <v>507</v>
      </c>
      <c r="E117" s="1377">
        <f t="shared" si="0"/>
        <v>1378</v>
      </c>
    </row>
    <row r="118" spans="1:5" ht="21" customHeight="1">
      <c r="A118" s="1361"/>
      <c r="B118" s="1362"/>
      <c r="C118" s="436" t="s">
        <v>2033</v>
      </c>
      <c r="D118" s="1362"/>
      <c r="E118" s="1362"/>
    </row>
  </sheetData>
  <mergeCells count="4">
    <mergeCell ref="C8:D9"/>
    <mergeCell ref="E8:E10"/>
    <mergeCell ref="C63:D64"/>
    <mergeCell ref="E63:E65"/>
  </mergeCells>
  <printOptions horizontalCentered="1" verticalCentered="1"/>
  <pageMargins left="0.7" right="0.7" top="0.75" bottom="0.75" header="0.3" footer="0.3"/>
  <pageSetup paperSize="9" scale="58" fitToHeight="0" orientation="portrait" horizontalDpi="4294967292" verticalDpi="4294967292" r:id="rId1"/>
  <headerFooter alignWithMargins="0"/>
  <rowBreaks count="1" manualBreakCount="1">
    <brk id="61" max="6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D21"/>
  <sheetViews>
    <sheetView showGridLines="0" rightToLeft="1" topLeftCell="A13" zoomScale="90" zoomScaleNormal="90" zoomScaleSheetLayoutView="50" workbookViewId="0">
      <selection sqref="A1:XFD1"/>
    </sheetView>
  </sheetViews>
  <sheetFormatPr defaultColWidth="6.69921875" defaultRowHeight="54.9" customHeight="1"/>
  <cols>
    <col min="1" max="1" width="63.19921875" style="1390" customWidth="1"/>
    <col min="2" max="2" width="50.8984375" style="1391" customWidth="1"/>
    <col min="3" max="3" width="33.3984375" style="1392" customWidth="1"/>
    <col min="4" max="256" width="6.69921875" style="1392"/>
    <col min="257" max="257" width="41.69921875" style="1392" customWidth="1"/>
    <col min="258" max="258" width="48.8984375" style="1392" customWidth="1"/>
    <col min="259" max="259" width="33.3984375" style="1392" customWidth="1"/>
    <col min="260" max="512" width="6.69921875" style="1392"/>
    <col min="513" max="513" width="41.69921875" style="1392" customWidth="1"/>
    <col min="514" max="514" width="48.8984375" style="1392" customWidth="1"/>
    <col min="515" max="515" width="33.3984375" style="1392" customWidth="1"/>
    <col min="516" max="768" width="6.69921875" style="1392"/>
    <col min="769" max="769" width="41.69921875" style="1392" customWidth="1"/>
    <col min="770" max="770" width="48.8984375" style="1392" customWidth="1"/>
    <col min="771" max="771" width="33.3984375" style="1392" customWidth="1"/>
    <col min="772" max="1024" width="6.69921875" style="1392"/>
    <col min="1025" max="1025" width="41.69921875" style="1392" customWidth="1"/>
    <col min="1026" max="1026" width="48.8984375" style="1392" customWidth="1"/>
    <col min="1027" max="1027" width="33.3984375" style="1392" customWidth="1"/>
    <col min="1028" max="1280" width="6.69921875" style="1392"/>
    <col min="1281" max="1281" width="41.69921875" style="1392" customWidth="1"/>
    <col min="1282" max="1282" width="48.8984375" style="1392" customWidth="1"/>
    <col min="1283" max="1283" width="33.3984375" style="1392" customWidth="1"/>
    <col min="1284" max="1536" width="6.69921875" style="1392"/>
    <col min="1537" max="1537" width="41.69921875" style="1392" customWidth="1"/>
    <col min="1538" max="1538" width="48.8984375" style="1392" customWidth="1"/>
    <col min="1539" max="1539" width="33.3984375" style="1392" customWidth="1"/>
    <col min="1540" max="1792" width="6.69921875" style="1392"/>
    <col min="1793" max="1793" width="41.69921875" style="1392" customWidth="1"/>
    <col min="1794" max="1794" width="48.8984375" style="1392" customWidth="1"/>
    <col min="1795" max="1795" width="33.3984375" style="1392" customWidth="1"/>
    <col min="1796" max="2048" width="6.69921875" style="1392"/>
    <col min="2049" max="2049" width="41.69921875" style="1392" customWidth="1"/>
    <col min="2050" max="2050" width="48.8984375" style="1392" customWidth="1"/>
    <col min="2051" max="2051" width="33.3984375" style="1392" customWidth="1"/>
    <col min="2052" max="2304" width="6.69921875" style="1392"/>
    <col min="2305" max="2305" width="41.69921875" style="1392" customWidth="1"/>
    <col min="2306" max="2306" width="48.8984375" style="1392" customWidth="1"/>
    <col min="2307" max="2307" width="33.3984375" style="1392" customWidth="1"/>
    <col min="2308" max="2560" width="6.69921875" style="1392"/>
    <col min="2561" max="2561" width="41.69921875" style="1392" customWidth="1"/>
    <col min="2562" max="2562" width="48.8984375" style="1392" customWidth="1"/>
    <col min="2563" max="2563" width="33.3984375" style="1392" customWidth="1"/>
    <col min="2564" max="2816" width="6.69921875" style="1392"/>
    <col min="2817" max="2817" width="41.69921875" style="1392" customWidth="1"/>
    <col min="2818" max="2818" width="48.8984375" style="1392" customWidth="1"/>
    <col min="2819" max="2819" width="33.3984375" style="1392" customWidth="1"/>
    <col min="2820" max="3072" width="6.69921875" style="1392"/>
    <col min="3073" max="3073" width="41.69921875" style="1392" customWidth="1"/>
    <col min="3074" max="3074" width="48.8984375" style="1392" customWidth="1"/>
    <col min="3075" max="3075" width="33.3984375" style="1392" customWidth="1"/>
    <col min="3076" max="3328" width="6.69921875" style="1392"/>
    <col min="3329" max="3329" width="41.69921875" style="1392" customWidth="1"/>
    <col min="3330" max="3330" width="48.8984375" style="1392" customWidth="1"/>
    <col min="3331" max="3331" width="33.3984375" style="1392" customWidth="1"/>
    <col min="3332" max="3584" width="6.69921875" style="1392"/>
    <col min="3585" max="3585" width="41.69921875" style="1392" customWidth="1"/>
    <col min="3586" max="3586" width="48.8984375" style="1392" customWidth="1"/>
    <col min="3587" max="3587" width="33.3984375" style="1392" customWidth="1"/>
    <col min="3588" max="3840" width="6.69921875" style="1392"/>
    <col min="3841" max="3841" width="41.69921875" style="1392" customWidth="1"/>
    <col min="3842" max="3842" width="48.8984375" style="1392" customWidth="1"/>
    <col min="3843" max="3843" width="33.3984375" style="1392" customWidth="1"/>
    <col min="3844" max="4096" width="6.69921875" style="1392"/>
    <col min="4097" max="4097" width="41.69921875" style="1392" customWidth="1"/>
    <col min="4098" max="4098" width="48.8984375" style="1392" customWidth="1"/>
    <col min="4099" max="4099" width="33.3984375" style="1392" customWidth="1"/>
    <col min="4100" max="4352" width="6.69921875" style="1392"/>
    <col min="4353" max="4353" width="41.69921875" style="1392" customWidth="1"/>
    <col min="4354" max="4354" width="48.8984375" style="1392" customWidth="1"/>
    <col min="4355" max="4355" width="33.3984375" style="1392" customWidth="1"/>
    <col min="4356" max="4608" width="6.69921875" style="1392"/>
    <col min="4609" max="4609" width="41.69921875" style="1392" customWidth="1"/>
    <col min="4610" max="4610" width="48.8984375" style="1392" customWidth="1"/>
    <col min="4611" max="4611" width="33.3984375" style="1392" customWidth="1"/>
    <col min="4612" max="4864" width="6.69921875" style="1392"/>
    <col min="4865" max="4865" width="41.69921875" style="1392" customWidth="1"/>
    <col min="4866" max="4866" width="48.8984375" style="1392" customWidth="1"/>
    <col min="4867" max="4867" width="33.3984375" style="1392" customWidth="1"/>
    <col min="4868" max="5120" width="6.69921875" style="1392"/>
    <col min="5121" max="5121" width="41.69921875" style="1392" customWidth="1"/>
    <col min="5122" max="5122" width="48.8984375" style="1392" customWidth="1"/>
    <col min="5123" max="5123" width="33.3984375" style="1392" customWidth="1"/>
    <col min="5124" max="5376" width="6.69921875" style="1392"/>
    <col min="5377" max="5377" width="41.69921875" style="1392" customWidth="1"/>
    <col min="5378" max="5378" width="48.8984375" style="1392" customWidth="1"/>
    <col min="5379" max="5379" width="33.3984375" style="1392" customWidth="1"/>
    <col min="5380" max="5632" width="6.69921875" style="1392"/>
    <col min="5633" max="5633" width="41.69921875" style="1392" customWidth="1"/>
    <col min="5634" max="5634" width="48.8984375" style="1392" customWidth="1"/>
    <col min="5635" max="5635" width="33.3984375" style="1392" customWidth="1"/>
    <col min="5636" max="5888" width="6.69921875" style="1392"/>
    <col min="5889" max="5889" width="41.69921875" style="1392" customWidth="1"/>
    <col min="5890" max="5890" width="48.8984375" style="1392" customWidth="1"/>
    <col min="5891" max="5891" width="33.3984375" style="1392" customWidth="1"/>
    <col min="5892" max="6144" width="6.69921875" style="1392"/>
    <col min="6145" max="6145" width="41.69921875" style="1392" customWidth="1"/>
    <col min="6146" max="6146" width="48.8984375" style="1392" customWidth="1"/>
    <col min="6147" max="6147" width="33.3984375" style="1392" customWidth="1"/>
    <col min="6148" max="6400" width="6.69921875" style="1392"/>
    <col min="6401" max="6401" width="41.69921875" style="1392" customWidth="1"/>
    <col min="6402" max="6402" width="48.8984375" style="1392" customWidth="1"/>
    <col min="6403" max="6403" width="33.3984375" style="1392" customWidth="1"/>
    <col min="6404" max="6656" width="6.69921875" style="1392"/>
    <col min="6657" max="6657" width="41.69921875" style="1392" customWidth="1"/>
    <col min="6658" max="6658" width="48.8984375" style="1392" customWidth="1"/>
    <col min="6659" max="6659" width="33.3984375" style="1392" customWidth="1"/>
    <col min="6660" max="6912" width="6.69921875" style="1392"/>
    <col min="6913" max="6913" width="41.69921875" style="1392" customWidth="1"/>
    <col min="6914" max="6914" width="48.8984375" style="1392" customWidth="1"/>
    <col min="6915" max="6915" width="33.3984375" style="1392" customWidth="1"/>
    <col min="6916" max="7168" width="6.69921875" style="1392"/>
    <col min="7169" max="7169" width="41.69921875" style="1392" customWidth="1"/>
    <col min="7170" max="7170" width="48.8984375" style="1392" customWidth="1"/>
    <col min="7171" max="7171" width="33.3984375" style="1392" customWidth="1"/>
    <col min="7172" max="7424" width="6.69921875" style="1392"/>
    <col min="7425" max="7425" width="41.69921875" style="1392" customWidth="1"/>
    <col min="7426" max="7426" width="48.8984375" style="1392" customWidth="1"/>
    <col min="7427" max="7427" width="33.3984375" style="1392" customWidth="1"/>
    <col min="7428" max="7680" width="6.69921875" style="1392"/>
    <col min="7681" max="7681" width="41.69921875" style="1392" customWidth="1"/>
    <col min="7682" max="7682" width="48.8984375" style="1392" customWidth="1"/>
    <col min="7683" max="7683" width="33.3984375" style="1392" customWidth="1"/>
    <col min="7684" max="7936" width="6.69921875" style="1392"/>
    <col min="7937" max="7937" width="41.69921875" style="1392" customWidth="1"/>
    <col min="7938" max="7938" width="48.8984375" style="1392" customWidth="1"/>
    <col min="7939" max="7939" width="33.3984375" style="1392" customWidth="1"/>
    <col min="7940" max="8192" width="6.69921875" style="1392"/>
    <col min="8193" max="8193" width="41.69921875" style="1392" customWidth="1"/>
    <col min="8194" max="8194" width="48.8984375" style="1392" customWidth="1"/>
    <col min="8195" max="8195" width="33.3984375" style="1392" customWidth="1"/>
    <col min="8196" max="8448" width="6.69921875" style="1392"/>
    <col min="8449" max="8449" width="41.69921875" style="1392" customWidth="1"/>
    <col min="8450" max="8450" width="48.8984375" style="1392" customWidth="1"/>
    <col min="8451" max="8451" width="33.3984375" style="1392" customWidth="1"/>
    <col min="8452" max="8704" width="6.69921875" style="1392"/>
    <col min="8705" max="8705" width="41.69921875" style="1392" customWidth="1"/>
    <col min="8706" max="8706" width="48.8984375" style="1392" customWidth="1"/>
    <col min="8707" max="8707" width="33.3984375" style="1392" customWidth="1"/>
    <col min="8708" max="8960" width="6.69921875" style="1392"/>
    <col min="8961" max="8961" width="41.69921875" style="1392" customWidth="1"/>
    <col min="8962" max="8962" width="48.8984375" style="1392" customWidth="1"/>
    <col min="8963" max="8963" width="33.3984375" style="1392" customWidth="1"/>
    <col min="8964" max="9216" width="6.69921875" style="1392"/>
    <col min="9217" max="9217" width="41.69921875" style="1392" customWidth="1"/>
    <col min="9218" max="9218" width="48.8984375" style="1392" customWidth="1"/>
    <col min="9219" max="9219" width="33.3984375" style="1392" customWidth="1"/>
    <col min="9220" max="9472" width="6.69921875" style="1392"/>
    <col min="9473" max="9473" width="41.69921875" style="1392" customWidth="1"/>
    <col min="9474" max="9474" width="48.8984375" style="1392" customWidth="1"/>
    <col min="9475" max="9475" width="33.3984375" style="1392" customWidth="1"/>
    <col min="9476" max="9728" width="6.69921875" style="1392"/>
    <col min="9729" max="9729" width="41.69921875" style="1392" customWidth="1"/>
    <col min="9730" max="9730" width="48.8984375" style="1392" customWidth="1"/>
    <col min="9731" max="9731" width="33.3984375" style="1392" customWidth="1"/>
    <col min="9732" max="9984" width="6.69921875" style="1392"/>
    <col min="9985" max="9985" width="41.69921875" style="1392" customWidth="1"/>
    <col min="9986" max="9986" width="48.8984375" style="1392" customWidth="1"/>
    <col min="9987" max="9987" width="33.3984375" style="1392" customWidth="1"/>
    <col min="9988" max="10240" width="6.69921875" style="1392"/>
    <col min="10241" max="10241" width="41.69921875" style="1392" customWidth="1"/>
    <col min="10242" max="10242" width="48.8984375" style="1392" customWidth="1"/>
    <col min="10243" max="10243" width="33.3984375" style="1392" customWidth="1"/>
    <col min="10244" max="10496" width="6.69921875" style="1392"/>
    <col min="10497" max="10497" width="41.69921875" style="1392" customWidth="1"/>
    <col min="10498" max="10498" width="48.8984375" style="1392" customWidth="1"/>
    <col min="10499" max="10499" width="33.3984375" style="1392" customWidth="1"/>
    <col min="10500" max="10752" width="6.69921875" style="1392"/>
    <col min="10753" max="10753" width="41.69921875" style="1392" customWidth="1"/>
    <col min="10754" max="10754" width="48.8984375" style="1392" customWidth="1"/>
    <col min="10755" max="10755" width="33.3984375" style="1392" customWidth="1"/>
    <col min="10756" max="11008" width="6.69921875" style="1392"/>
    <col min="11009" max="11009" width="41.69921875" style="1392" customWidth="1"/>
    <col min="11010" max="11010" width="48.8984375" style="1392" customWidth="1"/>
    <col min="11011" max="11011" width="33.3984375" style="1392" customWidth="1"/>
    <col min="11012" max="11264" width="6.69921875" style="1392"/>
    <col min="11265" max="11265" width="41.69921875" style="1392" customWidth="1"/>
    <col min="11266" max="11266" width="48.8984375" style="1392" customWidth="1"/>
    <col min="11267" max="11267" width="33.3984375" style="1392" customWidth="1"/>
    <col min="11268" max="11520" width="6.69921875" style="1392"/>
    <col min="11521" max="11521" width="41.69921875" style="1392" customWidth="1"/>
    <col min="11522" max="11522" width="48.8984375" style="1392" customWidth="1"/>
    <col min="11523" max="11523" width="33.3984375" style="1392" customWidth="1"/>
    <col min="11524" max="11776" width="6.69921875" style="1392"/>
    <col min="11777" max="11777" width="41.69921875" style="1392" customWidth="1"/>
    <col min="11778" max="11778" width="48.8984375" style="1392" customWidth="1"/>
    <col min="11779" max="11779" width="33.3984375" style="1392" customWidth="1"/>
    <col min="11780" max="12032" width="6.69921875" style="1392"/>
    <col min="12033" max="12033" width="41.69921875" style="1392" customWidth="1"/>
    <col min="12034" max="12034" width="48.8984375" style="1392" customWidth="1"/>
    <col min="12035" max="12035" width="33.3984375" style="1392" customWidth="1"/>
    <col min="12036" max="12288" width="6.69921875" style="1392"/>
    <col min="12289" max="12289" width="41.69921875" style="1392" customWidth="1"/>
    <col min="12290" max="12290" width="48.8984375" style="1392" customWidth="1"/>
    <col min="12291" max="12291" width="33.3984375" style="1392" customWidth="1"/>
    <col min="12292" max="12544" width="6.69921875" style="1392"/>
    <col min="12545" max="12545" width="41.69921875" style="1392" customWidth="1"/>
    <col min="12546" max="12546" width="48.8984375" style="1392" customWidth="1"/>
    <col min="12547" max="12547" width="33.3984375" style="1392" customWidth="1"/>
    <col min="12548" max="12800" width="6.69921875" style="1392"/>
    <col min="12801" max="12801" width="41.69921875" style="1392" customWidth="1"/>
    <col min="12802" max="12802" width="48.8984375" style="1392" customWidth="1"/>
    <col min="12803" max="12803" width="33.3984375" style="1392" customWidth="1"/>
    <col min="12804" max="13056" width="6.69921875" style="1392"/>
    <col min="13057" max="13057" width="41.69921875" style="1392" customWidth="1"/>
    <col min="13058" max="13058" width="48.8984375" style="1392" customWidth="1"/>
    <col min="13059" max="13059" width="33.3984375" style="1392" customWidth="1"/>
    <col min="13060" max="13312" width="6.69921875" style="1392"/>
    <col min="13313" max="13313" width="41.69921875" style="1392" customWidth="1"/>
    <col min="13314" max="13314" width="48.8984375" style="1392" customWidth="1"/>
    <col min="13315" max="13315" width="33.3984375" style="1392" customWidth="1"/>
    <col min="13316" max="13568" width="6.69921875" style="1392"/>
    <col min="13569" max="13569" width="41.69921875" style="1392" customWidth="1"/>
    <col min="13570" max="13570" width="48.8984375" style="1392" customWidth="1"/>
    <col min="13571" max="13571" width="33.3984375" style="1392" customWidth="1"/>
    <col min="13572" max="13824" width="6.69921875" style="1392"/>
    <col min="13825" max="13825" width="41.69921875" style="1392" customWidth="1"/>
    <col min="13826" max="13826" width="48.8984375" style="1392" customWidth="1"/>
    <col min="13827" max="13827" width="33.3984375" style="1392" customWidth="1"/>
    <col min="13828" max="14080" width="6.69921875" style="1392"/>
    <col min="14081" max="14081" width="41.69921875" style="1392" customWidth="1"/>
    <col min="14082" max="14082" width="48.8984375" style="1392" customWidth="1"/>
    <col min="14083" max="14083" width="33.3984375" style="1392" customWidth="1"/>
    <col min="14084" max="14336" width="6.69921875" style="1392"/>
    <col min="14337" max="14337" width="41.69921875" style="1392" customWidth="1"/>
    <col min="14338" max="14338" width="48.8984375" style="1392" customWidth="1"/>
    <col min="14339" max="14339" width="33.3984375" style="1392" customWidth="1"/>
    <col min="14340" max="14592" width="6.69921875" style="1392"/>
    <col min="14593" max="14593" width="41.69921875" style="1392" customWidth="1"/>
    <col min="14594" max="14594" width="48.8984375" style="1392" customWidth="1"/>
    <col min="14595" max="14595" width="33.3984375" style="1392" customWidth="1"/>
    <col min="14596" max="14848" width="6.69921875" style="1392"/>
    <col min="14849" max="14849" width="41.69921875" style="1392" customWidth="1"/>
    <col min="14850" max="14850" width="48.8984375" style="1392" customWidth="1"/>
    <col min="14851" max="14851" width="33.3984375" style="1392" customWidth="1"/>
    <col min="14852" max="15104" width="6.69921875" style="1392"/>
    <col min="15105" max="15105" width="41.69921875" style="1392" customWidth="1"/>
    <col min="15106" max="15106" width="48.8984375" style="1392" customWidth="1"/>
    <col min="15107" max="15107" width="33.3984375" style="1392" customWidth="1"/>
    <col min="15108" max="15360" width="6.69921875" style="1392"/>
    <col min="15361" max="15361" width="41.69921875" style="1392" customWidth="1"/>
    <col min="15362" max="15362" width="48.8984375" style="1392" customWidth="1"/>
    <col min="15363" max="15363" width="33.3984375" style="1392" customWidth="1"/>
    <col min="15364" max="15616" width="6.69921875" style="1392"/>
    <col min="15617" max="15617" width="41.69921875" style="1392" customWidth="1"/>
    <col min="15618" max="15618" width="48.8984375" style="1392" customWidth="1"/>
    <col min="15619" max="15619" width="33.3984375" style="1392" customWidth="1"/>
    <col min="15620" max="15872" width="6.69921875" style="1392"/>
    <col min="15873" max="15873" width="41.69921875" style="1392" customWidth="1"/>
    <col min="15874" max="15874" width="48.8984375" style="1392" customWidth="1"/>
    <col min="15875" max="15875" width="33.3984375" style="1392" customWidth="1"/>
    <col min="15876" max="16128" width="6.69921875" style="1392"/>
    <col min="16129" max="16129" width="41.69921875" style="1392" customWidth="1"/>
    <col min="16130" max="16130" width="48.8984375" style="1392" customWidth="1"/>
    <col min="16131" max="16131" width="33.3984375" style="1392" customWidth="1"/>
    <col min="16132" max="16384" width="6.69921875" style="1392"/>
  </cols>
  <sheetData>
    <row r="2" spans="1:30" ht="110.25" customHeight="1">
      <c r="A2" s="1395"/>
      <c r="B2" s="1396"/>
      <c r="C2" s="1397"/>
      <c r="G2" s="1393"/>
      <c r="H2" s="1393"/>
      <c r="I2" s="1922"/>
      <c r="J2" s="1922"/>
      <c r="K2" s="1922"/>
      <c r="L2" s="1922"/>
      <c r="M2" s="1922"/>
      <c r="N2" s="1922"/>
      <c r="O2" s="1922"/>
      <c r="P2" s="1922"/>
      <c r="Q2" s="1922"/>
      <c r="R2" s="1922"/>
      <c r="S2" s="1922"/>
      <c r="T2" s="1922"/>
      <c r="U2" s="1922"/>
      <c r="V2" s="1922"/>
      <c r="W2" s="1922"/>
      <c r="X2" s="1922"/>
      <c r="Y2" s="1922"/>
      <c r="Z2" s="1922"/>
      <c r="AA2" s="1922"/>
      <c r="AB2" s="1922"/>
      <c r="AC2" s="1922"/>
      <c r="AD2" s="1922"/>
    </row>
    <row r="3" spans="1:30" s="1394" customFormat="1" ht="26.25" customHeight="1">
      <c r="A3" s="1140" t="s">
        <v>1641</v>
      </c>
      <c r="B3" s="19"/>
      <c r="C3" s="19"/>
    </row>
    <row r="4" spans="1:30" ht="54.9" customHeight="1">
      <c r="A4" s="1141" t="s">
        <v>1642</v>
      </c>
      <c r="B4" s="19"/>
      <c r="C4" s="19"/>
    </row>
    <row r="5" spans="1:30" ht="54.9" customHeight="1">
      <c r="A5" s="1398" t="s">
        <v>747</v>
      </c>
      <c r="B5" s="1399"/>
      <c r="C5" s="1400" t="s">
        <v>746</v>
      </c>
    </row>
    <row r="6" spans="1:30" ht="33" customHeight="1">
      <c r="A6" s="1923" t="s">
        <v>745</v>
      </c>
      <c r="B6" s="1925" t="s">
        <v>744</v>
      </c>
      <c r="C6" s="1401" t="s">
        <v>743</v>
      </c>
    </row>
    <row r="7" spans="1:30" ht="33" customHeight="1">
      <c r="A7" s="1924"/>
      <c r="B7" s="1926"/>
      <c r="C7" s="1402" t="s">
        <v>742</v>
      </c>
    </row>
    <row r="8" spans="1:30" ht="33" customHeight="1">
      <c r="A8" s="1403" t="s">
        <v>1643</v>
      </c>
      <c r="B8" s="1404" t="s">
        <v>1624</v>
      </c>
      <c r="C8" s="1405">
        <v>50492</v>
      </c>
    </row>
    <row r="9" spans="1:30" ht="33" customHeight="1">
      <c r="A9" s="1406" t="s">
        <v>1625</v>
      </c>
      <c r="B9" s="1404" t="s">
        <v>1626</v>
      </c>
      <c r="C9" s="1405">
        <v>7582</v>
      </c>
    </row>
    <row r="10" spans="1:30" ht="33" customHeight="1">
      <c r="A10" s="1406" t="s">
        <v>1627</v>
      </c>
      <c r="B10" s="1404" t="s">
        <v>1628</v>
      </c>
      <c r="C10" s="1405">
        <v>3725</v>
      </c>
    </row>
    <row r="11" spans="1:30" ht="33" customHeight="1">
      <c r="A11" s="1406" t="s">
        <v>1629</v>
      </c>
      <c r="B11" s="1404" t="s">
        <v>1630</v>
      </c>
      <c r="C11" s="1405">
        <v>2293</v>
      </c>
    </row>
    <row r="12" spans="1:30" ht="33" customHeight="1">
      <c r="A12" s="1406" t="s">
        <v>1631</v>
      </c>
      <c r="B12" s="1404" t="s">
        <v>155</v>
      </c>
      <c r="C12" s="1405">
        <v>1403</v>
      </c>
    </row>
    <row r="13" spans="1:30" ht="33" customHeight="1">
      <c r="A13" s="1406" t="s">
        <v>1632</v>
      </c>
      <c r="B13" s="1404" t="s">
        <v>1633</v>
      </c>
      <c r="C13" s="1405">
        <v>1226</v>
      </c>
    </row>
    <row r="14" spans="1:30" ht="33" customHeight="1">
      <c r="A14" s="1406" t="s">
        <v>1634</v>
      </c>
      <c r="B14" s="1404" t="s">
        <v>1635</v>
      </c>
      <c r="C14" s="1405">
        <v>979</v>
      </c>
    </row>
    <row r="15" spans="1:30" ht="33" customHeight="1">
      <c r="A15" s="1406" t="s">
        <v>1636</v>
      </c>
      <c r="B15" s="1404" t="s">
        <v>1644</v>
      </c>
      <c r="C15" s="1405">
        <v>432</v>
      </c>
    </row>
    <row r="16" spans="1:30" ht="33" customHeight="1">
      <c r="A16" s="1406" t="s">
        <v>1637</v>
      </c>
      <c r="B16" s="1404" t="s">
        <v>1638</v>
      </c>
      <c r="C16" s="1405">
        <v>423</v>
      </c>
    </row>
    <row r="17" spans="1:3" ht="33" customHeight="1">
      <c r="A17" s="1406" t="s">
        <v>741</v>
      </c>
      <c r="B17" s="1404" t="s">
        <v>1645</v>
      </c>
      <c r="C17" s="1405">
        <v>418</v>
      </c>
    </row>
    <row r="18" spans="1:3" ht="33" customHeight="1">
      <c r="A18" s="1406" t="s">
        <v>1639</v>
      </c>
      <c r="B18" s="1404" t="s">
        <v>740</v>
      </c>
      <c r="C18" s="1405">
        <v>415</v>
      </c>
    </row>
    <row r="19" spans="1:3" ht="54.9" customHeight="1">
      <c r="A19" s="1406" t="s">
        <v>1640</v>
      </c>
      <c r="B19" s="1404" t="s">
        <v>1646</v>
      </c>
      <c r="C19" s="1405">
        <v>48</v>
      </c>
    </row>
    <row r="20" spans="1:3" ht="54.9" customHeight="1">
      <c r="A20" s="1407" t="s">
        <v>30</v>
      </c>
      <c r="B20" s="1408"/>
      <c r="C20" s="1409">
        <v>69436</v>
      </c>
    </row>
    <row r="21" spans="1:3" ht="54.9" customHeight="1">
      <c r="A21" s="1395"/>
      <c r="B21" s="1396"/>
      <c r="C21" s="580" t="s">
        <v>2033</v>
      </c>
    </row>
  </sheetData>
  <dataConsolidate/>
  <mergeCells count="4">
    <mergeCell ref="I2:Z2"/>
    <mergeCell ref="AA2:AD2"/>
    <mergeCell ref="A6:A7"/>
    <mergeCell ref="B6:B7"/>
  </mergeCells>
  <printOptions horizontalCentered="1" verticalCentered="1"/>
  <pageMargins left="0" right="0" top="0.15748031496062992" bottom="0.19685039370078741" header="0.11811023622047245" footer="0.11811023622047245"/>
  <pageSetup paperSize="9" scale="87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showGridLines="0" rightToLeft="1" topLeftCell="A7" zoomScaleNormal="100" workbookViewId="0">
      <selection activeCell="A53" sqref="A53:XFD53"/>
    </sheetView>
  </sheetViews>
  <sheetFormatPr defaultRowHeight="54.9" customHeight="1"/>
  <cols>
    <col min="1" max="1" width="46.69921875" style="22" customWidth="1"/>
    <col min="2" max="2" width="64" style="22" customWidth="1"/>
    <col min="3" max="3" width="13" style="22" customWidth="1"/>
    <col min="4" max="5" width="10.8984375" style="22" customWidth="1"/>
    <col min="6" max="7" width="8.19921875" style="22" customWidth="1"/>
    <col min="8" max="8" width="9.19921875" style="22" customWidth="1"/>
    <col min="9" max="9" width="11" style="22" customWidth="1"/>
    <col min="10" max="10" width="11.69921875" style="22" customWidth="1"/>
    <col min="11" max="11" width="13.19921875" style="22" customWidth="1"/>
    <col min="12" max="16" width="9.09765625" style="22"/>
    <col min="17" max="17" width="11.19921875" style="22" customWidth="1"/>
    <col min="18" max="256" width="9.09765625" style="22"/>
    <col min="257" max="257" width="46.69921875" style="22" customWidth="1"/>
    <col min="258" max="258" width="64" style="22" customWidth="1"/>
    <col min="259" max="259" width="13" style="22" customWidth="1"/>
    <col min="260" max="261" width="10.8984375" style="22" customWidth="1"/>
    <col min="262" max="263" width="8.19921875" style="22" customWidth="1"/>
    <col min="264" max="264" width="9.19921875" style="22" customWidth="1"/>
    <col min="265" max="265" width="11" style="22" customWidth="1"/>
    <col min="266" max="266" width="11.69921875" style="22" customWidth="1"/>
    <col min="267" max="267" width="13.19921875" style="22" customWidth="1"/>
    <col min="268" max="272" width="9.09765625" style="22"/>
    <col min="273" max="273" width="11.19921875" style="22" customWidth="1"/>
    <col min="274" max="512" width="9.09765625" style="22"/>
    <col min="513" max="513" width="46.69921875" style="22" customWidth="1"/>
    <col min="514" max="514" width="64" style="22" customWidth="1"/>
    <col min="515" max="515" width="13" style="22" customWidth="1"/>
    <col min="516" max="517" width="10.8984375" style="22" customWidth="1"/>
    <col min="518" max="519" width="8.19921875" style="22" customWidth="1"/>
    <col min="520" max="520" width="9.19921875" style="22" customWidth="1"/>
    <col min="521" max="521" width="11" style="22" customWidth="1"/>
    <col min="522" max="522" width="11.69921875" style="22" customWidth="1"/>
    <col min="523" max="523" width="13.19921875" style="22" customWidth="1"/>
    <col min="524" max="528" width="9.09765625" style="22"/>
    <col min="529" max="529" width="11.19921875" style="22" customWidth="1"/>
    <col min="530" max="768" width="9.09765625" style="22"/>
    <col min="769" max="769" width="46.69921875" style="22" customWidth="1"/>
    <col min="770" max="770" width="64" style="22" customWidth="1"/>
    <col min="771" max="771" width="13" style="22" customWidth="1"/>
    <col min="772" max="773" width="10.8984375" style="22" customWidth="1"/>
    <col min="774" max="775" width="8.19921875" style="22" customWidth="1"/>
    <col min="776" max="776" width="9.19921875" style="22" customWidth="1"/>
    <col min="777" max="777" width="11" style="22" customWidth="1"/>
    <col min="778" max="778" width="11.69921875" style="22" customWidth="1"/>
    <col min="779" max="779" width="13.19921875" style="22" customWidth="1"/>
    <col min="780" max="784" width="9.09765625" style="22"/>
    <col min="785" max="785" width="11.19921875" style="22" customWidth="1"/>
    <col min="786" max="1024" width="9.09765625" style="22"/>
    <col min="1025" max="1025" width="46.69921875" style="22" customWidth="1"/>
    <col min="1026" max="1026" width="64" style="22" customWidth="1"/>
    <col min="1027" max="1027" width="13" style="22" customWidth="1"/>
    <col min="1028" max="1029" width="10.8984375" style="22" customWidth="1"/>
    <col min="1030" max="1031" width="8.19921875" style="22" customWidth="1"/>
    <col min="1032" max="1032" width="9.19921875" style="22" customWidth="1"/>
    <col min="1033" max="1033" width="11" style="22" customWidth="1"/>
    <col min="1034" max="1034" width="11.69921875" style="22" customWidth="1"/>
    <col min="1035" max="1035" width="13.19921875" style="22" customWidth="1"/>
    <col min="1036" max="1040" width="9.09765625" style="22"/>
    <col min="1041" max="1041" width="11.19921875" style="22" customWidth="1"/>
    <col min="1042" max="1280" width="9.09765625" style="22"/>
    <col min="1281" max="1281" width="46.69921875" style="22" customWidth="1"/>
    <col min="1282" max="1282" width="64" style="22" customWidth="1"/>
    <col min="1283" max="1283" width="13" style="22" customWidth="1"/>
    <col min="1284" max="1285" width="10.8984375" style="22" customWidth="1"/>
    <col min="1286" max="1287" width="8.19921875" style="22" customWidth="1"/>
    <col min="1288" max="1288" width="9.19921875" style="22" customWidth="1"/>
    <col min="1289" max="1289" width="11" style="22" customWidth="1"/>
    <col min="1290" max="1290" width="11.69921875" style="22" customWidth="1"/>
    <col min="1291" max="1291" width="13.19921875" style="22" customWidth="1"/>
    <col min="1292" max="1296" width="9.09765625" style="22"/>
    <col min="1297" max="1297" width="11.19921875" style="22" customWidth="1"/>
    <col min="1298" max="1536" width="9.09765625" style="22"/>
    <col min="1537" max="1537" width="46.69921875" style="22" customWidth="1"/>
    <col min="1538" max="1538" width="64" style="22" customWidth="1"/>
    <col min="1539" max="1539" width="13" style="22" customWidth="1"/>
    <col min="1540" max="1541" width="10.8984375" style="22" customWidth="1"/>
    <col min="1542" max="1543" width="8.19921875" style="22" customWidth="1"/>
    <col min="1544" max="1544" width="9.19921875" style="22" customWidth="1"/>
    <col min="1545" max="1545" width="11" style="22" customWidth="1"/>
    <col min="1546" max="1546" width="11.69921875" style="22" customWidth="1"/>
    <col min="1547" max="1547" width="13.19921875" style="22" customWidth="1"/>
    <col min="1548" max="1552" width="9.09765625" style="22"/>
    <col min="1553" max="1553" width="11.19921875" style="22" customWidth="1"/>
    <col min="1554" max="1792" width="9.09765625" style="22"/>
    <col min="1793" max="1793" width="46.69921875" style="22" customWidth="1"/>
    <col min="1794" max="1794" width="64" style="22" customWidth="1"/>
    <col min="1795" max="1795" width="13" style="22" customWidth="1"/>
    <col min="1796" max="1797" width="10.8984375" style="22" customWidth="1"/>
    <col min="1798" max="1799" width="8.19921875" style="22" customWidth="1"/>
    <col min="1800" max="1800" width="9.19921875" style="22" customWidth="1"/>
    <col min="1801" max="1801" width="11" style="22" customWidth="1"/>
    <col min="1802" max="1802" width="11.69921875" style="22" customWidth="1"/>
    <col min="1803" max="1803" width="13.19921875" style="22" customWidth="1"/>
    <col min="1804" max="1808" width="9.09765625" style="22"/>
    <col min="1809" max="1809" width="11.19921875" style="22" customWidth="1"/>
    <col min="1810" max="2048" width="9.09765625" style="22"/>
    <col min="2049" max="2049" width="46.69921875" style="22" customWidth="1"/>
    <col min="2050" max="2050" width="64" style="22" customWidth="1"/>
    <col min="2051" max="2051" width="13" style="22" customWidth="1"/>
    <col min="2052" max="2053" width="10.8984375" style="22" customWidth="1"/>
    <col min="2054" max="2055" width="8.19921875" style="22" customWidth="1"/>
    <col min="2056" max="2056" width="9.19921875" style="22" customWidth="1"/>
    <col min="2057" max="2057" width="11" style="22" customWidth="1"/>
    <col min="2058" max="2058" width="11.69921875" style="22" customWidth="1"/>
    <col min="2059" max="2059" width="13.19921875" style="22" customWidth="1"/>
    <col min="2060" max="2064" width="9.09765625" style="22"/>
    <col min="2065" max="2065" width="11.19921875" style="22" customWidth="1"/>
    <col min="2066" max="2304" width="9.09765625" style="22"/>
    <col min="2305" max="2305" width="46.69921875" style="22" customWidth="1"/>
    <col min="2306" max="2306" width="64" style="22" customWidth="1"/>
    <col min="2307" max="2307" width="13" style="22" customWidth="1"/>
    <col min="2308" max="2309" width="10.8984375" style="22" customWidth="1"/>
    <col min="2310" max="2311" width="8.19921875" style="22" customWidth="1"/>
    <col min="2312" max="2312" width="9.19921875" style="22" customWidth="1"/>
    <col min="2313" max="2313" width="11" style="22" customWidth="1"/>
    <col min="2314" max="2314" width="11.69921875" style="22" customWidth="1"/>
    <col min="2315" max="2315" width="13.19921875" style="22" customWidth="1"/>
    <col min="2316" max="2320" width="9.09765625" style="22"/>
    <col min="2321" max="2321" width="11.19921875" style="22" customWidth="1"/>
    <col min="2322" max="2560" width="9.09765625" style="22"/>
    <col min="2561" max="2561" width="46.69921875" style="22" customWidth="1"/>
    <col min="2562" max="2562" width="64" style="22" customWidth="1"/>
    <col min="2563" max="2563" width="13" style="22" customWidth="1"/>
    <col min="2564" max="2565" width="10.8984375" style="22" customWidth="1"/>
    <col min="2566" max="2567" width="8.19921875" style="22" customWidth="1"/>
    <col min="2568" max="2568" width="9.19921875" style="22" customWidth="1"/>
    <col min="2569" max="2569" width="11" style="22" customWidth="1"/>
    <col min="2570" max="2570" width="11.69921875" style="22" customWidth="1"/>
    <col min="2571" max="2571" width="13.19921875" style="22" customWidth="1"/>
    <col min="2572" max="2576" width="9.09765625" style="22"/>
    <col min="2577" max="2577" width="11.19921875" style="22" customWidth="1"/>
    <col min="2578" max="2816" width="9.09765625" style="22"/>
    <col min="2817" max="2817" width="46.69921875" style="22" customWidth="1"/>
    <col min="2818" max="2818" width="64" style="22" customWidth="1"/>
    <col min="2819" max="2819" width="13" style="22" customWidth="1"/>
    <col min="2820" max="2821" width="10.8984375" style="22" customWidth="1"/>
    <col min="2822" max="2823" width="8.19921875" style="22" customWidth="1"/>
    <col min="2824" max="2824" width="9.19921875" style="22" customWidth="1"/>
    <col min="2825" max="2825" width="11" style="22" customWidth="1"/>
    <col min="2826" max="2826" width="11.69921875" style="22" customWidth="1"/>
    <col min="2827" max="2827" width="13.19921875" style="22" customWidth="1"/>
    <col min="2828" max="2832" width="9.09765625" style="22"/>
    <col min="2833" max="2833" width="11.19921875" style="22" customWidth="1"/>
    <col min="2834" max="3072" width="9.09765625" style="22"/>
    <col min="3073" max="3073" width="46.69921875" style="22" customWidth="1"/>
    <col min="3074" max="3074" width="64" style="22" customWidth="1"/>
    <col min="3075" max="3075" width="13" style="22" customWidth="1"/>
    <col min="3076" max="3077" width="10.8984375" style="22" customWidth="1"/>
    <col min="3078" max="3079" width="8.19921875" style="22" customWidth="1"/>
    <col min="3080" max="3080" width="9.19921875" style="22" customWidth="1"/>
    <col min="3081" max="3081" width="11" style="22" customWidth="1"/>
    <col min="3082" max="3082" width="11.69921875" style="22" customWidth="1"/>
    <col min="3083" max="3083" width="13.19921875" style="22" customWidth="1"/>
    <col min="3084" max="3088" width="9.09765625" style="22"/>
    <col min="3089" max="3089" width="11.19921875" style="22" customWidth="1"/>
    <col min="3090" max="3328" width="9.09765625" style="22"/>
    <col min="3329" max="3329" width="46.69921875" style="22" customWidth="1"/>
    <col min="3330" max="3330" width="64" style="22" customWidth="1"/>
    <col min="3331" max="3331" width="13" style="22" customWidth="1"/>
    <col min="3332" max="3333" width="10.8984375" style="22" customWidth="1"/>
    <col min="3334" max="3335" width="8.19921875" style="22" customWidth="1"/>
    <col min="3336" max="3336" width="9.19921875" style="22" customWidth="1"/>
    <col min="3337" max="3337" width="11" style="22" customWidth="1"/>
    <col min="3338" max="3338" width="11.69921875" style="22" customWidth="1"/>
    <col min="3339" max="3339" width="13.19921875" style="22" customWidth="1"/>
    <col min="3340" max="3344" width="9.09765625" style="22"/>
    <col min="3345" max="3345" width="11.19921875" style="22" customWidth="1"/>
    <col min="3346" max="3584" width="9.09765625" style="22"/>
    <col min="3585" max="3585" width="46.69921875" style="22" customWidth="1"/>
    <col min="3586" max="3586" width="64" style="22" customWidth="1"/>
    <col min="3587" max="3587" width="13" style="22" customWidth="1"/>
    <col min="3588" max="3589" width="10.8984375" style="22" customWidth="1"/>
    <col min="3590" max="3591" width="8.19921875" style="22" customWidth="1"/>
    <col min="3592" max="3592" width="9.19921875" style="22" customWidth="1"/>
    <col min="3593" max="3593" width="11" style="22" customWidth="1"/>
    <col min="3594" max="3594" width="11.69921875" style="22" customWidth="1"/>
    <col min="3595" max="3595" width="13.19921875" style="22" customWidth="1"/>
    <col min="3596" max="3600" width="9.09765625" style="22"/>
    <col min="3601" max="3601" width="11.19921875" style="22" customWidth="1"/>
    <col min="3602" max="3840" width="9.09765625" style="22"/>
    <col min="3841" max="3841" width="46.69921875" style="22" customWidth="1"/>
    <col min="3842" max="3842" width="64" style="22" customWidth="1"/>
    <col min="3843" max="3843" width="13" style="22" customWidth="1"/>
    <col min="3844" max="3845" width="10.8984375" style="22" customWidth="1"/>
    <col min="3846" max="3847" width="8.19921875" style="22" customWidth="1"/>
    <col min="3848" max="3848" width="9.19921875" style="22" customWidth="1"/>
    <col min="3849" max="3849" width="11" style="22" customWidth="1"/>
    <col min="3850" max="3850" width="11.69921875" style="22" customWidth="1"/>
    <col min="3851" max="3851" width="13.19921875" style="22" customWidth="1"/>
    <col min="3852" max="3856" width="9.09765625" style="22"/>
    <col min="3857" max="3857" width="11.19921875" style="22" customWidth="1"/>
    <col min="3858" max="4096" width="9.09765625" style="22"/>
    <col min="4097" max="4097" width="46.69921875" style="22" customWidth="1"/>
    <col min="4098" max="4098" width="64" style="22" customWidth="1"/>
    <col min="4099" max="4099" width="13" style="22" customWidth="1"/>
    <col min="4100" max="4101" width="10.8984375" style="22" customWidth="1"/>
    <col min="4102" max="4103" width="8.19921875" style="22" customWidth="1"/>
    <col min="4104" max="4104" width="9.19921875" style="22" customWidth="1"/>
    <col min="4105" max="4105" width="11" style="22" customWidth="1"/>
    <col min="4106" max="4106" width="11.69921875" style="22" customWidth="1"/>
    <col min="4107" max="4107" width="13.19921875" style="22" customWidth="1"/>
    <col min="4108" max="4112" width="9.09765625" style="22"/>
    <col min="4113" max="4113" width="11.19921875" style="22" customWidth="1"/>
    <col min="4114" max="4352" width="9.09765625" style="22"/>
    <col min="4353" max="4353" width="46.69921875" style="22" customWidth="1"/>
    <col min="4354" max="4354" width="64" style="22" customWidth="1"/>
    <col min="4355" max="4355" width="13" style="22" customWidth="1"/>
    <col min="4356" max="4357" width="10.8984375" style="22" customWidth="1"/>
    <col min="4358" max="4359" width="8.19921875" style="22" customWidth="1"/>
    <col min="4360" max="4360" width="9.19921875" style="22" customWidth="1"/>
    <col min="4361" max="4361" width="11" style="22" customWidth="1"/>
    <col min="4362" max="4362" width="11.69921875" style="22" customWidth="1"/>
    <col min="4363" max="4363" width="13.19921875" style="22" customWidth="1"/>
    <col min="4364" max="4368" width="9.09765625" style="22"/>
    <col min="4369" max="4369" width="11.19921875" style="22" customWidth="1"/>
    <col min="4370" max="4608" width="9.09765625" style="22"/>
    <col min="4609" max="4609" width="46.69921875" style="22" customWidth="1"/>
    <col min="4610" max="4610" width="64" style="22" customWidth="1"/>
    <col min="4611" max="4611" width="13" style="22" customWidth="1"/>
    <col min="4612" max="4613" width="10.8984375" style="22" customWidth="1"/>
    <col min="4614" max="4615" width="8.19921875" style="22" customWidth="1"/>
    <col min="4616" max="4616" width="9.19921875" style="22" customWidth="1"/>
    <col min="4617" max="4617" width="11" style="22" customWidth="1"/>
    <col min="4618" max="4618" width="11.69921875" style="22" customWidth="1"/>
    <col min="4619" max="4619" width="13.19921875" style="22" customWidth="1"/>
    <col min="4620" max="4624" width="9.09765625" style="22"/>
    <col min="4625" max="4625" width="11.19921875" style="22" customWidth="1"/>
    <col min="4626" max="4864" width="9.09765625" style="22"/>
    <col min="4865" max="4865" width="46.69921875" style="22" customWidth="1"/>
    <col min="4866" max="4866" width="64" style="22" customWidth="1"/>
    <col min="4867" max="4867" width="13" style="22" customWidth="1"/>
    <col min="4868" max="4869" width="10.8984375" style="22" customWidth="1"/>
    <col min="4870" max="4871" width="8.19921875" style="22" customWidth="1"/>
    <col min="4872" max="4872" width="9.19921875" style="22" customWidth="1"/>
    <col min="4873" max="4873" width="11" style="22" customWidth="1"/>
    <col min="4874" max="4874" width="11.69921875" style="22" customWidth="1"/>
    <col min="4875" max="4875" width="13.19921875" style="22" customWidth="1"/>
    <col min="4876" max="4880" width="9.09765625" style="22"/>
    <col min="4881" max="4881" width="11.19921875" style="22" customWidth="1"/>
    <col min="4882" max="5120" width="9.09765625" style="22"/>
    <col min="5121" max="5121" width="46.69921875" style="22" customWidth="1"/>
    <col min="5122" max="5122" width="64" style="22" customWidth="1"/>
    <col min="5123" max="5123" width="13" style="22" customWidth="1"/>
    <col min="5124" max="5125" width="10.8984375" style="22" customWidth="1"/>
    <col min="5126" max="5127" width="8.19921875" style="22" customWidth="1"/>
    <col min="5128" max="5128" width="9.19921875" style="22" customWidth="1"/>
    <col min="5129" max="5129" width="11" style="22" customWidth="1"/>
    <col min="5130" max="5130" width="11.69921875" style="22" customWidth="1"/>
    <col min="5131" max="5131" width="13.19921875" style="22" customWidth="1"/>
    <col min="5132" max="5136" width="9.09765625" style="22"/>
    <col min="5137" max="5137" width="11.19921875" style="22" customWidth="1"/>
    <col min="5138" max="5376" width="9.09765625" style="22"/>
    <col min="5377" max="5377" width="46.69921875" style="22" customWidth="1"/>
    <col min="5378" max="5378" width="64" style="22" customWidth="1"/>
    <col min="5379" max="5379" width="13" style="22" customWidth="1"/>
    <col min="5380" max="5381" width="10.8984375" style="22" customWidth="1"/>
    <col min="5382" max="5383" width="8.19921875" style="22" customWidth="1"/>
    <col min="5384" max="5384" width="9.19921875" style="22" customWidth="1"/>
    <col min="5385" max="5385" width="11" style="22" customWidth="1"/>
    <col min="5386" max="5386" width="11.69921875" style="22" customWidth="1"/>
    <col min="5387" max="5387" width="13.19921875" style="22" customWidth="1"/>
    <col min="5388" max="5392" width="9.09765625" style="22"/>
    <col min="5393" max="5393" width="11.19921875" style="22" customWidth="1"/>
    <col min="5394" max="5632" width="9.09765625" style="22"/>
    <col min="5633" max="5633" width="46.69921875" style="22" customWidth="1"/>
    <col min="5634" max="5634" width="64" style="22" customWidth="1"/>
    <col min="5635" max="5635" width="13" style="22" customWidth="1"/>
    <col min="5636" max="5637" width="10.8984375" style="22" customWidth="1"/>
    <col min="5638" max="5639" width="8.19921875" style="22" customWidth="1"/>
    <col min="5640" max="5640" width="9.19921875" style="22" customWidth="1"/>
    <col min="5641" max="5641" width="11" style="22" customWidth="1"/>
    <col min="5642" max="5642" width="11.69921875" style="22" customWidth="1"/>
    <col min="5643" max="5643" width="13.19921875" style="22" customWidth="1"/>
    <col min="5644" max="5648" width="9.09765625" style="22"/>
    <col min="5649" max="5649" width="11.19921875" style="22" customWidth="1"/>
    <col min="5650" max="5888" width="9.09765625" style="22"/>
    <col min="5889" max="5889" width="46.69921875" style="22" customWidth="1"/>
    <col min="5890" max="5890" width="64" style="22" customWidth="1"/>
    <col min="5891" max="5891" width="13" style="22" customWidth="1"/>
    <col min="5892" max="5893" width="10.8984375" style="22" customWidth="1"/>
    <col min="5894" max="5895" width="8.19921875" style="22" customWidth="1"/>
    <col min="5896" max="5896" width="9.19921875" style="22" customWidth="1"/>
    <col min="5897" max="5897" width="11" style="22" customWidth="1"/>
    <col min="5898" max="5898" width="11.69921875" style="22" customWidth="1"/>
    <col min="5899" max="5899" width="13.19921875" style="22" customWidth="1"/>
    <col min="5900" max="5904" width="9.09765625" style="22"/>
    <col min="5905" max="5905" width="11.19921875" style="22" customWidth="1"/>
    <col min="5906" max="6144" width="9.09765625" style="22"/>
    <col min="6145" max="6145" width="46.69921875" style="22" customWidth="1"/>
    <col min="6146" max="6146" width="64" style="22" customWidth="1"/>
    <col min="6147" max="6147" width="13" style="22" customWidth="1"/>
    <col min="6148" max="6149" width="10.8984375" style="22" customWidth="1"/>
    <col min="6150" max="6151" width="8.19921875" style="22" customWidth="1"/>
    <col min="6152" max="6152" width="9.19921875" style="22" customWidth="1"/>
    <col min="6153" max="6153" width="11" style="22" customWidth="1"/>
    <col min="6154" max="6154" width="11.69921875" style="22" customWidth="1"/>
    <col min="6155" max="6155" width="13.19921875" style="22" customWidth="1"/>
    <col min="6156" max="6160" width="9.09765625" style="22"/>
    <col min="6161" max="6161" width="11.19921875" style="22" customWidth="1"/>
    <col min="6162" max="6400" width="9.09765625" style="22"/>
    <col min="6401" max="6401" width="46.69921875" style="22" customWidth="1"/>
    <col min="6402" max="6402" width="64" style="22" customWidth="1"/>
    <col min="6403" max="6403" width="13" style="22" customWidth="1"/>
    <col min="6404" max="6405" width="10.8984375" style="22" customWidth="1"/>
    <col min="6406" max="6407" width="8.19921875" style="22" customWidth="1"/>
    <col min="6408" max="6408" width="9.19921875" style="22" customWidth="1"/>
    <col min="6409" max="6409" width="11" style="22" customWidth="1"/>
    <col min="6410" max="6410" width="11.69921875" style="22" customWidth="1"/>
    <col min="6411" max="6411" width="13.19921875" style="22" customWidth="1"/>
    <col min="6412" max="6416" width="9.09765625" style="22"/>
    <col min="6417" max="6417" width="11.19921875" style="22" customWidth="1"/>
    <col min="6418" max="6656" width="9.09765625" style="22"/>
    <col min="6657" max="6657" width="46.69921875" style="22" customWidth="1"/>
    <col min="6658" max="6658" width="64" style="22" customWidth="1"/>
    <col min="6659" max="6659" width="13" style="22" customWidth="1"/>
    <col min="6660" max="6661" width="10.8984375" style="22" customWidth="1"/>
    <col min="6662" max="6663" width="8.19921875" style="22" customWidth="1"/>
    <col min="6664" max="6664" width="9.19921875" style="22" customWidth="1"/>
    <col min="6665" max="6665" width="11" style="22" customWidth="1"/>
    <col min="6666" max="6666" width="11.69921875" style="22" customWidth="1"/>
    <col min="6667" max="6667" width="13.19921875" style="22" customWidth="1"/>
    <col min="6668" max="6672" width="9.09765625" style="22"/>
    <col min="6673" max="6673" width="11.19921875" style="22" customWidth="1"/>
    <col min="6674" max="6912" width="9.09765625" style="22"/>
    <col min="6913" max="6913" width="46.69921875" style="22" customWidth="1"/>
    <col min="6914" max="6914" width="64" style="22" customWidth="1"/>
    <col min="6915" max="6915" width="13" style="22" customWidth="1"/>
    <col min="6916" max="6917" width="10.8984375" style="22" customWidth="1"/>
    <col min="6918" max="6919" width="8.19921875" style="22" customWidth="1"/>
    <col min="6920" max="6920" width="9.19921875" style="22" customWidth="1"/>
    <col min="6921" max="6921" width="11" style="22" customWidth="1"/>
    <col min="6922" max="6922" width="11.69921875" style="22" customWidth="1"/>
    <col min="6923" max="6923" width="13.19921875" style="22" customWidth="1"/>
    <col min="6924" max="6928" width="9.09765625" style="22"/>
    <col min="6929" max="6929" width="11.19921875" style="22" customWidth="1"/>
    <col min="6930" max="7168" width="9.09765625" style="22"/>
    <col min="7169" max="7169" width="46.69921875" style="22" customWidth="1"/>
    <col min="7170" max="7170" width="64" style="22" customWidth="1"/>
    <col min="7171" max="7171" width="13" style="22" customWidth="1"/>
    <col min="7172" max="7173" width="10.8984375" style="22" customWidth="1"/>
    <col min="7174" max="7175" width="8.19921875" style="22" customWidth="1"/>
    <col min="7176" max="7176" width="9.19921875" style="22" customWidth="1"/>
    <col min="7177" max="7177" width="11" style="22" customWidth="1"/>
    <col min="7178" max="7178" width="11.69921875" style="22" customWidth="1"/>
    <col min="7179" max="7179" width="13.19921875" style="22" customWidth="1"/>
    <col min="7180" max="7184" width="9.09765625" style="22"/>
    <col min="7185" max="7185" width="11.19921875" style="22" customWidth="1"/>
    <col min="7186" max="7424" width="9.09765625" style="22"/>
    <col min="7425" max="7425" width="46.69921875" style="22" customWidth="1"/>
    <col min="7426" max="7426" width="64" style="22" customWidth="1"/>
    <col min="7427" max="7427" width="13" style="22" customWidth="1"/>
    <col min="7428" max="7429" width="10.8984375" style="22" customWidth="1"/>
    <col min="7430" max="7431" width="8.19921875" style="22" customWidth="1"/>
    <col min="7432" max="7432" width="9.19921875" style="22" customWidth="1"/>
    <col min="7433" max="7433" width="11" style="22" customWidth="1"/>
    <col min="7434" max="7434" width="11.69921875" style="22" customWidth="1"/>
    <col min="7435" max="7435" width="13.19921875" style="22" customWidth="1"/>
    <col min="7436" max="7440" width="9.09765625" style="22"/>
    <col min="7441" max="7441" width="11.19921875" style="22" customWidth="1"/>
    <col min="7442" max="7680" width="9.09765625" style="22"/>
    <col min="7681" max="7681" width="46.69921875" style="22" customWidth="1"/>
    <col min="7682" max="7682" width="64" style="22" customWidth="1"/>
    <col min="7683" max="7683" width="13" style="22" customWidth="1"/>
    <col min="7684" max="7685" width="10.8984375" style="22" customWidth="1"/>
    <col min="7686" max="7687" width="8.19921875" style="22" customWidth="1"/>
    <col min="7688" max="7688" width="9.19921875" style="22" customWidth="1"/>
    <col min="7689" max="7689" width="11" style="22" customWidth="1"/>
    <col min="7690" max="7690" width="11.69921875" style="22" customWidth="1"/>
    <col min="7691" max="7691" width="13.19921875" style="22" customWidth="1"/>
    <col min="7692" max="7696" width="9.09765625" style="22"/>
    <col min="7697" max="7697" width="11.19921875" style="22" customWidth="1"/>
    <col min="7698" max="7936" width="9.09765625" style="22"/>
    <col min="7937" max="7937" width="46.69921875" style="22" customWidth="1"/>
    <col min="7938" max="7938" width="64" style="22" customWidth="1"/>
    <col min="7939" max="7939" width="13" style="22" customWidth="1"/>
    <col min="7940" max="7941" width="10.8984375" style="22" customWidth="1"/>
    <col min="7942" max="7943" width="8.19921875" style="22" customWidth="1"/>
    <col min="7944" max="7944" width="9.19921875" style="22" customWidth="1"/>
    <col min="7945" max="7945" width="11" style="22" customWidth="1"/>
    <col min="7946" max="7946" width="11.69921875" style="22" customWidth="1"/>
    <col min="7947" max="7947" width="13.19921875" style="22" customWidth="1"/>
    <col min="7948" max="7952" width="9.09765625" style="22"/>
    <col min="7953" max="7953" width="11.19921875" style="22" customWidth="1"/>
    <col min="7954" max="8192" width="9.09765625" style="22"/>
    <col min="8193" max="8193" width="46.69921875" style="22" customWidth="1"/>
    <col min="8194" max="8194" width="64" style="22" customWidth="1"/>
    <col min="8195" max="8195" width="13" style="22" customWidth="1"/>
    <col min="8196" max="8197" width="10.8984375" style="22" customWidth="1"/>
    <col min="8198" max="8199" width="8.19921875" style="22" customWidth="1"/>
    <col min="8200" max="8200" width="9.19921875" style="22" customWidth="1"/>
    <col min="8201" max="8201" width="11" style="22" customWidth="1"/>
    <col min="8202" max="8202" width="11.69921875" style="22" customWidth="1"/>
    <col min="8203" max="8203" width="13.19921875" style="22" customWidth="1"/>
    <col min="8204" max="8208" width="9.09765625" style="22"/>
    <col min="8209" max="8209" width="11.19921875" style="22" customWidth="1"/>
    <col min="8210" max="8448" width="9.09765625" style="22"/>
    <col min="8449" max="8449" width="46.69921875" style="22" customWidth="1"/>
    <col min="8450" max="8450" width="64" style="22" customWidth="1"/>
    <col min="8451" max="8451" width="13" style="22" customWidth="1"/>
    <col min="8452" max="8453" width="10.8984375" style="22" customWidth="1"/>
    <col min="8454" max="8455" width="8.19921875" style="22" customWidth="1"/>
    <col min="8456" max="8456" width="9.19921875" style="22" customWidth="1"/>
    <col min="8457" max="8457" width="11" style="22" customWidth="1"/>
    <col min="8458" max="8458" width="11.69921875" style="22" customWidth="1"/>
    <col min="8459" max="8459" width="13.19921875" style="22" customWidth="1"/>
    <col min="8460" max="8464" width="9.09765625" style="22"/>
    <col min="8465" max="8465" width="11.19921875" style="22" customWidth="1"/>
    <col min="8466" max="8704" width="9.09765625" style="22"/>
    <col min="8705" max="8705" width="46.69921875" style="22" customWidth="1"/>
    <col min="8706" max="8706" width="64" style="22" customWidth="1"/>
    <col min="8707" max="8707" width="13" style="22" customWidth="1"/>
    <col min="8708" max="8709" width="10.8984375" style="22" customWidth="1"/>
    <col min="8710" max="8711" width="8.19921875" style="22" customWidth="1"/>
    <col min="8712" max="8712" width="9.19921875" style="22" customWidth="1"/>
    <col min="8713" max="8713" width="11" style="22" customWidth="1"/>
    <col min="8714" max="8714" width="11.69921875" style="22" customWidth="1"/>
    <col min="8715" max="8715" width="13.19921875" style="22" customWidth="1"/>
    <col min="8716" max="8720" width="9.09765625" style="22"/>
    <col min="8721" max="8721" width="11.19921875" style="22" customWidth="1"/>
    <col min="8722" max="8960" width="9.09765625" style="22"/>
    <col min="8961" max="8961" width="46.69921875" style="22" customWidth="1"/>
    <col min="8962" max="8962" width="64" style="22" customWidth="1"/>
    <col min="8963" max="8963" width="13" style="22" customWidth="1"/>
    <col min="8964" max="8965" width="10.8984375" style="22" customWidth="1"/>
    <col min="8966" max="8967" width="8.19921875" style="22" customWidth="1"/>
    <col min="8968" max="8968" width="9.19921875" style="22" customWidth="1"/>
    <col min="8969" max="8969" width="11" style="22" customWidth="1"/>
    <col min="8970" max="8970" width="11.69921875" style="22" customWidth="1"/>
    <col min="8971" max="8971" width="13.19921875" style="22" customWidth="1"/>
    <col min="8972" max="8976" width="9.09765625" style="22"/>
    <col min="8977" max="8977" width="11.19921875" style="22" customWidth="1"/>
    <col min="8978" max="9216" width="9.09765625" style="22"/>
    <col min="9217" max="9217" width="46.69921875" style="22" customWidth="1"/>
    <col min="9218" max="9218" width="64" style="22" customWidth="1"/>
    <col min="9219" max="9219" width="13" style="22" customWidth="1"/>
    <col min="9220" max="9221" width="10.8984375" style="22" customWidth="1"/>
    <col min="9222" max="9223" width="8.19921875" style="22" customWidth="1"/>
    <col min="9224" max="9224" width="9.19921875" style="22" customWidth="1"/>
    <col min="9225" max="9225" width="11" style="22" customWidth="1"/>
    <col min="9226" max="9226" width="11.69921875" style="22" customWidth="1"/>
    <col min="9227" max="9227" width="13.19921875" style="22" customWidth="1"/>
    <col min="9228" max="9232" width="9.09765625" style="22"/>
    <col min="9233" max="9233" width="11.19921875" style="22" customWidth="1"/>
    <col min="9234" max="9472" width="9.09765625" style="22"/>
    <col min="9473" max="9473" width="46.69921875" style="22" customWidth="1"/>
    <col min="9474" max="9474" width="64" style="22" customWidth="1"/>
    <col min="9475" max="9475" width="13" style="22" customWidth="1"/>
    <col min="9476" max="9477" width="10.8984375" style="22" customWidth="1"/>
    <col min="9478" max="9479" width="8.19921875" style="22" customWidth="1"/>
    <col min="9480" max="9480" width="9.19921875" style="22" customWidth="1"/>
    <col min="9481" max="9481" width="11" style="22" customWidth="1"/>
    <col min="9482" max="9482" width="11.69921875" style="22" customWidth="1"/>
    <col min="9483" max="9483" width="13.19921875" style="22" customWidth="1"/>
    <col min="9484" max="9488" width="9.09765625" style="22"/>
    <col min="9489" max="9489" width="11.19921875" style="22" customWidth="1"/>
    <col min="9490" max="9728" width="9.09765625" style="22"/>
    <col min="9729" max="9729" width="46.69921875" style="22" customWidth="1"/>
    <col min="9730" max="9730" width="64" style="22" customWidth="1"/>
    <col min="9731" max="9731" width="13" style="22" customWidth="1"/>
    <col min="9732" max="9733" width="10.8984375" style="22" customWidth="1"/>
    <col min="9734" max="9735" width="8.19921875" style="22" customWidth="1"/>
    <col min="9736" max="9736" width="9.19921875" style="22" customWidth="1"/>
    <col min="9737" max="9737" width="11" style="22" customWidth="1"/>
    <col min="9738" max="9738" width="11.69921875" style="22" customWidth="1"/>
    <col min="9739" max="9739" width="13.19921875" style="22" customWidth="1"/>
    <col min="9740" max="9744" width="9.09765625" style="22"/>
    <col min="9745" max="9745" width="11.19921875" style="22" customWidth="1"/>
    <col min="9746" max="9984" width="9.09765625" style="22"/>
    <col min="9985" max="9985" width="46.69921875" style="22" customWidth="1"/>
    <col min="9986" max="9986" width="64" style="22" customWidth="1"/>
    <col min="9987" max="9987" width="13" style="22" customWidth="1"/>
    <col min="9988" max="9989" width="10.8984375" style="22" customWidth="1"/>
    <col min="9990" max="9991" width="8.19921875" style="22" customWidth="1"/>
    <col min="9992" max="9992" width="9.19921875" style="22" customWidth="1"/>
    <col min="9993" max="9993" width="11" style="22" customWidth="1"/>
    <col min="9994" max="9994" width="11.69921875" style="22" customWidth="1"/>
    <col min="9995" max="9995" width="13.19921875" style="22" customWidth="1"/>
    <col min="9996" max="10000" width="9.09765625" style="22"/>
    <col min="10001" max="10001" width="11.19921875" style="22" customWidth="1"/>
    <col min="10002" max="10240" width="9.09765625" style="22"/>
    <col min="10241" max="10241" width="46.69921875" style="22" customWidth="1"/>
    <col min="10242" max="10242" width="64" style="22" customWidth="1"/>
    <col min="10243" max="10243" width="13" style="22" customWidth="1"/>
    <col min="10244" max="10245" width="10.8984375" style="22" customWidth="1"/>
    <col min="10246" max="10247" width="8.19921875" style="22" customWidth="1"/>
    <col min="10248" max="10248" width="9.19921875" style="22" customWidth="1"/>
    <col min="10249" max="10249" width="11" style="22" customWidth="1"/>
    <col min="10250" max="10250" width="11.69921875" style="22" customWidth="1"/>
    <col min="10251" max="10251" width="13.19921875" style="22" customWidth="1"/>
    <col min="10252" max="10256" width="9.09765625" style="22"/>
    <col min="10257" max="10257" width="11.19921875" style="22" customWidth="1"/>
    <col min="10258" max="10496" width="9.09765625" style="22"/>
    <col min="10497" max="10497" width="46.69921875" style="22" customWidth="1"/>
    <col min="10498" max="10498" width="64" style="22" customWidth="1"/>
    <col min="10499" max="10499" width="13" style="22" customWidth="1"/>
    <col min="10500" max="10501" width="10.8984375" style="22" customWidth="1"/>
    <col min="10502" max="10503" width="8.19921875" style="22" customWidth="1"/>
    <col min="10504" max="10504" width="9.19921875" style="22" customWidth="1"/>
    <col min="10505" max="10505" width="11" style="22" customWidth="1"/>
    <col min="10506" max="10506" width="11.69921875" style="22" customWidth="1"/>
    <col min="10507" max="10507" width="13.19921875" style="22" customWidth="1"/>
    <col min="10508" max="10512" width="9.09765625" style="22"/>
    <col min="10513" max="10513" width="11.19921875" style="22" customWidth="1"/>
    <col min="10514" max="10752" width="9.09765625" style="22"/>
    <col min="10753" max="10753" width="46.69921875" style="22" customWidth="1"/>
    <col min="10754" max="10754" width="64" style="22" customWidth="1"/>
    <col min="10755" max="10755" width="13" style="22" customWidth="1"/>
    <col min="10756" max="10757" width="10.8984375" style="22" customWidth="1"/>
    <col min="10758" max="10759" width="8.19921875" style="22" customWidth="1"/>
    <col min="10760" max="10760" width="9.19921875" style="22" customWidth="1"/>
    <col min="10761" max="10761" width="11" style="22" customWidth="1"/>
    <col min="10762" max="10762" width="11.69921875" style="22" customWidth="1"/>
    <col min="10763" max="10763" width="13.19921875" style="22" customWidth="1"/>
    <col min="10764" max="10768" width="9.09765625" style="22"/>
    <col min="10769" max="10769" width="11.19921875" style="22" customWidth="1"/>
    <col min="10770" max="11008" width="9.09765625" style="22"/>
    <col min="11009" max="11009" width="46.69921875" style="22" customWidth="1"/>
    <col min="11010" max="11010" width="64" style="22" customWidth="1"/>
    <col min="11011" max="11011" width="13" style="22" customWidth="1"/>
    <col min="11012" max="11013" width="10.8984375" style="22" customWidth="1"/>
    <col min="11014" max="11015" width="8.19921875" style="22" customWidth="1"/>
    <col min="11016" max="11016" width="9.19921875" style="22" customWidth="1"/>
    <col min="11017" max="11017" width="11" style="22" customWidth="1"/>
    <col min="11018" max="11018" width="11.69921875" style="22" customWidth="1"/>
    <col min="11019" max="11019" width="13.19921875" style="22" customWidth="1"/>
    <col min="11020" max="11024" width="9.09765625" style="22"/>
    <col min="11025" max="11025" width="11.19921875" style="22" customWidth="1"/>
    <col min="11026" max="11264" width="9.09765625" style="22"/>
    <col min="11265" max="11265" width="46.69921875" style="22" customWidth="1"/>
    <col min="11266" max="11266" width="64" style="22" customWidth="1"/>
    <col min="11267" max="11267" width="13" style="22" customWidth="1"/>
    <col min="11268" max="11269" width="10.8984375" style="22" customWidth="1"/>
    <col min="11270" max="11271" width="8.19921875" style="22" customWidth="1"/>
    <col min="11272" max="11272" width="9.19921875" style="22" customWidth="1"/>
    <col min="11273" max="11273" width="11" style="22" customWidth="1"/>
    <col min="11274" max="11274" width="11.69921875" style="22" customWidth="1"/>
    <col min="11275" max="11275" width="13.19921875" style="22" customWidth="1"/>
    <col min="11276" max="11280" width="9.09765625" style="22"/>
    <col min="11281" max="11281" width="11.19921875" style="22" customWidth="1"/>
    <col min="11282" max="11520" width="9.09765625" style="22"/>
    <col min="11521" max="11521" width="46.69921875" style="22" customWidth="1"/>
    <col min="11522" max="11522" width="64" style="22" customWidth="1"/>
    <col min="11523" max="11523" width="13" style="22" customWidth="1"/>
    <col min="11524" max="11525" width="10.8984375" style="22" customWidth="1"/>
    <col min="11526" max="11527" width="8.19921875" style="22" customWidth="1"/>
    <col min="11528" max="11528" width="9.19921875" style="22" customWidth="1"/>
    <col min="11529" max="11529" width="11" style="22" customWidth="1"/>
    <col min="11530" max="11530" width="11.69921875" style="22" customWidth="1"/>
    <col min="11531" max="11531" width="13.19921875" style="22" customWidth="1"/>
    <col min="11532" max="11536" width="9.09765625" style="22"/>
    <col min="11537" max="11537" width="11.19921875" style="22" customWidth="1"/>
    <col min="11538" max="11776" width="9.09765625" style="22"/>
    <col min="11777" max="11777" width="46.69921875" style="22" customWidth="1"/>
    <col min="11778" max="11778" width="64" style="22" customWidth="1"/>
    <col min="11779" max="11779" width="13" style="22" customWidth="1"/>
    <col min="11780" max="11781" width="10.8984375" style="22" customWidth="1"/>
    <col min="11782" max="11783" width="8.19921875" style="22" customWidth="1"/>
    <col min="11784" max="11784" width="9.19921875" style="22" customWidth="1"/>
    <col min="11785" max="11785" width="11" style="22" customWidth="1"/>
    <col min="11786" max="11786" width="11.69921875" style="22" customWidth="1"/>
    <col min="11787" max="11787" width="13.19921875" style="22" customWidth="1"/>
    <col min="11788" max="11792" width="9.09765625" style="22"/>
    <col min="11793" max="11793" width="11.19921875" style="22" customWidth="1"/>
    <col min="11794" max="12032" width="9.09765625" style="22"/>
    <col min="12033" max="12033" width="46.69921875" style="22" customWidth="1"/>
    <col min="12034" max="12034" width="64" style="22" customWidth="1"/>
    <col min="12035" max="12035" width="13" style="22" customWidth="1"/>
    <col min="12036" max="12037" width="10.8984375" style="22" customWidth="1"/>
    <col min="12038" max="12039" width="8.19921875" style="22" customWidth="1"/>
    <col min="12040" max="12040" width="9.19921875" style="22" customWidth="1"/>
    <col min="12041" max="12041" width="11" style="22" customWidth="1"/>
    <col min="12042" max="12042" width="11.69921875" style="22" customWidth="1"/>
    <col min="12043" max="12043" width="13.19921875" style="22" customWidth="1"/>
    <col min="12044" max="12048" width="9.09765625" style="22"/>
    <col min="12049" max="12049" width="11.19921875" style="22" customWidth="1"/>
    <col min="12050" max="12288" width="9.09765625" style="22"/>
    <col min="12289" max="12289" width="46.69921875" style="22" customWidth="1"/>
    <col min="12290" max="12290" width="64" style="22" customWidth="1"/>
    <col min="12291" max="12291" width="13" style="22" customWidth="1"/>
    <col min="12292" max="12293" width="10.8984375" style="22" customWidth="1"/>
    <col min="12294" max="12295" width="8.19921875" style="22" customWidth="1"/>
    <col min="12296" max="12296" width="9.19921875" style="22" customWidth="1"/>
    <col min="12297" max="12297" width="11" style="22" customWidth="1"/>
    <col min="12298" max="12298" width="11.69921875" style="22" customWidth="1"/>
    <col min="12299" max="12299" width="13.19921875" style="22" customWidth="1"/>
    <col min="12300" max="12304" width="9.09765625" style="22"/>
    <col min="12305" max="12305" width="11.19921875" style="22" customWidth="1"/>
    <col min="12306" max="12544" width="9.09765625" style="22"/>
    <col min="12545" max="12545" width="46.69921875" style="22" customWidth="1"/>
    <col min="12546" max="12546" width="64" style="22" customWidth="1"/>
    <col min="12547" max="12547" width="13" style="22" customWidth="1"/>
    <col min="12548" max="12549" width="10.8984375" style="22" customWidth="1"/>
    <col min="12550" max="12551" width="8.19921875" style="22" customWidth="1"/>
    <col min="12552" max="12552" width="9.19921875" style="22" customWidth="1"/>
    <col min="12553" max="12553" width="11" style="22" customWidth="1"/>
    <col min="12554" max="12554" width="11.69921875" style="22" customWidth="1"/>
    <col min="12555" max="12555" width="13.19921875" style="22" customWidth="1"/>
    <col min="12556" max="12560" width="9.09765625" style="22"/>
    <col min="12561" max="12561" width="11.19921875" style="22" customWidth="1"/>
    <col min="12562" max="12800" width="9.09765625" style="22"/>
    <col min="12801" max="12801" width="46.69921875" style="22" customWidth="1"/>
    <col min="12802" max="12802" width="64" style="22" customWidth="1"/>
    <col min="12803" max="12803" width="13" style="22" customWidth="1"/>
    <col min="12804" max="12805" width="10.8984375" style="22" customWidth="1"/>
    <col min="12806" max="12807" width="8.19921875" style="22" customWidth="1"/>
    <col min="12808" max="12808" width="9.19921875" style="22" customWidth="1"/>
    <col min="12809" max="12809" width="11" style="22" customWidth="1"/>
    <col min="12810" max="12810" width="11.69921875" style="22" customWidth="1"/>
    <col min="12811" max="12811" width="13.19921875" style="22" customWidth="1"/>
    <col min="12812" max="12816" width="9.09765625" style="22"/>
    <col min="12817" max="12817" width="11.19921875" style="22" customWidth="1"/>
    <col min="12818" max="13056" width="9.09765625" style="22"/>
    <col min="13057" max="13057" width="46.69921875" style="22" customWidth="1"/>
    <col min="13058" max="13058" width="64" style="22" customWidth="1"/>
    <col min="13059" max="13059" width="13" style="22" customWidth="1"/>
    <col min="13060" max="13061" width="10.8984375" style="22" customWidth="1"/>
    <col min="13062" max="13063" width="8.19921875" style="22" customWidth="1"/>
    <col min="13064" max="13064" width="9.19921875" style="22" customWidth="1"/>
    <col min="13065" max="13065" width="11" style="22" customWidth="1"/>
    <col min="13066" max="13066" width="11.69921875" style="22" customWidth="1"/>
    <col min="13067" max="13067" width="13.19921875" style="22" customWidth="1"/>
    <col min="13068" max="13072" width="9.09765625" style="22"/>
    <col min="13073" max="13073" width="11.19921875" style="22" customWidth="1"/>
    <col min="13074" max="13312" width="9.09765625" style="22"/>
    <col min="13313" max="13313" width="46.69921875" style="22" customWidth="1"/>
    <col min="13314" max="13314" width="64" style="22" customWidth="1"/>
    <col min="13315" max="13315" width="13" style="22" customWidth="1"/>
    <col min="13316" max="13317" width="10.8984375" style="22" customWidth="1"/>
    <col min="13318" max="13319" width="8.19921875" style="22" customWidth="1"/>
    <col min="13320" max="13320" width="9.19921875" style="22" customWidth="1"/>
    <col min="13321" max="13321" width="11" style="22" customWidth="1"/>
    <col min="13322" max="13322" width="11.69921875" style="22" customWidth="1"/>
    <col min="13323" max="13323" width="13.19921875" style="22" customWidth="1"/>
    <col min="13324" max="13328" width="9.09765625" style="22"/>
    <col min="13329" max="13329" width="11.19921875" style="22" customWidth="1"/>
    <col min="13330" max="13568" width="9.09765625" style="22"/>
    <col min="13569" max="13569" width="46.69921875" style="22" customWidth="1"/>
    <col min="13570" max="13570" width="64" style="22" customWidth="1"/>
    <col min="13571" max="13571" width="13" style="22" customWidth="1"/>
    <col min="13572" max="13573" width="10.8984375" style="22" customWidth="1"/>
    <col min="13574" max="13575" width="8.19921875" style="22" customWidth="1"/>
    <col min="13576" max="13576" width="9.19921875" style="22" customWidth="1"/>
    <col min="13577" max="13577" width="11" style="22" customWidth="1"/>
    <col min="13578" max="13578" width="11.69921875" style="22" customWidth="1"/>
    <col min="13579" max="13579" width="13.19921875" style="22" customWidth="1"/>
    <col min="13580" max="13584" width="9.09765625" style="22"/>
    <col min="13585" max="13585" width="11.19921875" style="22" customWidth="1"/>
    <col min="13586" max="13824" width="9.09765625" style="22"/>
    <col min="13825" max="13825" width="46.69921875" style="22" customWidth="1"/>
    <col min="13826" max="13826" width="64" style="22" customWidth="1"/>
    <col min="13827" max="13827" width="13" style="22" customWidth="1"/>
    <col min="13828" max="13829" width="10.8984375" style="22" customWidth="1"/>
    <col min="13830" max="13831" width="8.19921875" style="22" customWidth="1"/>
    <col min="13832" max="13832" width="9.19921875" style="22" customWidth="1"/>
    <col min="13833" max="13833" width="11" style="22" customWidth="1"/>
    <col min="13834" max="13834" width="11.69921875" style="22" customWidth="1"/>
    <col min="13835" max="13835" width="13.19921875" style="22" customWidth="1"/>
    <col min="13836" max="13840" width="9.09765625" style="22"/>
    <col min="13841" max="13841" width="11.19921875" style="22" customWidth="1"/>
    <col min="13842" max="14080" width="9.09765625" style="22"/>
    <col min="14081" max="14081" width="46.69921875" style="22" customWidth="1"/>
    <col min="14082" max="14082" width="64" style="22" customWidth="1"/>
    <col min="14083" max="14083" width="13" style="22" customWidth="1"/>
    <col min="14084" max="14085" width="10.8984375" style="22" customWidth="1"/>
    <col min="14086" max="14087" width="8.19921875" style="22" customWidth="1"/>
    <col min="14088" max="14088" width="9.19921875" style="22" customWidth="1"/>
    <col min="14089" max="14089" width="11" style="22" customWidth="1"/>
    <col min="14090" max="14090" width="11.69921875" style="22" customWidth="1"/>
    <col min="14091" max="14091" width="13.19921875" style="22" customWidth="1"/>
    <col min="14092" max="14096" width="9.09765625" style="22"/>
    <col min="14097" max="14097" width="11.19921875" style="22" customWidth="1"/>
    <col min="14098" max="14336" width="9.09765625" style="22"/>
    <col min="14337" max="14337" width="46.69921875" style="22" customWidth="1"/>
    <col min="14338" max="14338" width="64" style="22" customWidth="1"/>
    <col min="14339" max="14339" width="13" style="22" customWidth="1"/>
    <col min="14340" max="14341" width="10.8984375" style="22" customWidth="1"/>
    <col min="14342" max="14343" width="8.19921875" style="22" customWidth="1"/>
    <col min="14344" max="14344" width="9.19921875" style="22" customWidth="1"/>
    <col min="14345" max="14345" width="11" style="22" customWidth="1"/>
    <col min="14346" max="14346" width="11.69921875" style="22" customWidth="1"/>
    <col min="14347" max="14347" width="13.19921875" style="22" customWidth="1"/>
    <col min="14348" max="14352" width="9.09765625" style="22"/>
    <col min="14353" max="14353" width="11.19921875" style="22" customWidth="1"/>
    <col min="14354" max="14592" width="9.09765625" style="22"/>
    <col min="14593" max="14593" width="46.69921875" style="22" customWidth="1"/>
    <col min="14594" max="14594" width="64" style="22" customWidth="1"/>
    <col min="14595" max="14595" width="13" style="22" customWidth="1"/>
    <col min="14596" max="14597" width="10.8984375" style="22" customWidth="1"/>
    <col min="14598" max="14599" width="8.19921875" style="22" customWidth="1"/>
    <col min="14600" max="14600" width="9.19921875" style="22" customWidth="1"/>
    <col min="14601" max="14601" width="11" style="22" customWidth="1"/>
    <col min="14602" max="14602" width="11.69921875" style="22" customWidth="1"/>
    <col min="14603" max="14603" width="13.19921875" style="22" customWidth="1"/>
    <col min="14604" max="14608" width="9.09765625" style="22"/>
    <col min="14609" max="14609" width="11.19921875" style="22" customWidth="1"/>
    <col min="14610" max="14848" width="9.09765625" style="22"/>
    <col min="14849" max="14849" width="46.69921875" style="22" customWidth="1"/>
    <col min="14850" max="14850" width="64" style="22" customWidth="1"/>
    <col min="14851" max="14851" width="13" style="22" customWidth="1"/>
    <col min="14852" max="14853" width="10.8984375" style="22" customWidth="1"/>
    <col min="14854" max="14855" width="8.19921875" style="22" customWidth="1"/>
    <col min="14856" max="14856" width="9.19921875" style="22" customWidth="1"/>
    <col min="14857" max="14857" width="11" style="22" customWidth="1"/>
    <col min="14858" max="14858" width="11.69921875" style="22" customWidth="1"/>
    <col min="14859" max="14859" width="13.19921875" style="22" customWidth="1"/>
    <col min="14860" max="14864" width="9.09765625" style="22"/>
    <col min="14865" max="14865" width="11.19921875" style="22" customWidth="1"/>
    <col min="14866" max="15104" width="9.09765625" style="22"/>
    <col min="15105" max="15105" width="46.69921875" style="22" customWidth="1"/>
    <col min="15106" max="15106" width="64" style="22" customWidth="1"/>
    <col min="15107" max="15107" width="13" style="22" customWidth="1"/>
    <col min="15108" max="15109" width="10.8984375" style="22" customWidth="1"/>
    <col min="15110" max="15111" width="8.19921875" style="22" customWidth="1"/>
    <col min="15112" max="15112" width="9.19921875" style="22" customWidth="1"/>
    <col min="15113" max="15113" width="11" style="22" customWidth="1"/>
    <col min="15114" max="15114" width="11.69921875" style="22" customWidth="1"/>
    <col min="15115" max="15115" width="13.19921875" style="22" customWidth="1"/>
    <col min="15116" max="15120" width="9.09765625" style="22"/>
    <col min="15121" max="15121" width="11.19921875" style="22" customWidth="1"/>
    <col min="15122" max="15360" width="9.09765625" style="22"/>
    <col min="15361" max="15361" width="46.69921875" style="22" customWidth="1"/>
    <col min="15362" max="15362" width="64" style="22" customWidth="1"/>
    <col min="15363" max="15363" width="13" style="22" customWidth="1"/>
    <col min="15364" max="15365" width="10.8984375" style="22" customWidth="1"/>
    <col min="15366" max="15367" width="8.19921875" style="22" customWidth="1"/>
    <col min="15368" max="15368" width="9.19921875" style="22" customWidth="1"/>
    <col min="15369" max="15369" width="11" style="22" customWidth="1"/>
    <col min="15370" max="15370" width="11.69921875" style="22" customWidth="1"/>
    <col min="15371" max="15371" width="13.19921875" style="22" customWidth="1"/>
    <col min="15372" max="15376" width="9.09765625" style="22"/>
    <col min="15377" max="15377" width="11.19921875" style="22" customWidth="1"/>
    <col min="15378" max="15616" width="9.09765625" style="22"/>
    <col min="15617" max="15617" width="46.69921875" style="22" customWidth="1"/>
    <col min="15618" max="15618" width="64" style="22" customWidth="1"/>
    <col min="15619" max="15619" width="13" style="22" customWidth="1"/>
    <col min="15620" max="15621" width="10.8984375" style="22" customWidth="1"/>
    <col min="15622" max="15623" width="8.19921875" style="22" customWidth="1"/>
    <col min="15624" max="15624" width="9.19921875" style="22" customWidth="1"/>
    <col min="15625" max="15625" width="11" style="22" customWidth="1"/>
    <col min="15626" max="15626" width="11.69921875" style="22" customWidth="1"/>
    <col min="15627" max="15627" width="13.19921875" style="22" customWidth="1"/>
    <col min="15628" max="15632" width="9.09765625" style="22"/>
    <col min="15633" max="15633" width="11.19921875" style="22" customWidth="1"/>
    <col min="15634" max="15872" width="9.09765625" style="22"/>
    <col min="15873" max="15873" width="46.69921875" style="22" customWidth="1"/>
    <col min="15874" max="15874" width="64" style="22" customWidth="1"/>
    <col min="15875" max="15875" width="13" style="22" customWidth="1"/>
    <col min="15876" max="15877" width="10.8984375" style="22" customWidth="1"/>
    <col min="15878" max="15879" width="8.19921875" style="22" customWidth="1"/>
    <col min="15880" max="15880" width="9.19921875" style="22" customWidth="1"/>
    <col min="15881" max="15881" width="11" style="22" customWidth="1"/>
    <col min="15882" max="15882" width="11.69921875" style="22" customWidth="1"/>
    <col min="15883" max="15883" width="13.19921875" style="22" customWidth="1"/>
    <col min="15884" max="15888" width="9.09765625" style="22"/>
    <col min="15889" max="15889" width="11.19921875" style="22" customWidth="1"/>
    <col min="15890" max="16128" width="9.09765625" style="22"/>
    <col min="16129" max="16129" width="46.69921875" style="22" customWidth="1"/>
    <col min="16130" max="16130" width="64" style="22" customWidth="1"/>
    <col min="16131" max="16131" width="13" style="22" customWidth="1"/>
    <col min="16132" max="16133" width="10.8984375" style="22" customWidth="1"/>
    <col min="16134" max="16135" width="8.19921875" style="22" customWidth="1"/>
    <col min="16136" max="16136" width="9.19921875" style="22" customWidth="1"/>
    <col min="16137" max="16137" width="11" style="22" customWidth="1"/>
    <col min="16138" max="16138" width="11.69921875" style="22" customWidth="1"/>
    <col min="16139" max="16139" width="13.19921875" style="22" customWidth="1"/>
    <col min="16140" max="16144" width="9.09765625" style="22"/>
    <col min="16145" max="16145" width="11.19921875" style="22" customWidth="1"/>
    <col min="16146" max="16384" width="9.09765625" style="22"/>
  </cols>
  <sheetData>
    <row r="1" spans="1:11" s="82" customFormat="1" ht="54.9" customHeight="1">
      <c r="A1" s="81" t="s">
        <v>1397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83" customFormat="1" ht="54.9" customHeight="1">
      <c r="A2" s="1927" t="s">
        <v>1396</v>
      </c>
      <c r="B2" s="1927"/>
      <c r="C2" s="1927"/>
      <c r="D2" s="1927"/>
      <c r="E2" s="1927"/>
      <c r="F2" s="1927"/>
      <c r="G2" s="1927"/>
      <c r="H2" s="1927"/>
      <c r="I2" s="1927"/>
      <c r="J2" s="1927"/>
      <c r="K2" s="1927"/>
    </row>
    <row r="3" spans="1:11" s="83" customFormat="1" ht="54.9" customHeight="1">
      <c r="A3" s="84" t="s">
        <v>964</v>
      </c>
      <c r="C3" s="85"/>
      <c r="D3" s="85"/>
      <c r="E3" s="85"/>
      <c r="F3" s="85"/>
      <c r="G3" s="85"/>
      <c r="H3" s="85"/>
      <c r="I3" s="85"/>
      <c r="J3" s="85"/>
      <c r="K3" s="86" t="s">
        <v>963</v>
      </c>
    </row>
    <row r="4" spans="1:11" s="83" customFormat="1" ht="54.9" customHeight="1">
      <c r="A4" s="87"/>
      <c r="B4" s="88" t="s">
        <v>962</v>
      </c>
      <c r="C4" s="89"/>
      <c r="D4" s="90" t="s">
        <v>961</v>
      </c>
      <c r="E4" s="91"/>
      <c r="F4" s="89"/>
      <c r="G4" s="90" t="s">
        <v>268</v>
      </c>
      <c r="H4" s="90"/>
      <c r="I4" s="92"/>
      <c r="J4" s="90" t="s">
        <v>30</v>
      </c>
      <c r="K4" s="91"/>
    </row>
    <row r="5" spans="1:11" s="83" customFormat="1" ht="54.9" customHeight="1">
      <c r="A5" s="93"/>
      <c r="B5" s="94" t="s">
        <v>960</v>
      </c>
      <c r="C5" s="95"/>
      <c r="D5" s="96" t="s">
        <v>265</v>
      </c>
      <c r="E5" s="97"/>
      <c r="F5" s="95"/>
      <c r="G5" s="96" t="s">
        <v>959</v>
      </c>
      <c r="H5" s="96"/>
      <c r="I5" s="98"/>
      <c r="J5" s="96" t="s">
        <v>26</v>
      </c>
      <c r="K5" s="97"/>
    </row>
    <row r="6" spans="1:11" s="83" customFormat="1" ht="54.9" customHeight="1">
      <c r="A6" s="93"/>
      <c r="B6" s="99" t="s">
        <v>958</v>
      </c>
      <c r="C6" s="91" t="s">
        <v>957</v>
      </c>
      <c r="D6" s="100" t="s">
        <v>956</v>
      </c>
      <c r="E6" s="100" t="s">
        <v>30</v>
      </c>
      <c r="F6" s="91" t="s">
        <v>957</v>
      </c>
      <c r="G6" s="101" t="s">
        <v>956</v>
      </c>
      <c r="H6" s="89" t="s">
        <v>30</v>
      </c>
      <c r="I6" s="102" t="s">
        <v>957</v>
      </c>
      <c r="J6" s="100" t="s">
        <v>956</v>
      </c>
      <c r="K6" s="100" t="s">
        <v>30</v>
      </c>
    </row>
    <row r="7" spans="1:11" s="83" customFormat="1" ht="54.9" customHeight="1">
      <c r="A7" s="103" t="s">
        <v>955</v>
      </c>
      <c r="B7" s="104" t="s">
        <v>954</v>
      </c>
      <c r="C7" s="97" t="s">
        <v>536</v>
      </c>
      <c r="D7" s="105" t="s">
        <v>537</v>
      </c>
      <c r="E7" s="105" t="s">
        <v>26</v>
      </c>
      <c r="F7" s="97" t="s">
        <v>536</v>
      </c>
      <c r="G7" s="106" t="s">
        <v>537</v>
      </c>
      <c r="H7" s="95" t="s">
        <v>26</v>
      </c>
      <c r="I7" s="107" t="s">
        <v>536</v>
      </c>
      <c r="J7" s="105" t="s">
        <v>537</v>
      </c>
      <c r="K7" s="105" t="s">
        <v>26</v>
      </c>
    </row>
    <row r="8" spans="1:11" s="118" customFormat="1" ht="54.9" customHeight="1">
      <c r="A8" s="108" t="s">
        <v>953</v>
      </c>
      <c r="B8" s="109" t="s">
        <v>952</v>
      </c>
      <c r="C8" s="110">
        <v>1352</v>
      </c>
      <c r="D8" s="111">
        <v>900</v>
      </c>
      <c r="E8" s="112">
        <f t="shared" ref="E8:E20" si="0">SUM(C8:D8)</f>
        <v>2252</v>
      </c>
      <c r="F8" s="113">
        <v>66</v>
      </c>
      <c r="G8" s="114">
        <v>49</v>
      </c>
      <c r="H8" s="115">
        <f t="shared" ref="H8:H20" si="1">SUM(F8:G8)</f>
        <v>115</v>
      </c>
      <c r="I8" s="116">
        <f>SUM(C8+F8)</f>
        <v>1418</v>
      </c>
      <c r="J8" s="117">
        <f>SUM(D8+G8)</f>
        <v>949</v>
      </c>
      <c r="K8" s="117">
        <f>SUM(E8+H8)</f>
        <v>2367</v>
      </c>
    </row>
    <row r="9" spans="1:11" s="118" customFormat="1" ht="54.9" customHeight="1">
      <c r="A9" s="216" t="s">
        <v>951</v>
      </c>
      <c r="B9" s="217" t="s">
        <v>950</v>
      </c>
      <c r="C9" s="183">
        <v>1006</v>
      </c>
      <c r="D9" s="218">
        <v>1086</v>
      </c>
      <c r="E9" s="183">
        <f t="shared" si="0"/>
        <v>2092</v>
      </c>
      <c r="F9" s="209">
        <v>44</v>
      </c>
      <c r="G9" s="131">
        <v>35</v>
      </c>
      <c r="H9" s="131">
        <f t="shared" si="1"/>
        <v>79</v>
      </c>
      <c r="I9" s="132">
        <f t="shared" ref="I9:K14" si="2">C9+F9</f>
        <v>1050</v>
      </c>
      <c r="J9" s="130">
        <f t="shared" si="2"/>
        <v>1121</v>
      </c>
      <c r="K9" s="130">
        <f t="shared" si="2"/>
        <v>2171</v>
      </c>
    </row>
    <row r="10" spans="1:11" s="118" customFormat="1" ht="54.9" customHeight="1">
      <c r="A10" s="216" t="s">
        <v>937</v>
      </c>
      <c r="B10" s="217" t="s">
        <v>936</v>
      </c>
      <c r="C10" s="183">
        <v>199</v>
      </c>
      <c r="D10" s="218">
        <v>108</v>
      </c>
      <c r="E10" s="183">
        <f>SUM(C10:D10)</f>
        <v>307</v>
      </c>
      <c r="F10" s="209">
        <v>2</v>
      </c>
      <c r="G10" s="131">
        <v>0</v>
      </c>
      <c r="H10" s="131">
        <f>SUM(F10:G10)</f>
        <v>2</v>
      </c>
      <c r="I10" s="132">
        <f>C10+F10</f>
        <v>201</v>
      </c>
      <c r="J10" s="130">
        <f>D10+G10</f>
        <v>108</v>
      </c>
      <c r="K10" s="130">
        <f>E10+H10</f>
        <v>309</v>
      </c>
    </row>
    <row r="11" spans="1:11" s="25" customFormat="1" ht="54.9" customHeight="1">
      <c r="A11" s="49" t="s">
        <v>949</v>
      </c>
      <c r="B11" s="48" t="s">
        <v>948</v>
      </c>
      <c r="C11" s="39">
        <v>617</v>
      </c>
      <c r="D11" s="45">
        <v>639</v>
      </c>
      <c r="E11" s="39">
        <f t="shared" si="0"/>
        <v>1256</v>
      </c>
      <c r="F11" s="44">
        <v>8</v>
      </c>
      <c r="G11" s="33">
        <v>12</v>
      </c>
      <c r="H11" s="33">
        <f t="shared" si="1"/>
        <v>20</v>
      </c>
      <c r="I11" s="32">
        <f t="shared" si="2"/>
        <v>625</v>
      </c>
      <c r="J11" s="31">
        <f t="shared" si="2"/>
        <v>651</v>
      </c>
      <c r="K11" s="31">
        <f t="shared" si="2"/>
        <v>1276</v>
      </c>
    </row>
    <row r="12" spans="1:11" s="118" customFormat="1" ht="54.9" customHeight="1">
      <c r="A12" s="216" t="s">
        <v>947</v>
      </c>
      <c r="B12" s="217" t="s">
        <v>946</v>
      </c>
      <c r="C12" s="183">
        <v>372</v>
      </c>
      <c r="D12" s="218">
        <v>366</v>
      </c>
      <c r="E12" s="183">
        <f t="shared" si="0"/>
        <v>738</v>
      </c>
      <c r="F12" s="209">
        <v>6</v>
      </c>
      <c r="G12" s="131">
        <v>11</v>
      </c>
      <c r="H12" s="131">
        <f t="shared" si="1"/>
        <v>17</v>
      </c>
      <c r="I12" s="132">
        <f t="shared" si="2"/>
        <v>378</v>
      </c>
      <c r="J12" s="130">
        <f t="shared" si="2"/>
        <v>377</v>
      </c>
      <c r="K12" s="130">
        <f t="shared" si="2"/>
        <v>755</v>
      </c>
    </row>
    <row r="13" spans="1:11" s="118" customFormat="1" ht="54.9" customHeight="1">
      <c r="A13" s="216" t="s">
        <v>945</v>
      </c>
      <c r="B13" s="217" t="s">
        <v>944</v>
      </c>
      <c r="C13" s="183">
        <v>723</v>
      </c>
      <c r="D13" s="218">
        <v>771</v>
      </c>
      <c r="E13" s="183">
        <f t="shared" si="0"/>
        <v>1494</v>
      </c>
      <c r="F13" s="209">
        <v>13</v>
      </c>
      <c r="G13" s="131">
        <v>10</v>
      </c>
      <c r="H13" s="131">
        <f t="shared" si="1"/>
        <v>23</v>
      </c>
      <c r="I13" s="132">
        <f t="shared" si="2"/>
        <v>736</v>
      </c>
      <c r="J13" s="130">
        <f t="shared" si="2"/>
        <v>781</v>
      </c>
      <c r="K13" s="130">
        <f t="shared" si="2"/>
        <v>1517</v>
      </c>
    </row>
    <row r="14" spans="1:11" s="118" customFormat="1" ht="54.9" customHeight="1">
      <c r="A14" s="216" t="s">
        <v>943</v>
      </c>
      <c r="B14" s="217" t="s">
        <v>942</v>
      </c>
      <c r="C14" s="183">
        <v>918</v>
      </c>
      <c r="D14" s="218">
        <v>555</v>
      </c>
      <c r="E14" s="183">
        <f t="shared" si="0"/>
        <v>1473</v>
      </c>
      <c r="F14" s="209">
        <v>0</v>
      </c>
      <c r="G14" s="131">
        <v>0</v>
      </c>
      <c r="H14" s="131">
        <f t="shared" si="1"/>
        <v>0</v>
      </c>
      <c r="I14" s="132">
        <f t="shared" si="2"/>
        <v>918</v>
      </c>
      <c r="J14" s="130">
        <f t="shared" si="2"/>
        <v>555</v>
      </c>
      <c r="K14" s="130">
        <f t="shared" si="2"/>
        <v>1473</v>
      </c>
    </row>
    <row r="15" spans="1:11" s="118" customFormat="1" ht="54.9" customHeight="1">
      <c r="A15" s="216" t="s">
        <v>941</v>
      </c>
      <c r="B15" s="179" t="s">
        <v>940</v>
      </c>
      <c r="C15" s="183">
        <v>720</v>
      </c>
      <c r="D15" s="218">
        <v>303</v>
      </c>
      <c r="E15" s="183">
        <f t="shared" si="0"/>
        <v>1023</v>
      </c>
      <c r="F15" s="209">
        <v>0</v>
      </c>
      <c r="G15" s="131">
        <v>0</v>
      </c>
      <c r="H15" s="131">
        <f t="shared" si="1"/>
        <v>0</v>
      </c>
      <c r="I15" s="132">
        <f>SUM(C15+F15)</f>
        <v>720</v>
      </c>
      <c r="J15" s="130">
        <f>SUM(D15+G15)</f>
        <v>303</v>
      </c>
      <c r="K15" s="130">
        <f>SUM(E15+H15)</f>
        <v>1023</v>
      </c>
    </row>
    <row r="16" spans="1:11" s="118" customFormat="1" ht="54.9" customHeight="1">
      <c r="A16" s="216" t="s">
        <v>939</v>
      </c>
      <c r="B16" s="217" t="s">
        <v>938</v>
      </c>
      <c r="C16" s="183">
        <v>890</v>
      </c>
      <c r="D16" s="218">
        <v>834</v>
      </c>
      <c r="E16" s="183">
        <f t="shared" si="0"/>
        <v>1724</v>
      </c>
      <c r="F16" s="209">
        <v>0</v>
      </c>
      <c r="G16" s="131">
        <v>0</v>
      </c>
      <c r="H16" s="131">
        <f t="shared" si="1"/>
        <v>0</v>
      </c>
      <c r="I16" s="132">
        <f t="shared" ref="I16:K17" si="3">C16+F16</f>
        <v>890</v>
      </c>
      <c r="J16" s="130">
        <f t="shared" si="3"/>
        <v>834</v>
      </c>
      <c r="K16" s="130">
        <f t="shared" si="3"/>
        <v>1724</v>
      </c>
    </row>
    <row r="17" spans="1:11" s="118" customFormat="1" ht="54.9" customHeight="1">
      <c r="A17" s="216" t="s">
        <v>935</v>
      </c>
      <c r="B17" s="217" t="s">
        <v>934</v>
      </c>
      <c r="C17" s="183">
        <v>164</v>
      </c>
      <c r="D17" s="218">
        <v>38</v>
      </c>
      <c r="E17" s="183">
        <f t="shared" si="0"/>
        <v>202</v>
      </c>
      <c r="F17" s="209">
        <v>1</v>
      </c>
      <c r="G17" s="131">
        <v>2</v>
      </c>
      <c r="H17" s="131">
        <f t="shared" si="1"/>
        <v>3</v>
      </c>
      <c r="I17" s="132">
        <f t="shared" si="3"/>
        <v>165</v>
      </c>
      <c r="J17" s="130">
        <f t="shared" si="3"/>
        <v>40</v>
      </c>
      <c r="K17" s="130">
        <f t="shared" si="3"/>
        <v>205</v>
      </c>
    </row>
    <row r="18" spans="1:11" s="118" customFormat="1" ht="54.9" customHeight="1">
      <c r="A18" s="216" t="s">
        <v>933</v>
      </c>
      <c r="B18" s="217" t="s">
        <v>932</v>
      </c>
      <c r="C18" s="183">
        <v>678</v>
      </c>
      <c r="D18" s="218">
        <v>504</v>
      </c>
      <c r="E18" s="183">
        <f t="shared" si="0"/>
        <v>1182</v>
      </c>
      <c r="F18" s="209">
        <v>0</v>
      </c>
      <c r="G18" s="131">
        <v>0</v>
      </c>
      <c r="H18" s="131">
        <f t="shared" si="1"/>
        <v>0</v>
      </c>
      <c r="I18" s="132">
        <f t="shared" ref="I18:K19" si="4">SUM(C18+F18)</f>
        <v>678</v>
      </c>
      <c r="J18" s="130">
        <f t="shared" si="4"/>
        <v>504</v>
      </c>
      <c r="K18" s="130">
        <f t="shared" si="4"/>
        <v>1182</v>
      </c>
    </row>
    <row r="19" spans="1:11" s="118" customFormat="1" ht="54.9" customHeight="1">
      <c r="A19" s="216" t="s">
        <v>931</v>
      </c>
      <c r="B19" s="217" t="s">
        <v>930</v>
      </c>
      <c r="C19" s="130">
        <v>498</v>
      </c>
      <c r="D19" s="131">
        <v>535</v>
      </c>
      <c r="E19" s="183">
        <f t="shared" si="0"/>
        <v>1033</v>
      </c>
      <c r="F19" s="209">
        <v>1</v>
      </c>
      <c r="G19" s="131">
        <v>2</v>
      </c>
      <c r="H19" s="131">
        <f t="shared" si="1"/>
        <v>3</v>
      </c>
      <c r="I19" s="132">
        <f t="shared" si="4"/>
        <v>499</v>
      </c>
      <c r="J19" s="130">
        <f t="shared" si="4"/>
        <v>537</v>
      </c>
      <c r="K19" s="130">
        <f t="shared" si="4"/>
        <v>1036</v>
      </c>
    </row>
    <row r="20" spans="1:11" s="118" customFormat="1" ht="54.9" customHeight="1">
      <c r="A20" s="174" t="s">
        <v>1408</v>
      </c>
      <c r="B20" s="179" t="s">
        <v>1409</v>
      </c>
      <c r="C20" s="176">
        <v>1299</v>
      </c>
      <c r="D20" s="176">
        <v>706</v>
      </c>
      <c r="E20" s="176">
        <f t="shared" si="0"/>
        <v>2005</v>
      </c>
      <c r="F20" s="176">
        <v>1</v>
      </c>
      <c r="G20" s="176">
        <v>1</v>
      </c>
      <c r="H20" s="177">
        <f t="shared" si="1"/>
        <v>2</v>
      </c>
      <c r="I20" s="178">
        <f>C20+F20</f>
        <v>1300</v>
      </c>
      <c r="J20" s="176">
        <f>D20+G20</f>
        <v>707</v>
      </c>
      <c r="K20" s="176">
        <f>E20+H20</f>
        <v>2007</v>
      </c>
    </row>
    <row r="21" spans="1:11" s="118" customFormat="1" ht="54.9" customHeight="1">
      <c r="A21" s="203" t="s">
        <v>929</v>
      </c>
      <c r="B21" s="120" t="s">
        <v>928</v>
      </c>
      <c r="C21" s="183">
        <v>0</v>
      </c>
      <c r="D21" s="130">
        <v>371</v>
      </c>
      <c r="E21" s="183">
        <f t="shared" ref="E21:E33" si="5">SUM(C21:D21)</f>
        <v>371</v>
      </c>
      <c r="F21" s="130">
        <v>0</v>
      </c>
      <c r="G21" s="130">
        <v>8</v>
      </c>
      <c r="H21" s="131">
        <f t="shared" ref="H21:H33" si="6">SUM(F21:G21)</f>
        <v>8</v>
      </c>
      <c r="I21" s="172">
        <f t="shared" ref="I21:I33" si="7">SUM(C21+F21)</f>
        <v>0</v>
      </c>
      <c r="J21" s="173">
        <f t="shared" ref="J21:J33" si="8">SUM(D21+G21)</f>
        <v>379</v>
      </c>
      <c r="K21" s="173">
        <f t="shared" ref="K21:K33" si="9">SUM(E21+H21)</f>
        <v>379</v>
      </c>
    </row>
    <row r="22" spans="1:11" s="118" customFormat="1" ht="54.9" customHeight="1">
      <c r="A22" s="174" t="s">
        <v>927</v>
      </c>
      <c r="B22" s="193" t="s">
        <v>926</v>
      </c>
      <c r="C22" s="168">
        <v>236</v>
      </c>
      <c r="D22" s="173">
        <v>0</v>
      </c>
      <c r="E22" s="168">
        <f t="shared" si="5"/>
        <v>236</v>
      </c>
      <c r="F22" s="173">
        <v>4</v>
      </c>
      <c r="G22" s="173">
        <v>0</v>
      </c>
      <c r="H22" s="171">
        <f t="shared" si="6"/>
        <v>4</v>
      </c>
      <c r="I22" s="132">
        <f t="shared" si="7"/>
        <v>240</v>
      </c>
      <c r="J22" s="130">
        <f t="shared" si="8"/>
        <v>0</v>
      </c>
      <c r="K22" s="130">
        <f t="shared" si="9"/>
        <v>240</v>
      </c>
    </row>
    <row r="23" spans="1:11" s="118" customFormat="1" ht="54.9" customHeight="1">
      <c r="A23" s="174" t="s">
        <v>925</v>
      </c>
      <c r="B23" s="193" t="s">
        <v>924</v>
      </c>
      <c r="C23" s="176">
        <v>680</v>
      </c>
      <c r="D23" s="194">
        <v>639</v>
      </c>
      <c r="E23" s="176">
        <f t="shared" si="5"/>
        <v>1319</v>
      </c>
      <c r="F23" s="194">
        <v>0</v>
      </c>
      <c r="G23" s="194">
        <v>0</v>
      </c>
      <c r="H23" s="177">
        <f t="shared" si="6"/>
        <v>0</v>
      </c>
      <c r="I23" s="178">
        <f t="shared" si="7"/>
        <v>680</v>
      </c>
      <c r="J23" s="194">
        <f t="shared" si="8"/>
        <v>639</v>
      </c>
      <c r="K23" s="194">
        <f t="shared" si="9"/>
        <v>1319</v>
      </c>
    </row>
    <row r="24" spans="1:11" s="118" customFormat="1" ht="54.9" customHeight="1">
      <c r="A24" s="174" t="s">
        <v>923</v>
      </c>
      <c r="B24" s="193" t="s">
        <v>922</v>
      </c>
      <c r="C24" s="194">
        <v>321</v>
      </c>
      <c r="D24" s="194">
        <v>380</v>
      </c>
      <c r="E24" s="194">
        <f t="shared" si="5"/>
        <v>701</v>
      </c>
      <c r="F24" s="194">
        <v>1</v>
      </c>
      <c r="G24" s="194">
        <v>1</v>
      </c>
      <c r="H24" s="177">
        <f t="shared" si="6"/>
        <v>2</v>
      </c>
      <c r="I24" s="178">
        <f t="shared" si="7"/>
        <v>322</v>
      </c>
      <c r="J24" s="194">
        <f t="shared" si="8"/>
        <v>381</v>
      </c>
      <c r="K24" s="194">
        <f t="shared" si="9"/>
        <v>703</v>
      </c>
    </row>
    <row r="25" spans="1:11" s="118" customFormat="1" ht="54.9" customHeight="1">
      <c r="A25" s="174" t="s">
        <v>921</v>
      </c>
      <c r="B25" s="193" t="s">
        <v>920</v>
      </c>
      <c r="C25" s="194">
        <v>206</v>
      </c>
      <c r="D25" s="194">
        <v>202</v>
      </c>
      <c r="E25" s="194">
        <f t="shared" si="5"/>
        <v>408</v>
      </c>
      <c r="F25" s="194">
        <v>1</v>
      </c>
      <c r="G25" s="194">
        <v>1</v>
      </c>
      <c r="H25" s="195">
        <f t="shared" si="6"/>
        <v>2</v>
      </c>
      <c r="I25" s="178">
        <f t="shared" si="7"/>
        <v>207</v>
      </c>
      <c r="J25" s="194">
        <f t="shared" si="8"/>
        <v>203</v>
      </c>
      <c r="K25" s="194">
        <f t="shared" si="9"/>
        <v>410</v>
      </c>
    </row>
    <row r="26" spans="1:11" s="118" customFormat="1" ht="54.9" customHeight="1">
      <c r="A26" s="174" t="s">
        <v>919</v>
      </c>
      <c r="B26" s="193" t="s">
        <v>918</v>
      </c>
      <c r="C26" s="194">
        <v>389</v>
      </c>
      <c r="D26" s="194">
        <v>148</v>
      </c>
      <c r="E26" s="194">
        <f t="shared" si="5"/>
        <v>537</v>
      </c>
      <c r="F26" s="194">
        <v>0</v>
      </c>
      <c r="G26" s="194">
        <v>0</v>
      </c>
      <c r="H26" s="195">
        <f t="shared" si="6"/>
        <v>0</v>
      </c>
      <c r="I26" s="178">
        <f t="shared" si="7"/>
        <v>389</v>
      </c>
      <c r="J26" s="194">
        <f t="shared" si="8"/>
        <v>148</v>
      </c>
      <c r="K26" s="194">
        <f t="shared" si="9"/>
        <v>537</v>
      </c>
    </row>
    <row r="27" spans="1:11" s="118" customFormat="1" ht="54.9" customHeight="1">
      <c r="A27" s="174" t="s">
        <v>917</v>
      </c>
      <c r="B27" s="193" t="s">
        <v>916</v>
      </c>
      <c r="C27" s="194">
        <v>141</v>
      </c>
      <c r="D27" s="194">
        <v>120</v>
      </c>
      <c r="E27" s="194">
        <f t="shared" si="5"/>
        <v>261</v>
      </c>
      <c r="F27" s="194">
        <v>0</v>
      </c>
      <c r="G27" s="194">
        <v>0</v>
      </c>
      <c r="H27" s="195">
        <f t="shared" si="6"/>
        <v>0</v>
      </c>
      <c r="I27" s="178">
        <f t="shared" si="7"/>
        <v>141</v>
      </c>
      <c r="J27" s="194">
        <f t="shared" si="8"/>
        <v>120</v>
      </c>
      <c r="K27" s="194">
        <f t="shared" si="9"/>
        <v>261</v>
      </c>
    </row>
    <row r="28" spans="1:11" s="118" customFormat="1" ht="54.9" customHeight="1">
      <c r="A28" s="174" t="s">
        <v>915</v>
      </c>
      <c r="B28" s="217" t="s">
        <v>914</v>
      </c>
      <c r="C28" s="194">
        <v>141</v>
      </c>
      <c r="D28" s="194">
        <v>201</v>
      </c>
      <c r="E28" s="194">
        <f t="shared" si="5"/>
        <v>342</v>
      </c>
      <c r="F28" s="194">
        <v>0</v>
      </c>
      <c r="G28" s="194">
        <v>1</v>
      </c>
      <c r="H28" s="195">
        <f t="shared" si="6"/>
        <v>1</v>
      </c>
      <c r="I28" s="178">
        <f t="shared" si="7"/>
        <v>141</v>
      </c>
      <c r="J28" s="194">
        <f t="shared" si="8"/>
        <v>202</v>
      </c>
      <c r="K28" s="194">
        <f t="shared" si="9"/>
        <v>343</v>
      </c>
    </row>
    <row r="29" spans="1:11" s="118" customFormat="1" ht="54.9" customHeight="1">
      <c r="A29" s="174" t="s">
        <v>913</v>
      </c>
      <c r="B29" s="193" t="s">
        <v>912</v>
      </c>
      <c r="C29" s="194">
        <v>316</v>
      </c>
      <c r="D29" s="194">
        <v>342</v>
      </c>
      <c r="E29" s="194">
        <f t="shared" si="5"/>
        <v>658</v>
      </c>
      <c r="F29" s="194">
        <v>0</v>
      </c>
      <c r="G29" s="194">
        <v>0</v>
      </c>
      <c r="H29" s="195">
        <f t="shared" si="6"/>
        <v>0</v>
      </c>
      <c r="I29" s="178">
        <f t="shared" si="7"/>
        <v>316</v>
      </c>
      <c r="J29" s="194">
        <f t="shared" si="8"/>
        <v>342</v>
      </c>
      <c r="K29" s="194">
        <f t="shared" si="9"/>
        <v>658</v>
      </c>
    </row>
    <row r="30" spans="1:11" s="25" customFormat="1" ht="54.9" customHeight="1">
      <c r="A30" s="50" t="s">
        <v>911</v>
      </c>
      <c r="B30" s="55" t="s">
        <v>910</v>
      </c>
      <c r="C30" s="26">
        <v>232</v>
      </c>
      <c r="D30" s="26">
        <v>99</v>
      </c>
      <c r="E30" s="26">
        <f t="shared" si="5"/>
        <v>331</v>
      </c>
      <c r="F30" s="26">
        <v>0</v>
      </c>
      <c r="G30" s="26">
        <v>0</v>
      </c>
      <c r="H30" s="35">
        <f t="shared" si="6"/>
        <v>0</v>
      </c>
      <c r="I30" s="27">
        <f t="shared" si="7"/>
        <v>232</v>
      </c>
      <c r="J30" s="26">
        <f t="shared" si="8"/>
        <v>99</v>
      </c>
      <c r="K30" s="26">
        <f t="shared" si="9"/>
        <v>331</v>
      </c>
    </row>
    <row r="31" spans="1:11" s="118" customFormat="1" ht="54.9" customHeight="1">
      <c r="A31" s="216" t="s">
        <v>909</v>
      </c>
      <c r="B31" s="236" t="s">
        <v>908</v>
      </c>
      <c r="C31" s="130">
        <v>278</v>
      </c>
      <c r="D31" s="130">
        <v>159</v>
      </c>
      <c r="E31" s="130">
        <f t="shared" si="5"/>
        <v>437</v>
      </c>
      <c r="F31" s="130">
        <v>2</v>
      </c>
      <c r="G31" s="130">
        <v>2</v>
      </c>
      <c r="H31" s="202">
        <f t="shared" si="6"/>
        <v>4</v>
      </c>
      <c r="I31" s="132">
        <f t="shared" si="7"/>
        <v>280</v>
      </c>
      <c r="J31" s="130">
        <f t="shared" si="8"/>
        <v>161</v>
      </c>
      <c r="K31" s="130">
        <f t="shared" si="9"/>
        <v>441</v>
      </c>
    </row>
    <row r="32" spans="1:11" s="118" customFormat="1" ht="54.9" customHeight="1">
      <c r="A32" s="174" t="s">
        <v>907</v>
      </c>
      <c r="B32" s="193" t="s">
        <v>906</v>
      </c>
      <c r="C32" s="194">
        <v>279</v>
      </c>
      <c r="D32" s="194">
        <v>0</v>
      </c>
      <c r="E32" s="194">
        <f t="shared" si="5"/>
        <v>279</v>
      </c>
      <c r="F32" s="194">
        <v>0</v>
      </c>
      <c r="G32" s="194">
        <v>0</v>
      </c>
      <c r="H32" s="195">
        <f t="shared" si="6"/>
        <v>0</v>
      </c>
      <c r="I32" s="178">
        <f t="shared" si="7"/>
        <v>279</v>
      </c>
      <c r="J32" s="194">
        <f t="shared" si="8"/>
        <v>0</v>
      </c>
      <c r="K32" s="194">
        <f t="shared" si="9"/>
        <v>279</v>
      </c>
    </row>
    <row r="33" spans="1:11" s="118" customFormat="1" ht="54.9" customHeight="1" thickBot="1">
      <c r="A33" s="253" t="s">
        <v>905</v>
      </c>
      <c r="B33" s="254" t="s">
        <v>904</v>
      </c>
      <c r="C33" s="233">
        <v>223</v>
      </c>
      <c r="D33" s="233">
        <v>34</v>
      </c>
      <c r="E33" s="233">
        <f t="shared" si="5"/>
        <v>257</v>
      </c>
      <c r="F33" s="233">
        <v>0</v>
      </c>
      <c r="G33" s="233">
        <v>0</v>
      </c>
      <c r="H33" s="255">
        <f t="shared" si="6"/>
        <v>0</v>
      </c>
      <c r="I33" s="226">
        <f t="shared" si="7"/>
        <v>223</v>
      </c>
      <c r="J33" s="233">
        <f t="shared" si="8"/>
        <v>34</v>
      </c>
      <c r="K33" s="233">
        <f t="shared" si="9"/>
        <v>257</v>
      </c>
    </row>
    <row r="34" spans="1:11" s="188" customFormat="1" ht="54.9" customHeight="1" thickBot="1">
      <c r="A34" s="256" t="s">
        <v>30</v>
      </c>
      <c r="B34" s="257" t="s">
        <v>831</v>
      </c>
      <c r="C34" s="258">
        <f t="shared" ref="C34:K34" si="10">SUM(C8:C33)</f>
        <v>12878</v>
      </c>
      <c r="D34" s="258">
        <f t="shared" si="10"/>
        <v>10040</v>
      </c>
      <c r="E34" s="258">
        <f t="shared" si="10"/>
        <v>22918</v>
      </c>
      <c r="F34" s="258">
        <f t="shared" si="10"/>
        <v>150</v>
      </c>
      <c r="G34" s="258">
        <f t="shared" si="10"/>
        <v>135</v>
      </c>
      <c r="H34" s="259">
        <f t="shared" si="10"/>
        <v>285</v>
      </c>
      <c r="I34" s="260">
        <f t="shared" si="10"/>
        <v>13028</v>
      </c>
      <c r="J34" s="258">
        <f t="shared" si="10"/>
        <v>10175</v>
      </c>
      <c r="K34" s="258">
        <f t="shared" si="10"/>
        <v>23203</v>
      </c>
    </row>
    <row r="35" spans="1:11" s="118" customFormat="1" ht="54.9" customHeight="1">
      <c r="A35" s="119" t="s">
        <v>903</v>
      </c>
      <c r="B35" s="120" t="s">
        <v>902</v>
      </c>
      <c r="C35" s="121">
        <v>388</v>
      </c>
      <c r="D35" s="122">
        <v>350</v>
      </c>
      <c r="E35" s="121">
        <f t="shared" ref="E35:E42" si="11">SUM(C35:D35)</f>
        <v>738</v>
      </c>
      <c r="F35" s="123">
        <v>7</v>
      </c>
      <c r="G35" s="124">
        <v>5</v>
      </c>
      <c r="H35" s="124">
        <f t="shared" ref="H35:H42" si="12">SUM(F35:G35)</f>
        <v>12</v>
      </c>
      <c r="I35" s="125">
        <f t="shared" ref="I35:K41" si="13">SUM(C35+F35)</f>
        <v>395</v>
      </c>
      <c r="J35" s="126">
        <f t="shared" si="13"/>
        <v>355</v>
      </c>
      <c r="K35" s="126">
        <f t="shared" si="13"/>
        <v>750</v>
      </c>
    </row>
    <row r="36" spans="1:11" s="118" customFormat="1" ht="54.9" customHeight="1">
      <c r="A36" s="203" t="s">
        <v>901</v>
      </c>
      <c r="B36" s="201" t="s">
        <v>900</v>
      </c>
      <c r="C36" s="183">
        <v>399</v>
      </c>
      <c r="D36" s="218">
        <v>449</v>
      </c>
      <c r="E36" s="183">
        <f t="shared" si="11"/>
        <v>848</v>
      </c>
      <c r="F36" s="209">
        <v>13</v>
      </c>
      <c r="G36" s="131">
        <v>15</v>
      </c>
      <c r="H36" s="131">
        <f t="shared" si="12"/>
        <v>28</v>
      </c>
      <c r="I36" s="132">
        <f t="shared" si="13"/>
        <v>412</v>
      </c>
      <c r="J36" s="130">
        <f t="shared" si="13"/>
        <v>464</v>
      </c>
      <c r="K36" s="130">
        <f t="shared" si="13"/>
        <v>876</v>
      </c>
    </row>
    <row r="37" spans="1:11" s="25" customFormat="1" ht="54.9" customHeight="1">
      <c r="A37" s="42" t="s">
        <v>899</v>
      </c>
      <c r="B37" s="34" t="s">
        <v>898</v>
      </c>
      <c r="C37" s="39">
        <v>236</v>
      </c>
      <c r="D37" s="33">
        <v>267</v>
      </c>
      <c r="E37" s="39">
        <f t="shared" si="11"/>
        <v>503</v>
      </c>
      <c r="F37" s="31">
        <v>2</v>
      </c>
      <c r="G37" s="33">
        <v>1</v>
      </c>
      <c r="H37" s="33">
        <f t="shared" si="12"/>
        <v>3</v>
      </c>
      <c r="I37" s="32">
        <f t="shared" si="13"/>
        <v>238</v>
      </c>
      <c r="J37" s="31">
        <f t="shared" si="13"/>
        <v>268</v>
      </c>
      <c r="K37" s="31">
        <f t="shared" si="13"/>
        <v>506</v>
      </c>
    </row>
    <row r="38" spans="1:11" s="118" customFormat="1" ht="54.9" customHeight="1">
      <c r="A38" s="203" t="s">
        <v>897</v>
      </c>
      <c r="B38" s="201" t="s">
        <v>896</v>
      </c>
      <c r="C38" s="183">
        <v>177</v>
      </c>
      <c r="D38" s="131">
        <v>184</v>
      </c>
      <c r="E38" s="183">
        <f t="shared" si="11"/>
        <v>361</v>
      </c>
      <c r="F38" s="130">
        <v>4</v>
      </c>
      <c r="G38" s="131">
        <v>2</v>
      </c>
      <c r="H38" s="131">
        <f t="shared" si="12"/>
        <v>6</v>
      </c>
      <c r="I38" s="132">
        <f t="shared" si="13"/>
        <v>181</v>
      </c>
      <c r="J38" s="130">
        <f t="shared" si="13"/>
        <v>186</v>
      </c>
      <c r="K38" s="130">
        <f t="shared" si="13"/>
        <v>367</v>
      </c>
    </row>
    <row r="39" spans="1:11" s="118" customFormat="1" ht="54.9" customHeight="1">
      <c r="A39" s="203" t="s">
        <v>895</v>
      </c>
      <c r="B39" s="201" t="s">
        <v>894</v>
      </c>
      <c r="C39" s="183">
        <v>140</v>
      </c>
      <c r="D39" s="131">
        <v>143</v>
      </c>
      <c r="E39" s="183">
        <f t="shared" si="11"/>
        <v>283</v>
      </c>
      <c r="F39" s="183">
        <v>4</v>
      </c>
      <c r="G39" s="183">
        <v>4</v>
      </c>
      <c r="H39" s="131">
        <f t="shared" si="12"/>
        <v>8</v>
      </c>
      <c r="I39" s="132">
        <f t="shared" si="13"/>
        <v>144</v>
      </c>
      <c r="J39" s="130">
        <f t="shared" si="13"/>
        <v>147</v>
      </c>
      <c r="K39" s="130">
        <f t="shared" si="13"/>
        <v>291</v>
      </c>
    </row>
    <row r="40" spans="1:11" s="118" customFormat="1" ht="54.9" customHeight="1">
      <c r="A40" s="203" t="s">
        <v>893</v>
      </c>
      <c r="B40" s="201" t="s">
        <v>892</v>
      </c>
      <c r="C40" s="183">
        <v>190</v>
      </c>
      <c r="D40" s="131">
        <v>0</v>
      </c>
      <c r="E40" s="183">
        <f t="shared" si="11"/>
        <v>190</v>
      </c>
      <c r="F40" s="130">
        <v>0</v>
      </c>
      <c r="G40" s="130">
        <v>0</v>
      </c>
      <c r="H40" s="131">
        <f t="shared" si="12"/>
        <v>0</v>
      </c>
      <c r="I40" s="132">
        <f t="shared" si="13"/>
        <v>190</v>
      </c>
      <c r="J40" s="130">
        <f t="shared" si="13"/>
        <v>0</v>
      </c>
      <c r="K40" s="130">
        <f t="shared" si="13"/>
        <v>190</v>
      </c>
    </row>
    <row r="41" spans="1:11" s="182" customFormat="1" ht="54.9" customHeight="1">
      <c r="A41" s="196" t="s">
        <v>891</v>
      </c>
      <c r="B41" s="197" t="s">
        <v>890</v>
      </c>
      <c r="C41" s="219">
        <v>407</v>
      </c>
      <c r="D41" s="220">
        <v>368</v>
      </c>
      <c r="E41" s="168">
        <f t="shared" si="11"/>
        <v>775</v>
      </c>
      <c r="F41" s="219">
        <v>0</v>
      </c>
      <c r="G41" s="219">
        <v>0</v>
      </c>
      <c r="H41" s="171">
        <f t="shared" si="12"/>
        <v>0</v>
      </c>
      <c r="I41" s="172">
        <f t="shared" si="13"/>
        <v>407</v>
      </c>
      <c r="J41" s="173">
        <f t="shared" si="13"/>
        <v>368</v>
      </c>
      <c r="K41" s="173">
        <f t="shared" si="13"/>
        <v>775</v>
      </c>
    </row>
    <row r="42" spans="1:11" s="182" customFormat="1" ht="54.9" customHeight="1">
      <c r="A42" s="180" t="s">
        <v>1402</v>
      </c>
      <c r="B42" s="181" t="s">
        <v>1410</v>
      </c>
      <c r="C42" s="183">
        <v>208</v>
      </c>
      <c r="D42" s="131">
        <v>182</v>
      </c>
      <c r="E42" s="183">
        <f t="shared" si="11"/>
        <v>390</v>
      </c>
      <c r="F42" s="130">
        <v>0</v>
      </c>
      <c r="G42" s="130">
        <v>0</v>
      </c>
      <c r="H42" s="131">
        <f t="shared" si="12"/>
        <v>0</v>
      </c>
      <c r="I42" s="132">
        <f>C42+F42</f>
        <v>208</v>
      </c>
      <c r="J42" s="130">
        <f>D42+G42</f>
        <v>182</v>
      </c>
      <c r="K42" s="130">
        <f>E42+H42</f>
        <v>390</v>
      </c>
    </row>
    <row r="43" spans="1:11" s="182" customFormat="1" ht="54.9" customHeight="1">
      <c r="A43" s="203" t="s">
        <v>889</v>
      </c>
      <c r="B43" s="120" t="s">
        <v>888</v>
      </c>
      <c r="C43" s="245">
        <v>0</v>
      </c>
      <c r="D43" s="246">
        <v>193</v>
      </c>
      <c r="E43" s="246">
        <f t="shared" ref="E43:E52" si="14">SUM(C43:D43)</f>
        <v>193</v>
      </c>
      <c r="F43" s="246">
        <v>0</v>
      </c>
      <c r="G43" s="246">
        <v>5</v>
      </c>
      <c r="H43" s="247">
        <f t="shared" ref="H43:H52" si="15">SUM(F43:G43)</f>
        <v>5</v>
      </c>
      <c r="I43" s="248">
        <f t="shared" ref="I43:K44" si="16">C43+F43</f>
        <v>0</v>
      </c>
      <c r="J43" s="246">
        <f t="shared" si="16"/>
        <v>198</v>
      </c>
      <c r="K43" s="246">
        <f t="shared" si="16"/>
        <v>198</v>
      </c>
    </row>
    <row r="44" spans="1:11" s="182" customFormat="1" ht="54.9" customHeight="1">
      <c r="A44" s="196" t="s">
        <v>887</v>
      </c>
      <c r="B44" s="197" t="s">
        <v>886</v>
      </c>
      <c r="C44" s="245">
        <v>173</v>
      </c>
      <c r="D44" s="246">
        <v>0</v>
      </c>
      <c r="E44" s="246">
        <f t="shared" si="14"/>
        <v>173</v>
      </c>
      <c r="F44" s="246">
        <v>2</v>
      </c>
      <c r="G44" s="246">
        <v>0</v>
      </c>
      <c r="H44" s="247">
        <f t="shared" si="15"/>
        <v>2</v>
      </c>
      <c r="I44" s="248">
        <f t="shared" si="16"/>
        <v>175</v>
      </c>
      <c r="J44" s="246">
        <f t="shared" si="16"/>
        <v>0</v>
      </c>
      <c r="K44" s="246">
        <f t="shared" si="16"/>
        <v>175</v>
      </c>
    </row>
    <row r="45" spans="1:11" s="182" customFormat="1" ht="54.9" customHeight="1">
      <c r="A45" s="196" t="s">
        <v>885</v>
      </c>
      <c r="B45" s="197" t="s">
        <v>884</v>
      </c>
      <c r="C45" s="234">
        <v>210</v>
      </c>
      <c r="D45" s="235">
        <v>110</v>
      </c>
      <c r="E45" s="130">
        <f t="shared" si="14"/>
        <v>320</v>
      </c>
      <c r="F45" s="235">
        <v>0</v>
      </c>
      <c r="G45" s="235">
        <v>0</v>
      </c>
      <c r="H45" s="202">
        <f t="shared" si="15"/>
        <v>0</v>
      </c>
      <c r="I45" s="132">
        <f t="shared" ref="I45:K52" si="17">SUM(C45+F45)</f>
        <v>210</v>
      </c>
      <c r="J45" s="130">
        <f t="shared" si="17"/>
        <v>110</v>
      </c>
      <c r="K45" s="130">
        <f t="shared" si="17"/>
        <v>320</v>
      </c>
    </row>
    <row r="46" spans="1:11" s="182" customFormat="1" ht="54.9" customHeight="1">
      <c r="A46" s="196" t="s">
        <v>883</v>
      </c>
      <c r="B46" s="197" t="s">
        <v>882</v>
      </c>
      <c r="C46" s="234">
        <v>114</v>
      </c>
      <c r="D46" s="235">
        <v>0</v>
      </c>
      <c r="E46" s="130">
        <f t="shared" si="14"/>
        <v>114</v>
      </c>
      <c r="F46" s="235">
        <v>0</v>
      </c>
      <c r="G46" s="235">
        <v>0</v>
      </c>
      <c r="H46" s="202">
        <f t="shared" si="15"/>
        <v>0</v>
      </c>
      <c r="I46" s="132">
        <f t="shared" si="17"/>
        <v>114</v>
      </c>
      <c r="J46" s="130">
        <f t="shared" si="17"/>
        <v>0</v>
      </c>
      <c r="K46" s="130">
        <f t="shared" si="17"/>
        <v>114</v>
      </c>
    </row>
    <row r="47" spans="1:11" s="182" customFormat="1" ht="54.9" customHeight="1">
      <c r="A47" s="174" t="s">
        <v>881</v>
      </c>
      <c r="B47" s="193" t="s">
        <v>880</v>
      </c>
      <c r="C47" s="198">
        <v>74</v>
      </c>
      <c r="D47" s="199">
        <v>0</v>
      </c>
      <c r="E47" s="194">
        <f t="shared" si="14"/>
        <v>74</v>
      </c>
      <c r="F47" s="199">
        <v>0</v>
      </c>
      <c r="G47" s="199">
        <v>0</v>
      </c>
      <c r="H47" s="195">
        <f t="shared" si="15"/>
        <v>0</v>
      </c>
      <c r="I47" s="132">
        <f t="shared" si="17"/>
        <v>74</v>
      </c>
      <c r="J47" s="130">
        <f t="shared" si="17"/>
        <v>0</v>
      </c>
      <c r="K47" s="130">
        <f t="shared" si="17"/>
        <v>74</v>
      </c>
    </row>
    <row r="48" spans="1:11" s="182" customFormat="1" ht="54.9" customHeight="1">
      <c r="A48" s="196" t="s">
        <v>879</v>
      </c>
      <c r="B48" s="197" t="s">
        <v>878</v>
      </c>
      <c r="C48" s="198">
        <v>103</v>
      </c>
      <c r="D48" s="199">
        <v>97</v>
      </c>
      <c r="E48" s="194">
        <f t="shared" si="14"/>
        <v>200</v>
      </c>
      <c r="F48" s="199">
        <v>0</v>
      </c>
      <c r="G48" s="199">
        <v>0</v>
      </c>
      <c r="H48" s="195">
        <f t="shared" si="15"/>
        <v>0</v>
      </c>
      <c r="I48" s="132">
        <f t="shared" si="17"/>
        <v>103</v>
      </c>
      <c r="J48" s="130">
        <f t="shared" si="17"/>
        <v>97</v>
      </c>
      <c r="K48" s="130">
        <f t="shared" si="17"/>
        <v>200</v>
      </c>
    </row>
    <row r="49" spans="1:11" s="182" customFormat="1" ht="54.9" customHeight="1">
      <c r="A49" s="196" t="s">
        <v>877</v>
      </c>
      <c r="B49" s="197" t="s">
        <v>876</v>
      </c>
      <c r="C49" s="198">
        <v>293</v>
      </c>
      <c r="D49" s="199">
        <v>313</v>
      </c>
      <c r="E49" s="194">
        <f t="shared" si="14"/>
        <v>606</v>
      </c>
      <c r="F49" s="199">
        <v>1</v>
      </c>
      <c r="G49" s="199">
        <v>1</v>
      </c>
      <c r="H49" s="195">
        <f t="shared" si="15"/>
        <v>2</v>
      </c>
      <c r="I49" s="178">
        <f t="shared" si="17"/>
        <v>294</v>
      </c>
      <c r="J49" s="194">
        <f t="shared" si="17"/>
        <v>314</v>
      </c>
      <c r="K49" s="194">
        <f t="shared" si="17"/>
        <v>608</v>
      </c>
    </row>
    <row r="50" spans="1:11" s="182" customFormat="1" ht="54.9" customHeight="1">
      <c r="A50" s="196" t="s">
        <v>875</v>
      </c>
      <c r="B50" s="197" t="s">
        <v>874</v>
      </c>
      <c r="C50" s="198">
        <v>103</v>
      </c>
      <c r="D50" s="199">
        <v>0</v>
      </c>
      <c r="E50" s="194">
        <f t="shared" si="14"/>
        <v>103</v>
      </c>
      <c r="F50" s="199">
        <v>0</v>
      </c>
      <c r="G50" s="199">
        <v>0</v>
      </c>
      <c r="H50" s="195">
        <f t="shared" si="15"/>
        <v>0</v>
      </c>
      <c r="I50" s="178">
        <f t="shared" si="17"/>
        <v>103</v>
      </c>
      <c r="J50" s="194">
        <f t="shared" si="17"/>
        <v>0</v>
      </c>
      <c r="K50" s="194">
        <f t="shared" si="17"/>
        <v>103</v>
      </c>
    </row>
    <row r="51" spans="1:11" s="51" customFormat="1" ht="54.9" customHeight="1">
      <c r="A51" s="30" t="s">
        <v>873</v>
      </c>
      <c r="B51" s="54" t="s">
        <v>872</v>
      </c>
      <c r="C51" s="53">
        <v>120</v>
      </c>
      <c r="D51" s="52">
        <v>72</v>
      </c>
      <c r="E51" s="26">
        <f t="shared" si="14"/>
        <v>192</v>
      </c>
      <c r="F51" s="52">
        <v>0</v>
      </c>
      <c r="G51" s="52">
        <v>0</v>
      </c>
      <c r="H51" s="35">
        <f t="shared" si="15"/>
        <v>0</v>
      </c>
      <c r="I51" s="27">
        <f t="shared" si="17"/>
        <v>120</v>
      </c>
      <c r="J51" s="26">
        <f t="shared" si="17"/>
        <v>72</v>
      </c>
      <c r="K51" s="26">
        <f t="shared" si="17"/>
        <v>192</v>
      </c>
    </row>
    <row r="52" spans="1:11" s="182" customFormat="1" ht="54.9" customHeight="1" thickBot="1">
      <c r="A52" s="196" t="s">
        <v>871</v>
      </c>
      <c r="B52" s="208" t="s">
        <v>870</v>
      </c>
      <c r="C52" s="198">
        <v>140</v>
      </c>
      <c r="D52" s="199">
        <v>68</v>
      </c>
      <c r="E52" s="194">
        <f t="shared" si="14"/>
        <v>208</v>
      </c>
      <c r="F52" s="199">
        <v>1</v>
      </c>
      <c r="G52" s="199">
        <v>0</v>
      </c>
      <c r="H52" s="195">
        <f t="shared" si="15"/>
        <v>1</v>
      </c>
      <c r="I52" s="178">
        <f t="shared" si="17"/>
        <v>141</v>
      </c>
      <c r="J52" s="194">
        <f t="shared" si="17"/>
        <v>68</v>
      </c>
      <c r="K52" s="194">
        <f t="shared" si="17"/>
        <v>209</v>
      </c>
    </row>
    <row r="53" spans="1:11" s="118" customFormat="1" ht="54.9" customHeight="1" thickBot="1">
      <c r="A53" s="286" t="s">
        <v>30</v>
      </c>
      <c r="B53" s="287" t="s">
        <v>831</v>
      </c>
      <c r="C53" s="258">
        <f t="shared" ref="C53:K53" si="18">SUM(C35:C52)</f>
        <v>3475</v>
      </c>
      <c r="D53" s="258">
        <f t="shared" si="18"/>
        <v>2796</v>
      </c>
      <c r="E53" s="258">
        <f t="shared" si="18"/>
        <v>6271</v>
      </c>
      <c r="F53" s="258">
        <f t="shared" si="18"/>
        <v>34</v>
      </c>
      <c r="G53" s="258">
        <f t="shared" si="18"/>
        <v>33</v>
      </c>
      <c r="H53" s="259">
        <f t="shared" si="18"/>
        <v>67</v>
      </c>
      <c r="I53" s="260">
        <f t="shared" si="18"/>
        <v>3509</v>
      </c>
      <c r="J53" s="258">
        <f t="shared" si="18"/>
        <v>2829</v>
      </c>
      <c r="K53" s="258">
        <f t="shared" si="18"/>
        <v>6338</v>
      </c>
    </row>
    <row r="54" spans="1:11" s="118" customFormat="1" ht="54.9" customHeight="1">
      <c r="A54" s="119" t="s">
        <v>869</v>
      </c>
      <c r="B54" s="120" t="s">
        <v>868</v>
      </c>
      <c r="C54" s="121">
        <v>497</v>
      </c>
      <c r="D54" s="124">
        <v>551</v>
      </c>
      <c r="E54" s="121">
        <f t="shared" ref="E54:E61" si="19">SUM(C54:D54)</f>
        <v>1048</v>
      </c>
      <c r="F54" s="123">
        <v>30</v>
      </c>
      <c r="G54" s="124">
        <v>22</v>
      </c>
      <c r="H54" s="124">
        <f t="shared" ref="H54:H61" si="20">SUM(F54:G54)</f>
        <v>52</v>
      </c>
      <c r="I54" s="125">
        <f t="shared" ref="I54:K60" si="21">SUM(C54+F54)</f>
        <v>527</v>
      </c>
      <c r="J54" s="126">
        <f t="shared" si="21"/>
        <v>573</v>
      </c>
      <c r="K54" s="126">
        <f t="shared" si="21"/>
        <v>1100</v>
      </c>
    </row>
    <row r="55" spans="1:11" s="118" customFormat="1" ht="54.9" customHeight="1">
      <c r="A55" s="200" t="s">
        <v>867</v>
      </c>
      <c r="B55" s="120" t="s">
        <v>866</v>
      </c>
      <c r="C55" s="183">
        <v>357</v>
      </c>
      <c r="D55" s="183">
        <v>374</v>
      </c>
      <c r="E55" s="183">
        <f t="shared" si="19"/>
        <v>731</v>
      </c>
      <c r="F55" s="183">
        <v>13</v>
      </c>
      <c r="G55" s="183">
        <v>11</v>
      </c>
      <c r="H55" s="131">
        <f t="shared" si="20"/>
        <v>24</v>
      </c>
      <c r="I55" s="132">
        <f t="shared" si="21"/>
        <v>370</v>
      </c>
      <c r="J55" s="130">
        <f t="shared" si="21"/>
        <v>385</v>
      </c>
      <c r="K55" s="130">
        <f t="shared" si="21"/>
        <v>755</v>
      </c>
    </row>
    <row r="56" spans="1:11" s="25" customFormat="1" ht="54.9" customHeight="1">
      <c r="A56" s="42" t="s">
        <v>865</v>
      </c>
      <c r="B56" s="46" t="s">
        <v>864</v>
      </c>
      <c r="C56" s="39">
        <v>159</v>
      </c>
      <c r="D56" s="39">
        <v>191</v>
      </c>
      <c r="E56" s="39">
        <f t="shared" si="19"/>
        <v>350</v>
      </c>
      <c r="F56" s="39">
        <v>0</v>
      </c>
      <c r="G56" s="39">
        <v>1</v>
      </c>
      <c r="H56" s="33">
        <f t="shared" si="20"/>
        <v>1</v>
      </c>
      <c r="I56" s="32">
        <f t="shared" si="21"/>
        <v>159</v>
      </c>
      <c r="J56" s="31">
        <f t="shared" si="21"/>
        <v>192</v>
      </c>
      <c r="K56" s="31">
        <f t="shared" si="21"/>
        <v>351</v>
      </c>
    </row>
    <row r="57" spans="1:11" s="118" customFormat="1" ht="54.9" customHeight="1">
      <c r="A57" s="200" t="s">
        <v>863</v>
      </c>
      <c r="B57" s="201" t="s">
        <v>862</v>
      </c>
      <c r="C57" s="183">
        <v>300</v>
      </c>
      <c r="D57" s="183">
        <v>371</v>
      </c>
      <c r="E57" s="183">
        <f t="shared" si="19"/>
        <v>671</v>
      </c>
      <c r="F57" s="183">
        <v>0</v>
      </c>
      <c r="G57" s="183">
        <v>0</v>
      </c>
      <c r="H57" s="131">
        <f t="shared" si="20"/>
        <v>0</v>
      </c>
      <c r="I57" s="132">
        <f t="shared" si="21"/>
        <v>300</v>
      </c>
      <c r="J57" s="130">
        <f t="shared" si="21"/>
        <v>371</v>
      </c>
      <c r="K57" s="130">
        <f t="shared" si="21"/>
        <v>671</v>
      </c>
    </row>
    <row r="58" spans="1:11" s="118" customFormat="1" ht="54.9" customHeight="1">
      <c r="A58" s="203" t="s">
        <v>861</v>
      </c>
      <c r="B58" s="120" t="s">
        <v>860</v>
      </c>
      <c r="C58" s="183">
        <v>244</v>
      </c>
      <c r="D58" s="183">
        <v>445</v>
      </c>
      <c r="E58" s="183">
        <f t="shared" si="19"/>
        <v>689</v>
      </c>
      <c r="F58" s="183">
        <v>4</v>
      </c>
      <c r="G58" s="183">
        <v>10</v>
      </c>
      <c r="H58" s="131">
        <f t="shared" si="20"/>
        <v>14</v>
      </c>
      <c r="I58" s="132">
        <f t="shared" si="21"/>
        <v>248</v>
      </c>
      <c r="J58" s="130">
        <f t="shared" si="21"/>
        <v>455</v>
      </c>
      <c r="K58" s="130">
        <f t="shared" si="21"/>
        <v>703</v>
      </c>
    </row>
    <row r="59" spans="1:11" s="118" customFormat="1" ht="54.9" customHeight="1">
      <c r="A59" s="203" t="s">
        <v>859</v>
      </c>
      <c r="B59" s="204" t="s">
        <v>858</v>
      </c>
      <c r="C59" s="176">
        <v>158</v>
      </c>
      <c r="D59" s="176">
        <v>221</v>
      </c>
      <c r="E59" s="183">
        <f t="shared" si="19"/>
        <v>379</v>
      </c>
      <c r="F59" s="176">
        <v>3</v>
      </c>
      <c r="G59" s="176">
        <v>2</v>
      </c>
      <c r="H59" s="177">
        <f t="shared" si="20"/>
        <v>5</v>
      </c>
      <c r="I59" s="178">
        <f t="shared" si="21"/>
        <v>161</v>
      </c>
      <c r="J59" s="194">
        <f t="shared" si="21"/>
        <v>223</v>
      </c>
      <c r="K59" s="194">
        <f t="shared" si="21"/>
        <v>384</v>
      </c>
    </row>
    <row r="60" spans="1:11" s="118" customFormat="1" ht="54.9" customHeight="1">
      <c r="A60" s="200" t="s">
        <v>857</v>
      </c>
      <c r="B60" s="201" t="s">
        <v>856</v>
      </c>
      <c r="C60" s="183">
        <v>616</v>
      </c>
      <c r="D60" s="183">
        <v>700</v>
      </c>
      <c r="E60" s="183">
        <f t="shared" si="19"/>
        <v>1316</v>
      </c>
      <c r="F60" s="183">
        <v>0</v>
      </c>
      <c r="G60" s="183">
        <v>0</v>
      </c>
      <c r="H60" s="131">
        <f t="shared" si="20"/>
        <v>0</v>
      </c>
      <c r="I60" s="132">
        <f t="shared" si="21"/>
        <v>616</v>
      </c>
      <c r="J60" s="130">
        <f t="shared" si="21"/>
        <v>700</v>
      </c>
      <c r="K60" s="130">
        <f t="shared" si="21"/>
        <v>1316</v>
      </c>
    </row>
    <row r="61" spans="1:11" s="118" customFormat="1" ht="54.9" customHeight="1">
      <c r="A61" s="184" t="s">
        <v>1403</v>
      </c>
      <c r="B61" s="129" t="s">
        <v>1411</v>
      </c>
      <c r="C61" s="183">
        <v>157</v>
      </c>
      <c r="D61" s="183">
        <v>164</v>
      </c>
      <c r="E61" s="183">
        <f t="shared" si="19"/>
        <v>321</v>
      </c>
      <c r="F61" s="183">
        <v>0</v>
      </c>
      <c r="G61" s="183">
        <v>0</v>
      </c>
      <c r="H61" s="131">
        <f t="shared" si="20"/>
        <v>0</v>
      </c>
      <c r="I61" s="132">
        <f>C61+F61</f>
        <v>157</v>
      </c>
      <c r="J61" s="130">
        <f>D61+G61</f>
        <v>164</v>
      </c>
      <c r="K61" s="130">
        <f>E61+H61</f>
        <v>321</v>
      </c>
    </row>
    <row r="62" spans="1:11" s="118" customFormat="1" ht="54.9" customHeight="1">
      <c r="A62" s="203" t="s">
        <v>855</v>
      </c>
      <c r="B62" s="120" t="s">
        <v>854</v>
      </c>
      <c r="C62" s="126">
        <v>462</v>
      </c>
      <c r="D62" s="126">
        <v>206</v>
      </c>
      <c r="E62" s="126">
        <f t="shared" ref="E62:E73" si="22">SUM(C62:D62)</f>
        <v>668</v>
      </c>
      <c r="F62" s="126">
        <v>7</v>
      </c>
      <c r="G62" s="126">
        <v>3</v>
      </c>
      <c r="H62" s="213">
        <f t="shared" ref="H62:H73" si="23">SUM(F62:G62)</f>
        <v>10</v>
      </c>
      <c r="I62" s="125">
        <f t="shared" ref="I62:K63" si="24">C62+F62</f>
        <v>469</v>
      </c>
      <c r="J62" s="126">
        <f t="shared" si="24"/>
        <v>209</v>
      </c>
      <c r="K62" s="126">
        <f t="shared" si="24"/>
        <v>678</v>
      </c>
    </row>
    <row r="63" spans="1:11" s="118" customFormat="1" ht="54.9" customHeight="1">
      <c r="A63" s="203" t="s">
        <v>853</v>
      </c>
      <c r="B63" s="120" t="s">
        <v>852</v>
      </c>
      <c r="C63" s="126">
        <v>0</v>
      </c>
      <c r="D63" s="126">
        <v>417</v>
      </c>
      <c r="E63" s="126">
        <f t="shared" si="22"/>
        <v>417</v>
      </c>
      <c r="F63" s="126">
        <v>0</v>
      </c>
      <c r="G63" s="126">
        <v>6</v>
      </c>
      <c r="H63" s="213">
        <f t="shared" si="23"/>
        <v>6</v>
      </c>
      <c r="I63" s="125">
        <f t="shared" si="24"/>
        <v>0</v>
      </c>
      <c r="J63" s="126">
        <f t="shared" si="24"/>
        <v>423</v>
      </c>
      <c r="K63" s="126">
        <f t="shared" si="24"/>
        <v>423</v>
      </c>
    </row>
    <row r="64" spans="1:11" s="118" customFormat="1" ht="54.9" customHeight="1">
      <c r="A64" s="203" t="s">
        <v>851</v>
      </c>
      <c r="B64" s="120" t="s">
        <v>850</v>
      </c>
      <c r="C64" s="130">
        <v>463</v>
      </c>
      <c r="D64" s="130">
        <v>508</v>
      </c>
      <c r="E64" s="130">
        <f t="shared" si="22"/>
        <v>971</v>
      </c>
      <c r="F64" s="130">
        <v>0</v>
      </c>
      <c r="G64" s="130">
        <v>0</v>
      </c>
      <c r="H64" s="202">
        <f t="shared" si="23"/>
        <v>0</v>
      </c>
      <c r="I64" s="132">
        <f t="shared" ref="I64:I73" si="25">SUM(C64+F64)</f>
        <v>463</v>
      </c>
      <c r="J64" s="130">
        <f t="shared" ref="J64:J73" si="26">SUM(D64+G64)</f>
        <v>508</v>
      </c>
      <c r="K64" s="130">
        <f t="shared" ref="K64:K73" si="27">SUM(E64+H64)</f>
        <v>971</v>
      </c>
    </row>
    <row r="65" spans="1:11" s="118" customFormat="1" ht="54.9" customHeight="1">
      <c r="A65" s="203" t="s">
        <v>849</v>
      </c>
      <c r="B65" s="120" t="s">
        <v>848</v>
      </c>
      <c r="C65" s="130">
        <v>171</v>
      </c>
      <c r="D65" s="130">
        <v>173</v>
      </c>
      <c r="E65" s="130">
        <f t="shared" si="22"/>
        <v>344</v>
      </c>
      <c r="F65" s="130">
        <v>0</v>
      </c>
      <c r="G65" s="130">
        <v>0</v>
      </c>
      <c r="H65" s="202">
        <f t="shared" si="23"/>
        <v>0</v>
      </c>
      <c r="I65" s="132">
        <f t="shared" si="25"/>
        <v>171</v>
      </c>
      <c r="J65" s="130">
        <f t="shared" si="26"/>
        <v>173</v>
      </c>
      <c r="K65" s="130">
        <f t="shared" si="27"/>
        <v>344</v>
      </c>
    </row>
    <row r="66" spans="1:11" s="118" customFormat="1" ht="54.9" customHeight="1">
      <c r="A66" s="203" t="s">
        <v>847</v>
      </c>
      <c r="B66" s="120" t="s">
        <v>846</v>
      </c>
      <c r="C66" s="130">
        <v>137</v>
      </c>
      <c r="D66" s="130">
        <v>160</v>
      </c>
      <c r="E66" s="130">
        <f t="shared" si="22"/>
        <v>297</v>
      </c>
      <c r="F66" s="130">
        <v>1</v>
      </c>
      <c r="G66" s="130">
        <v>0</v>
      </c>
      <c r="H66" s="202">
        <f t="shared" si="23"/>
        <v>1</v>
      </c>
      <c r="I66" s="132">
        <f t="shared" si="25"/>
        <v>138</v>
      </c>
      <c r="J66" s="130">
        <f t="shared" si="26"/>
        <v>160</v>
      </c>
      <c r="K66" s="130">
        <f t="shared" si="27"/>
        <v>298</v>
      </c>
    </row>
    <row r="67" spans="1:11" s="118" customFormat="1" ht="54.9" customHeight="1">
      <c r="A67" s="200" t="s">
        <v>845</v>
      </c>
      <c r="B67" s="201" t="s">
        <v>844</v>
      </c>
      <c r="C67" s="130">
        <v>586</v>
      </c>
      <c r="D67" s="130">
        <v>585</v>
      </c>
      <c r="E67" s="130">
        <f t="shared" si="22"/>
        <v>1171</v>
      </c>
      <c r="F67" s="130">
        <v>0</v>
      </c>
      <c r="G67" s="130">
        <v>2</v>
      </c>
      <c r="H67" s="202">
        <f t="shared" si="23"/>
        <v>2</v>
      </c>
      <c r="I67" s="132">
        <f t="shared" si="25"/>
        <v>586</v>
      </c>
      <c r="J67" s="130">
        <f t="shared" si="26"/>
        <v>587</v>
      </c>
      <c r="K67" s="130">
        <f t="shared" si="27"/>
        <v>1173</v>
      </c>
    </row>
    <row r="68" spans="1:11" s="118" customFormat="1" ht="54.9" customHeight="1">
      <c r="A68" s="200" t="s">
        <v>843</v>
      </c>
      <c r="B68" s="201" t="s">
        <v>842</v>
      </c>
      <c r="C68" s="130">
        <v>397</v>
      </c>
      <c r="D68" s="130">
        <v>470</v>
      </c>
      <c r="E68" s="130">
        <f t="shared" si="22"/>
        <v>867</v>
      </c>
      <c r="F68" s="130">
        <v>0</v>
      </c>
      <c r="G68" s="130">
        <v>0</v>
      </c>
      <c r="H68" s="202">
        <f t="shared" si="23"/>
        <v>0</v>
      </c>
      <c r="I68" s="132">
        <f t="shared" si="25"/>
        <v>397</v>
      </c>
      <c r="J68" s="130">
        <f t="shared" si="26"/>
        <v>470</v>
      </c>
      <c r="K68" s="130">
        <f t="shared" si="27"/>
        <v>867</v>
      </c>
    </row>
    <row r="69" spans="1:11" s="118" customFormat="1" ht="54.9" customHeight="1">
      <c r="A69" s="200" t="s">
        <v>841</v>
      </c>
      <c r="B69" s="201" t="s">
        <v>840</v>
      </c>
      <c r="C69" s="173">
        <v>257</v>
      </c>
      <c r="D69" s="173">
        <v>42</v>
      </c>
      <c r="E69" s="173">
        <f t="shared" si="22"/>
        <v>299</v>
      </c>
      <c r="F69" s="173">
        <v>0</v>
      </c>
      <c r="G69" s="173">
        <v>0</v>
      </c>
      <c r="H69" s="212">
        <f t="shared" si="23"/>
        <v>0</v>
      </c>
      <c r="I69" s="132">
        <f t="shared" si="25"/>
        <v>257</v>
      </c>
      <c r="J69" s="130">
        <f t="shared" si="26"/>
        <v>42</v>
      </c>
      <c r="K69" s="130">
        <f t="shared" si="27"/>
        <v>299</v>
      </c>
    </row>
    <row r="70" spans="1:11" s="118" customFormat="1" ht="54.9" customHeight="1">
      <c r="A70" s="200" t="s">
        <v>839</v>
      </c>
      <c r="B70" s="201" t="s">
        <v>838</v>
      </c>
      <c r="C70" s="130">
        <v>92</v>
      </c>
      <c r="D70" s="130">
        <v>0</v>
      </c>
      <c r="E70" s="130">
        <f t="shared" si="22"/>
        <v>92</v>
      </c>
      <c r="F70" s="130">
        <v>0</v>
      </c>
      <c r="G70" s="130">
        <v>0</v>
      </c>
      <c r="H70" s="202">
        <f t="shared" si="23"/>
        <v>0</v>
      </c>
      <c r="I70" s="132">
        <f t="shared" si="25"/>
        <v>92</v>
      </c>
      <c r="J70" s="130">
        <f t="shared" si="26"/>
        <v>0</v>
      </c>
      <c r="K70" s="130">
        <f t="shared" si="27"/>
        <v>92</v>
      </c>
    </row>
    <row r="71" spans="1:11" s="118" customFormat="1" ht="54.9" customHeight="1">
      <c r="A71" s="200" t="s">
        <v>837</v>
      </c>
      <c r="B71" s="201" t="s">
        <v>836</v>
      </c>
      <c r="C71" s="130">
        <v>187</v>
      </c>
      <c r="D71" s="130">
        <v>193</v>
      </c>
      <c r="E71" s="130">
        <f t="shared" si="22"/>
        <v>380</v>
      </c>
      <c r="F71" s="130">
        <v>0</v>
      </c>
      <c r="G71" s="130">
        <v>0</v>
      </c>
      <c r="H71" s="202">
        <f t="shared" si="23"/>
        <v>0</v>
      </c>
      <c r="I71" s="132">
        <f t="shared" si="25"/>
        <v>187</v>
      </c>
      <c r="J71" s="130">
        <f t="shared" si="26"/>
        <v>193</v>
      </c>
      <c r="K71" s="130">
        <f t="shared" si="27"/>
        <v>380</v>
      </c>
    </row>
    <row r="72" spans="1:11" s="118" customFormat="1" ht="54.9" customHeight="1">
      <c r="A72" s="203" t="s">
        <v>835</v>
      </c>
      <c r="B72" s="204" t="s">
        <v>834</v>
      </c>
      <c r="C72" s="194">
        <v>130</v>
      </c>
      <c r="D72" s="194">
        <v>206</v>
      </c>
      <c r="E72" s="194">
        <f t="shared" si="22"/>
        <v>336</v>
      </c>
      <c r="F72" s="194">
        <v>0</v>
      </c>
      <c r="G72" s="194">
        <v>0</v>
      </c>
      <c r="H72" s="195">
        <f t="shared" si="23"/>
        <v>0</v>
      </c>
      <c r="I72" s="178">
        <f t="shared" si="25"/>
        <v>130</v>
      </c>
      <c r="J72" s="194">
        <f t="shared" si="26"/>
        <v>206</v>
      </c>
      <c r="K72" s="194">
        <f t="shared" si="27"/>
        <v>336</v>
      </c>
    </row>
    <row r="73" spans="1:11" s="118" customFormat="1" ht="54.9" customHeight="1" thickBot="1">
      <c r="A73" s="203" t="s">
        <v>833</v>
      </c>
      <c r="B73" s="204" t="s">
        <v>832</v>
      </c>
      <c r="C73" s="194">
        <v>202</v>
      </c>
      <c r="D73" s="194">
        <v>209</v>
      </c>
      <c r="E73" s="194">
        <f t="shared" si="22"/>
        <v>411</v>
      </c>
      <c r="F73" s="194">
        <v>1</v>
      </c>
      <c r="G73" s="194">
        <v>1</v>
      </c>
      <c r="H73" s="195">
        <f t="shared" si="23"/>
        <v>2</v>
      </c>
      <c r="I73" s="178">
        <f t="shared" si="25"/>
        <v>203</v>
      </c>
      <c r="J73" s="194">
        <f t="shared" si="26"/>
        <v>210</v>
      </c>
      <c r="K73" s="194">
        <f t="shared" si="27"/>
        <v>413</v>
      </c>
    </row>
    <row r="74" spans="1:11" s="118" customFormat="1" ht="54.9" customHeight="1" thickBot="1">
      <c r="A74" s="261" t="s">
        <v>30</v>
      </c>
      <c r="B74" s="287" t="s">
        <v>831</v>
      </c>
      <c r="C74" s="258">
        <f t="shared" ref="C74:K74" si="28">SUM(C54:C73)</f>
        <v>5572</v>
      </c>
      <c r="D74" s="258">
        <f t="shared" si="28"/>
        <v>6186</v>
      </c>
      <c r="E74" s="258">
        <f t="shared" si="28"/>
        <v>11758</v>
      </c>
      <c r="F74" s="258">
        <f t="shared" si="28"/>
        <v>59</v>
      </c>
      <c r="G74" s="258">
        <f t="shared" si="28"/>
        <v>58</v>
      </c>
      <c r="H74" s="259">
        <f t="shared" si="28"/>
        <v>117</v>
      </c>
      <c r="I74" s="260">
        <f t="shared" si="28"/>
        <v>5631</v>
      </c>
      <c r="J74" s="258">
        <f t="shared" si="28"/>
        <v>6244</v>
      </c>
      <c r="K74" s="258">
        <f t="shared" si="28"/>
        <v>11875</v>
      </c>
    </row>
    <row r="75" spans="1:11" s="118" customFormat="1" ht="54.9" customHeight="1">
      <c r="A75" s="127" t="s">
        <v>830</v>
      </c>
      <c r="B75" s="120" t="s">
        <v>829</v>
      </c>
      <c r="C75" s="121">
        <v>770</v>
      </c>
      <c r="D75" s="122">
        <v>1009</v>
      </c>
      <c r="E75" s="121">
        <f t="shared" ref="E75:E81" si="29">SUM(C75:D75)</f>
        <v>1779</v>
      </c>
      <c r="F75" s="123">
        <v>15</v>
      </c>
      <c r="G75" s="124">
        <v>30</v>
      </c>
      <c r="H75" s="124">
        <f t="shared" ref="H75:H81" si="30">SUM(F75:G75)</f>
        <v>45</v>
      </c>
      <c r="I75" s="125">
        <f t="shared" ref="I75:K80" si="31">SUM(C75+F75)</f>
        <v>785</v>
      </c>
      <c r="J75" s="126">
        <f t="shared" si="31"/>
        <v>1039</v>
      </c>
      <c r="K75" s="126">
        <f t="shared" si="31"/>
        <v>1824</v>
      </c>
    </row>
    <row r="76" spans="1:11" s="118" customFormat="1" ht="54.9" customHeight="1">
      <c r="A76" s="200" t="s">
        <v>828</v>
      </c>
      <c r="B76" s="201" t="s">
        <v>827</v>
      </c>
      <c r="C76" s="183">
        <v>315</v>
      </c>
      <c r="D76" s="218">
        <v>429</v>
      </c>
      <c r="E76" s="183">
        <f t="shared" si="29"/>
        <v>744</v>
      </c>
      <c r="F76" s="209">
        <v>7</v>
      </c>
      <c r="G76" s="131">
        <v>13</v>
      </c>
      <c r="H76" s="131">
        <f t="shared" si="30"/>
        <v>20</v>
      </c>
      <c r="I76" s="132">
        <f t="shared" si="31"/>
        <v>322</v>
      </c>
      <c r="J76" s="130">
        <f t="shared" si="31"/>
        <v>442</v>
      </c>
      <c r="K76" s="130">
        <f t="shared" si="31"/>
        <v>764</v>
      </c>
    </row>
    <row r="77" spans="1:11" s="25" customFormat="1" ht="54.9" customHeight="1">
      <c r="A77" s="47" t="s">
        <v>826</v>
      </c>
      <c r="B77" s="34" t="s">
        <v>825</v>
      </c>
      <c r="C77" s="39">
        <v>386</v>
      </c>
      <c r="D77" s="45">
        <v>716</v>
      </c>
      <c r="E77" s="39">
        <f t="shared" si="29"/>
        <v>1102</v>
      </c>
      <c r="F77" s="44">
        <v>0</v>
      </c>
      <c r="G77" s="33">
        <v>3</v>
      </c>
      <c r="H77" s="33">
        <f t="shared" si="30"/>
        <v>3</v>
      </c>
      <c r="I77" s="32">
        <f t="shared" si="31"/>
        <v>386</v>
      </c>
      <c r="J77" s="31">
        <f t="shared" si="31"/>
        <v>719</v>
      </c>
      <c r="K77" s="31">
        <f t="shared" si="31"/>
        <v>1105</v>
      </c>
    </row>
    <row r="78" spans="1:11" s="118" customFormat="1" ht="54.9" customHeight="1">
      <c r="A78" s="184" t="s">
        <v>1430</v>
      </c>
      <c r="B78" s="201" t="s">
        <v>824</v>
      </c>
      <c r="C78" s="183">
        <v>700</v>
      </c>
      <c r="D78" s="218">
        <v>973</v>
      </c>
      <c r="E78" s="183">
        <f t="shared" si="29"/>
        <v>1673</v>
      </c>
      <c r="F78" s="209">
        <v>15</v>
      </c>
      <c r="G78" s="131">
        <v>16</v>
      </c>
      <c r="H78" s="131">
        <f t="shared" si="30"/>
        <v>31</v>
      </c>
      <c r="I78" s="132">
        <f t="shared" si="31"/>
        <v>715</v>
      </c>
      <c r="J78" s="130">
        <f t="shared" si="31"/>
        <v>989</v>
      </c>
      <c r="K78" s="130">
        <f t="shared" si="31"/>
        <v>1704</v>
      </c>
    </row>
    <row r="79" spans="1:11" s="118" customFormat="1" ht="54.9" customHeight="1">
      <c r="A79" s="200" t="s">
        <v>823</v>
      </c>
      <c r="B79" s="201" t="s">
        <v>822</v>
      </c>
      <c r="C79" s="183">
        <v>190</v>
      </c>
      <c r="D79" s="218">
        <v>722</v>
      </c>
      <c r="E79" s="183">
        <f t="shared" si="29"/>
        <v>912</v>
      </c>
      <c r="F79" s="209">
        <v>1</v>
      </c>
      <c r="G79" s="131">
        <v>6</v>
      </c>
      <c r="H79" s="131">
        <f t="shared" si="30"/>
        <v>7</v>
      </c>
      <c r="I79" s="132">
        <f t="shared" si="31"/>
        <v>191</v>
      </c>
      <c r="J79" s="130">
        <f t="shared" si="31"/>
        <v>728</v>
      </c>
      <c r="K79" s="130">
        <f t="shared" si="31"/>
        <v>919</v>
      </c>
    </row>
    <row r="80" spans="1:11" s="118" customFormat="1" ht="54.9" customHeight="1">
      <c r="A80" s="200" t="s">
        <v>821</v>
      </c>
      <c r="B80" s="201" t="s">
        <v>820</v>
      </c>
      <c r="C80" s="183">
        <v>1327</v>
      </c>
      <c r="D80" s="218">
        <v>1333</v>
      </c>
      <c r="E80" s="183">
        <f t="shared" si="29"/>
        <v>2660</v>
      </c>
      <c r="F80" s="209">
        <v>0</v>
      </c>
      <c r="G80" s="131">
        <v>0</v>
      </c>
      <c r="H80" s="131">
        <f t="shared" si="30"/>
        <v>0</v>
      </c>
      <c r="I80" s="132">
        <f t="shared" si="31"/>
        <v>1327</v>
      </c>
      <c r="J80" s="130">
        <f t="shared" si="31"/>
        <v>1333</v>
      </c>
      <c r="K80" s="130">
        <f t="shared" si="31"/>
        <v>2660</v>
      </c>
    </row>
    <row r="81" spans="1:18" s="118" customFormat="1" ht="54.9" customHeight="1">
      <c r="A81" s="185" t="s">
        <v>1404</v>
      </c>
      <c r="B81" s="175" t="s">
        <v>1412</v>
      </c>
      <c r="C81" s="176">
        <v>807</v>
      </c>
      <c r="D81" s="176">
        <v>688</v>
      </c>
      <c r="E81" s="176">
        <f t="shared" si="29"/>
        <v>1495</v>
      </c>
      <c r="F81" s="176">
        <v>0</v>
      </c>
      <c r="G81" s="176">
        <v>0</v>
      </c>
      <c r="H81" s="177">
        <f t="shared" si="30"/>
        <v>0</v>
      </c>
      <c r="I81" s="178">
        <f>C81+F81</f>
        <v>807</v>
      </c>
      <c r="J81" s="176">
        <f>D81+G81</f>
        <v>688</v>
      </c>
      <c r="K81" s="176">
        <f>E81+H81</f>
        <v>1495</v>
      </c>
    </row>
    <row r="82" spans="1:18" s="118" customFormat="1" ht="54.9" customHeight="1">
      <c r="A82" s="216" t="s">
        <v>819</v>
      </c>
      <c r="B82" s="217" t="s">
        <v>818</v>
      </c>
      <c r="C82" s="130">
        <v>250</v>
      </c>
      <c r="D82" s="131">
        <v>733</v>
      </c>
      <c r="E82" s="183">
        <f t="shared" ref="E82:E97" si="32">SUM(C82:D82)</f>
        <v>983</v>
      </c>
      <c r="F82" s="130">
        <v>0</v>
      </c>
      <c r="G82" s="131">
        <v>0</v>
      </c>
      <c r="H82" s="131">
        <f t="shared" ref="H82:H97" si="33">SUM(F82:G82)</f>
        <v>0</v>
      </c>
      <c r="I82" s="132">
        <f t="shared" ref="I82:K83" si="34">C82+F82</f>
        <v>250</v>
      </c>
      <c r="J82" s="130">
        <f t="shared" si="34"/>
        <v>733</v>
      </c>
      <c r="K82" s="130">
        <f t="shared" si="34"/>
        <v>983</v>
      </c>
      <c r="Q82" s="271"/>
      <c r="R82" s="271"/>
    </row>
    <row r="83" spans="1:18" s="118" customFormat="1" ht="54.9" customHeight="1">
      <c r="A83" s="127" t="s">
        <v>817</v>
      </c>
      <c r="B83" s="120" t="s">
        <v>816</v>
      </c>
      <c r="C83" s="173">
        <v>745</v>
      </c>
      <c r="D83" s="171">
        <v>564</v>
      </c>
      <c r="E83" s="168">
        <f t="shared" si="32"/>
        <v>1309</v>
      </c>
      <c r="F83" s="173">
        <v>5</v>
      </c>
      <c r="G83" s="171">
        <v>3</v>
      </c>
      <c r="H83" s="171">
        <f t="shared" si="33"/>
        <v>8</v>
      </c>
      <c r="I83" s="172">
        <f t="shared" si="34"/>
        <v>750</v>
      </c>
      <c r="J83" s="173">
        <f t="shared" si="34"/>
        <v>567</v>
      </c>
      <c r="K83" s="173">
        <f t="shared" si="34"/>
        <v>1317</v>
      </c>
    </row>
    <row r="84" spans="1:18" s="118" customFormat="1" ht="54.9" customHeight="1">
      <c r="A84" s="200" t="s">
        <v>815</v>
      </c>
      <c r="B84" s="201" t="s">
        <v>814</v>
      </c>
      <c r="C84" s="194">
        <v>549</v>
      </c>
      <c r="D84" s="177">
        <v>159</v>
      </c>
      <c r="E84" s="176">
        <f t="shared" si="32"/>
        <v>708</v>
      </c>
      <c r="F84" s="194">
        <v>0</v>
      </c>
      <c r="G84" s="177">
        <v>0</v>
      </c>
      <c r="H84" s="177">
        <f t="shared" si="33"/>
        <v>0</v>
      </c>
      <c r="I84" s="178">
        <f t="shared" ref="I84:I97" si="35">SUM(C84+F84)</f>
        <v>549</v>
      </c>
      <c r="J84" s="194">
        <f t="shared" ref="J84:J97" si="36">SUM(D84+G84)</f>
        <v>159</v>
      </c>
      <c r="K84" s="194">
        <f t="shared" ref="K84:K97" si="37">SUM(E84+H84)</f>
        <v>708</v>
      </c>
    </row>
    <row r="85" spans="1:18" s="118" customFormat="1" ht="54.9" customHeight="1">
      <c r="A85" s="203" t="s">
        <v>813</v>
      </c>
      <c r="B85" s="204" t="s">
        <v>812</v>
      </c>
      <c r="C85" s="194">
        <v>1647</v>
      </c>
      <c r="D85" s="176">
        <v>1425</v>
      </c>
      <c r="E85" s="176">
        <f t="shared" si="32"/>
        <v>3072</v>
      </c>
      <c r="F85" s="194">
        <v>5</v>
      </c>
      <c r="G85" s="177">
        <v>4</v>
      </c>
      <c r="H85" s="177">
        <f t="shared" si="33"/>
        <v>9</v>
      </c>
      <c r="I85" s="178">
        <f t="shared" si="35"/>
        <v>1652</v>
      </c>
      <c r="J85" s="194">
        <f t="shared" si="36"/>
        <v>1429</v>
      </c>
      <c r="K85" s="194">
        <f t="shared" si="37"/>
        <v>3081</v>
      </c>
    </row>
    <row r="86" spans="1:18" s="118" customFormat="1" ht="54.9" customHeight="1">
      <c r="A86" s="203" t="s">
        <v>811</v>
      </c>
      <c r="B86" s="204" t="s">
        <v>810</v>
      </c>
      <c r="C86" s="194">
        <v>901</v>
      </c>
      <c r="D86" s="194">
        <v>1135</v>
      </c>
      <c r="E86" s="194">
        <f t="shared" si="32"/>
        <v>2036</v>
      </c>
      <c r="F86" s="194">
        <v>0</v>
      </c>
      <c r="G86" s="176">
        <v>0</v>
      </c>
      <c r="H86" s="177">
        <f t="shared" si="33"/>
        <v>0</v>
      </c>
      <c r="I86" s="178">
        <f t="shared" si="35"/>
        <v>901</v>
      </c>
      <c r="J86" s="194">
        <f t="shared" si="36"/>
        <v>1135</v>
      </c>
      <c r="K86" s="194">
        <f t="shared" si="37"/>
        <v>2036</v>
      </c>
    </row>
    <row r="87" spans="1:18" s="118" customFormat="1" ht="54.9" customHeight="1">
      <c r="A87" s="203" t="s">
        <v>809</v>
      </c>
      <c r="B87" s="204" t="s">
        <v>808</v>
      </c>
      <c r="C87" s="194">
        <v>429</v>
      </c>
      <c r="D87" s="194">
        <v>586</v>
      </c>
      <c r="E87" s="194">
        <f t="shared" ref="E87" si="38">SUM(C87:D87)</f>
        <v>1015</v>
      </c>
      <c r="F87" s="194">
        <v>0</v>
      </c>
      <c r="G87" s="194">
        <v>1</v>
      </c>
      <c r="H87" s="195">
        <f t="shared" ref="H87" si="39">SUM(F87:G87)</f>
        <v>1</v>
      </c>
      <c r="I87" s="178">
        <f t="shared" ref="I87" si="40">SUM(C87+F87)</f>
        <v>429</v>
      </c>
      <c r="J87" s="194">
        <f t="shared" ref="J87" si="41">SUM(D87+G87)</f>
        <v>587</v>
      </c>
      <c r="K87" s="194">
        <f t="shared" ref="K87" si="42">SUM(E87+H87)</f>
        <v>1016</v>
      </c>
      <c r="P87" s="252"/>
      <c r="Q87" s="252"/>
    </row>
    <row r="88" spans="1:18" s="118" customFormat="1" ht="54.9" customHeight="1">
      <c r="A88" s="203" t="s">
        <v>1742</v>
      </c>
      <c r="B88" s="204" t="s">
        <v>1743</v>
      </c>
      <c r="C88" s="194">
        <v>394</v>
      </c>
      <c r="D88" s="194">
        <v>328</v>
      </c>
      <c r="E88" s="194">
        <f t="shared" si="32"/>
        <v>722</v>
      </c>
      <c r="F88" s="194">
        <v>0</v>
      </c>
      <c r="G88" s="194">
        <v>0</v>
      </c>
      <c r="H88" s="195">
        <f t="shared" si="33"/>
        <v>0</v>
      </c>
      <c r="I88" s="178">
        <f t="shared" si="35"/>
        <v>394</v>
      </c>
      <c r="J88" s="194">
        <f t="shared" si="36"/>
        <v>328</v>
      </c>
      <c r="K88" s="194">
        <f t="shared" si="37"/>
        <v>722</v>
      </c>
      <c r="P88" s="252"/>
      <c r="Q88" s="252"/>
    </row>
    <row r="89" spans="1:18" s="118" customFormat="1" ht="54.9" customHeight="1">
      <c r="A89" s="203" t="s">
        <v>807</v>
      </c>
      <c r="B89" s="204" t="s">
        <v>806</v>
      </c>
      <c r="C89" s="194">
        <v>261</v>
      </c>
      <c r="D89" s="194">
        <v>566</v>
      </c>
      <c r="E89" s="194">
        <f t="shared" si="32"/>
        <v>827</v>
      </c>
      <c r="F89" s="194">
        <v>1</v>
      </c>
      <c r="G89" s="194">
        <v>2</v>
      </c>
      <c r="H89" s="195">
        <f t="shared" si="33"/>
        <v>3</v>
      </c>
      <c r="I89" s="178">
        <f t="shared" si="35"/>
        <v>262</v>
      </c>
      <c r="J89" s="194">
        <f t="shared" si="36"/>
        <v>568</v>
      </c>
      <c r="K89" s="194">
        <f t="shared" si="37"/>
        <v>830</v>
      </c>
    </row>
    <row r="90" spans="1:18" s="118" customFormat="1" ht="54.9" customHeight="1">
      <c r="A90" s="203" t="s">
        <v>805</v>
      </c>
      <c r="B90" s="204" t="s">
        <v>804</v>
      </c>
      <c r="C90" s="194">
        <v>705</v>
      </c>
      <c r="D90" s="194">
        <v>553</v>
      </c>
      <c r="E90" s="194">
        <f t="shared" si="32"/>
        <v>1258</v>
      </c>
      <c r="F90" s="194">
        <v>0</v>
      </c>
      <c r="G90" s="194">
        <v>0</v>
      </c>
      <c r="H90" s="195">
        <f t="shared" si="33"/>
        <v>0</v>
      </c>
      <c r="I90" s="178">
        <f t="shared" si="35"/>
        <v>705</v>
      </c>
      <c r="J90" s="194">
        <f t="shared" si="36"/>
        <v>553</v>
      </c>
      <c r="K90" s="194">
        <f t="shared" si="37"/>
        <v>1258</v>
      </c>
      <c r="O90" s="133"/>
    </row>
    <row r="91" spans="1:18" s="118" customFormat="1" ht="54.9" customHeight="1">
      <c r="A91" s="203" t="s">
        <v>803</v>
      </c>
      <c r="B91" s="204" t="s">
        <v>802</v>
      </c>
      <c r="C91" s="194">
        <v>240</v>
      </c>
      <c r="D91" s="194">
        <v>139</v>
      </c>
      <c r="E91" s="194">
        <f t="shared" si="32"/>
        <v>379</v>
      </c>
      <c r="F91" s="194">
        <v>0</v>
      </c>
      <c r="G91" s="194">
        <v>0</v>
      </c>
      <c r="H91" s="195">
        <f t="shared" si="33"/>
        <v>0</v>
      </c>
      <c r="I91" s="178">
        <f t="shared" si="35"/>
        <v>240</v>
      </c>
      <c r="J91" s="194">
        <f t="shared" si="36"/>
        <v>139</v>
      </c>
      <c r="K91" s="194">
        <f t="shared" si="37"/>
        <v>379</v>
      </c>
      <c r="P91" s="205"/>
      <c r="Q91" s="205"/>
      <c r="R91" s="206"/>
    </row>
    <row r="92" spans="1:18" s="118" customFormat="1" ht="54.9" customHeight="1">
      <c r="A92" s="203" t="s">
        <v>801</v>
      </c>
      <c r="B92" s="204" t="s">
        <v>800</v>
      </c>
      <c r="C92" s="194">
        <v>357</v>
      </c>
      <c r="D92" s="194">
        <v>298</v>
      </c>
      <c r="E92" s="194">
        <f t="shared" si="32"/>
        <v>655</v>
      </c>
      <c r="F92" s="194">
        <v>0</v>
      </c>
      <c r="G92" s="194">
        <v>0</v>
      </c>
      <c r="H92" s="195">
        <f t="shared" si="33"/>
        <v>0</v>
      </c>
      <c r="I92" s="178">
        <f t="shared" si="35"/>
        <v>357</v>
      </c>
      <c r="J92" s="194">
        <f t="shared" si="36"/>
        <v>298</v>
      </c>
      <c r="K92" s="194">
        <f t="shared" si="37"/>
        <v>655</v>
      </c>
    </row>
    <row r="93" spans="1:18" s="25" customFormat="1" ht="54.9" customHeight="1">
      <c r="A93" s="42" t="s">
        <v>799</v>
      </c>
      <c r="B93" s="29" t="s">
        <v>798</v>
      </c>
      <c r="C93" s="26">
        <v>500</v>
      </c>
      <c r="D93" s="26">
        <v>298</v>
      </c>
      <c r="E93" s="26">
        <f t="shared" si="32"/>
        <v>798</v>
      </c>
      <c r="F93" s="26">
        <v>0</v>
      </c>
      <c r="G93" s="26">
        <v>0</v>
      </c>
      <c r="H93" s="35">
        <f t="shared" si="33"/>
        <v>0</v>
      </c>
      <c r="I93" s="27">
        <f t="shared" si="35"/>
        <v>500</v>
      </c>
      <c r="J93" s="26">
        <f t="shared" si="36"/>
        <v>298</v>
      </c>
      <c r="K93" s="26">
        <f t="shared" si="37"/>
        <v>798</v>
      </c>
    </row>
    <row r="94" spans="1:18" s="118" customFormat="1" ht="54.9" customHeight="1">
      <c r="A94" s="203" t="s">
        <v>797</v>
      </c>
      <c r="B94" s="204" t="s">
        <v>796</v>
      </c>
      <c r="C94" s="194">
        <v>131</v>
      </c>
      <c r="D94" s="194">
        <v>199</v>
      </c>
      <c r="E94" s="194">
        <f t="shared" si="32"/>
        <v>330</v>
      </c>
      <c r="F94" s="194">
        <v>0</v>
      </c>
      <c r="G94" s="194">
        <v>0</v>
      </c>
      <c r="H94" s="195">
        <f t="shared" si="33"/>
        <v>0</v>
      </c>
      <c r="I94" s="178">
        <f t="shared" si="35"/>
        <v>131</v>
      </c>
      <c r="J94" s="194">
        <f t="shared" si="36"/>
        <v>199</v>
      </c>
      <c r="K94" s="194">
        <f t="shared" si="37"/>
        <v>330</v>
      </c>
    </row>
    <row r="95" spans="1:18" s="118" customFormat="1" ht="54.9" customHeight="1">
      <c r="A95" s="203" t="s">
        <v>795</v>
      </c>
      <c r="B95" s="204" t="s">
        <v>794</v>
      </c>
      <c r="C95" s="194">
        <v>585</v>
      </c>
      <c r="D95" s="194">
        <v>770</v>
      </c>
      <c r="E95" s="194">
        <f t="shared" ref="E95" si="43">SUM(C95:D95)</f>
        <v>1355</v>
      </c>
      <c r="F95" s="194">
        <v>1</v>
      </c>
      <c r="G95" s="194">
        <v>3</v>
      </c>
      <c r="H95" s="195">
        <f t="shared" ref="H95" si="44">SUM(F95:G95)</f>
        <v>4</v>
      </c>
      <c r="I95" s="178">
        <f t="shared" ref="I95" si="45">SUM(C95+F95)</f>
        <v>586</v>
      </c>
      <c r="J95" s="194">
        <f t="shared" ref="J95" si="46">SUM(D95+G95)</f>
        <v>773</v>
      </c>
      <c r="K95" s="194">
        <f t="shared" ref="K95" si="47">SUM(E95+H95)</f>
        <v>1359</v>
      </c>
    </row>
    <row r="96" spans="1:18" s="118" customFormat="1" ht="54.9" customHeight="1">
      <c r="A96" s="227" t="s">
        <v>1425</v>
      </c>
      <c r="B96" s="204" t="s">
        <v>1426</v>
      </c>
      <c r="C96" s="194">
        <v>44</v>
      </c>
      <c r="D96" s="194">
        <v>59</v>
      </c>
      <c r="E96" s="194">
        <f t="shared" si="32"/>
        <v>103</v>
      </c>
      <c r="F96" s="194">
        <v>0</v>
      </c>
      <c r="G96" s="194">
        <v>1</v>
      </c>
      <c r="H96" s="195">
        <f t="shared" si="33"/>
        <v>1</v>
      </c>
      <c r="I96" s="178">
        <f t="shared" si="35"/>
        <v>44</v>
      </c>
      <c r="J96" s="194">
        <f t="shared" si="36"/>
        <v>60</v>
      </c>
      <c r="K96" s="194">
        <f t="shared" si="37"/>
        <v>104</v>
      </c>
    </row>
    <row r="97" spans="1:11" s="118" customFormat="1" ht="54.9" customHeight="1" thickBot="1">
      <c r="A97" s="203" t="s">
        <v>793</v>
      </c>
      <c r="B97" s="204" t="s">
        <v>792</v>
      </c>
      <c r="C97" s="233">
        <v>366</v>
      </c>
      <c r="D97" s="233">
        <v>396</v>
      </c>
      <c r="E97" s="233">
        <f t="shared" si="32"/>
        <v>762</v>
      </c>
      <c r="F97" s="233">
        <v>0</v>
      </c>
      <c r="G97" s="233">
        <v>0</v>
      </c>
      <c r="H97" s="255">
        <f t="shared" si="33"/>
        <v>0</v>
      </c>
      <c r="I97" s="226">
        <f t="shared" si="35"/>
        <v>366</v>
      </c>
      <c r="J97" s="233">
        <f t="shared" si="36"/>
        <v>396</v>
      </c>
      <c r="K97" s="233">
        <f t="shared" si="37"/>
        <v>762</v>
      </c>
    </row>
    <row r="98" spans="1:11" s="118" customFormat="1" ht="54.9" customHeight="1" thickBot="1">
      <c r="A98" s="261" t="s">
        <v>30</v>
      </c>
      <c r="B98" s="262" t="s">
        <v>791</v>
      </c>
      <c r="C98" s="258">
        <f t="shared" ref="C98:K98" si="48">SUM(C75:C97)</f>
        <v>12599</v>
      </c>
      <c r="D98" s="258">
        <f t="shared" si="48"/>
        <v>14078</v>
      </c>
      <c r="E98" s="258">
        <f t="shared" si="48"/>
        <v>26677</v>
      </c>
      <c r="F98" s="258">
        <f t="shared" si="48"/>
        <v>50</v>
      </c>
      <c r="G98" s="258">
        <f t="shared" si="48"/>
        <v>82</v>
      </c>
      <c r="H98" s="259">
        <f t="shared" si="48"/>
        <v>132</v>
      </c>
      <c r="I98" s="260">
        <f t="shared" si="48"/>
        <v>12649</v>
      </c>
      <c r="J98" s="258">
        <f t="shared" si="48"/>
        <v>14160</v>
      </c>
      <c r="K98" s="258">
        <f t="shared" si="48"/>
        <v>26809</v>
      </c>
    </row>
    <row r="99" spans="1:11" s="118" customFormat="1" ht="54.9" customHeight="1">
      <c r="A99" s="119" t="s">
        <v>790</v>
      </c>
      <c r="B99" s="120" t="s">
        <v>789</v>
      </c>
      <c r="C99" s="121">
        <v>515</v>
      </c>
      <c r="D99" s="122">
        <v>598</v>
      </c>
      <c r="E99" s="121">
        <f t="shared" ref="E99:E105" si="49">SUM(C99:D99)</f>
        <v>1113</v>
      </c>
      <c r="F99" s="123">
        <v>16</v>
      </c>
      <c r="G99" s="124">
        <v>30</v>
      </c>
      <c r="H99" s="124">
        <f t="shared" ref="H99:H105" si="50">SUM(F99:G99)</f>
        <v>46</v>
      </c>
      <c r="I99" s="125">
        <f t="shared" ref="I99:K104" si="51">SUM(C99+F99)</f>
        <v>531</v>
      </c>
      <c r="J99" s="126">
        <f t="shared" si="51"/>
        <v>628</v>
      </c>
      <c r="K99" s="126">
        <f t="shared" si="51"/>
        <v>1159</v>
      </c>
    </row>
    <row r="100" spans="1:11" s="118" customFormat="1" ht="54.9" customHeight="1">
      <c r="A100" s="203" t="s">
        <v>788</v>
      </c>
      <c r="B100" s="201" t="s">
        <v>787</v>
      </c>
      <c r="C100" s="121">
        <v>0</v>
      </c>
      <c r="D100" s="122">
        <v>399</v>
      </c>
      <c r="E100" s="112">
        <f t="shared" si="49"/>
        <v>399</v>
      </c>
      <c r="F100" s="123">
        <v>0</v>
      </c>
      <c r="G100" s="124">
        <v>15</v>
      </c>
      <c r="H100" s="124">
        <f t="shared" si="50"/>
        <v>15</v>
      </c>
      <c r="I100" s="125">
        <f t="shared" si="51"/>
        <v>0</v>
      </c>
      <c r="J100" s="126">
        <f t="shared" si="51"/>
        <v>414</v>
      </c>
      <c r="K100" s="163">
        <f t="shared" si="51"/>
        <v>414</v>
      </c>
    </row>
    <row r="101" spans="1:11" s="25" customFormat="1" ht="54.9" customHeight="1">
      <c r="A101" s="42" t="s">
        <v>786</v>
      </c>
      <c r="B101" s="34" t="s">
        <v>785</v>
      </c>
      <c r="C101" s="39">
        <v>123</v>
      </c>
      <c r="D101" s="45">
        <v>242</v>
      </c>
      <c r="E101" s="39">
        <f t="shared" si="49"/>
        <v>365</v>
      </c>
      <c r="F101" s="44">
        <v>0</v>
      </c>
      <c r="G101" s="33">
        <v>1</v>
      </c>
      <c r="H101" s="33">
        <f t="shared" si="50"/>
        <v>1</v>
      </c>
      <c r="I101" s="32">
        <f t="shared" si="51"/>
        <v>123</v>
      </c>
      <c r="J101" s="31">
        <f t="shared" si="51"/>
        <v>243</v>
      </c>
      <c r="K101" s="31">
        <f t="shared" si="51"/>
        <v>366</v>
      </c>
    </row>
    <row r="102" spans="1:11" s="118" customFormat="1" ht="54.9" customHeight="1">
      <c r="A102" s="203" t="s">
        <v>784</v>
      </c>
      <c r="B102" s="201" t="s">
        <v>783</v>
      </c>
      <c r="C102" s="176">
        <v>123</v>
      </c>
      <c r="D102" s="177">
        <v>462</v>
      </c>
      <c r="E102" s="183">
        <f t="shared" si="49"/>
        <v>585</v>
      </c>
      <c r="F102" s="194">
        <v>4</v>
      </c>
      <c r="G102" s="177">
        <v>7</v>
      </c>
      <c r="H102" s="177">
        <f t="shared" si="50"/>
        <v>11</v>
      </c>
      <c r="I102" s="178">
        <f t="shared" si="51"/>
        <v>127</v>
      </c>
      <c r="J102" s="194">
        <f t="shared" si="51"/>
        <v>469</v>
      </c>
      <c r="K102" s="130">
        <f t="shared" si="51"/>
        <v>596</v>
      </c>
    </row>
    <row r="103" spans="1:11" s="118" customFormat="1" ht="54.9" customHeight="1">
      <c r="A103" s="203" t="s">
        <v>782</v>
      </c>
      <c r="B103" s="201" t="s">
        <v>781</v>
      </c>
      <c r="C103" s="176">
        <v>122</v>
      </c>
      <c r="D103" s="177">
        <v>271</v>
      </c>
      <c r="E103" s="183">
        <f t="shared" si="49"/>
        <v>393</v>
      </c>
      <c r="F103" s="194">
        <v>0</v>
      </c>
      <c r="G103" s="177">
        <v>1</v>
      </c>
      <c r="H103" s="177">
        <f t="shared" si="50"/>
        <v>1</v>
      </c>
      <c r="I103" s="178">
        <f t="shared" si="51"/>
        <v>122</v>
      </c>
      <c r="J103" s="194">
        <f t="shared" si="51"/>
        <v>272</v>
      </c>
      <c r="K103" s="130">
        <f t="shared" si="51"/>
        <v>394</v>
      </c>
    </row>
    <row r="104" spans="1:11" s="118" customFormat="1" ht="54.9" customHeight="1">
      <c r="A104" s="203" t="s">
        <v>780</v>
      </c>
      <c r="B104" s="201" t="s">
        <v>779</v>
      </c>
      <c r="C104" s="176">
        <v>221</v>
      </c>
      <c r="D104" s="177">
        <v>527</v>
      </c>
      <c r="E104" s="176">
        <f t="shared" si="49"/>
        <v>748</v>
      </c>
      <c r="F104" s="194">
        <v>0</v>
      </c>
      <c r="G104" s="177">
        <v>1</v>
      </c>
      <c r="H104" s="177">
        <f t="shared" si="50"/>
        <v>1</v>
      </c>
      <c r="I104" s="178">
        <f t="shared" si="51"/>
        <v>221</v>
      </c>
      <c r="J104" s="194">
        <f t="shared" si="51"/>
        <v>528</v>
      </c>
      <c r="K104" s="194">
        <f t="shared" si="51"/>
        <v>749</v>
      </c>
    </row>
    <row r="105" spans="1:11" s="118" customFormat="1" ht="54.9" customHeight="1">
      <c r="A105" s="185" t="s">
        <v>1405</v>
      </c>
      <c r="B105" s="175" t="s">
        <v>1413</v>
      </c>
      <c r="C105" s="176">
        <v>0</v>
      </c>
      <c r="D105" s="176">
        <v>872</v>
      </c>
      <c r="E105" s="176">
        <f t="shared" si="49"/>
        <v>872</v>
      </c>
      <c r="F105" s="176">
        <v>0</v>
      </c>
      <c r="G105" s="176">
        <v>1</v>
      </c>
      <c r="H105" s="177">
        <f t="shared" si="50"/>
        <v>1</v>
      </c>
      <c r="I105" s="178">
        <f>C105+F105</f>
        <v>0</v>
      </c>
      <c r="J105" s="176">
        <f>D105+G105</f>
        <v>873</v>
      </c>
      <c r="K105" s="176">
        <f>E105+H105</f>
        <v>873</v>
      </c>
    </row>
    <row r="106" spans="1:11" s="118" customFormat="1" ht="54.9" customHeight="1">
      <c r="A106" s="203" t="s">
        <v>778</v>
      </c>
      <c r="B106" s="201" t="s">
        <v>777</v>
      </c>
      <c r="C106" s="168">
        <v>0</v>
      </c>
      <c r="D106" s="171">
        <v>641</v>
      </c>
      <c r="E106" s="168">
        <f t="shared" ref="E106:E111" si="52">SUM(C106:D106)</f>
        <v>641</v>
      </c>
      <c r="F106" s="173">
        <v>0</v>
      </c>
      <c r="G106" s="171">
        <v>8</v>
      </c>
      <c r="H106" s="171">
        <f t="shared" ref="H106:H111" si="53">SUM(F106:G106)</f>
        <v>8</v>
      </c>
      <c r="I106" s="132">
        <f t="shared" ref="I106:K111" si="54">SUM(C106+F106)</f>
        <v>0</v>
      </c>
      <c r="J106" s="183">
        <f t="shared" si="54"/>
        <v>649</v>
      </c>
      <c r="K106" s="183">
        <f t="shared" si="54"/>
        <v>649</v>
      </c>
    </row>
    <row r="107" spans="1:11" s="118" customFormat="1" ht="54.9" customHeight="1">
      <c r="A107" s="203" t="s">
        <v>776</v>
      </c>
      <c r="B107" s="201" t="s">
        <v>775</v>
      </c>
      <c r="C107" s="176">
        <v>0</v>
      </c>
      <c r="D107" s="177">
        <v>199</v>
      </c>
      <c r="E107" s="176">
        <f t="shared" si="52"/>
        <v>199</v>
      </c>
      <c r="F107" s="194">
        <v>0</v>
      </c>
      <c r="G107" s="177">
        <v>0</v>
      </c>
      <c r="H107" s="177">
        <f t="shared" si="53"/>
        <v>0</v>
      </c>
      <c r="I107" s="178">
        <f t="shared" si="54"/>
        <v>0</v>
      </c>
      <c r="J107" s="194">
        <f t="shared" si="54"/>
        <v>199</v>
      </c>
      <c r="K107" s="194">
        <f t="shared" si="54"/>
        <v>199</v>
      </c>
    </row>
    <row r="108" spans="1:11" s="118" customFormat="1" ht="54.9" customHeight="1">
      <c r="A108" s="203" t="s">
        <v>774</v>
      </c>
      <c r="B108" s="201" t="s">
        <v>773</v>
      </c>
      <c r="C108" s="176">
        <v>202</v>
      </c>
      <c r="D108" s="177">
        <v>314</v>
      </c>
      <c r="E108" s="176">
        <f t="shared" si="52"/>
        <v>516</v>
      </c>
      <c r="F108" s="194">
        <v>0</v>
      </c>
      <c r="G108" s="177">
        <v>0</v>
      </c>
      <c r="H108" s="177">
        <f t="shared" si="53"/>
        <v>0</v>
      </c>
      <c r="I108" s="178">
        <f t="shared" si="54"/>
        <v>202</v>
      </c>
      <c r="J108" s="194">
        <f t="shared" si="54"/>
        <v>314</v>
      </c>
      <c r="K108" s="194">
        <f t="shared" si="54"/>
        <v>516</v>
      </c>
    </row>
    <row r="109" spans="1:11" s="118" customFormat="1" ht="54.9" customHeight="1">
      <c r="A109" s="203" t="s">
        <v>772</v>
      </c>
      <c r="B109" s="204" t="s">
        <v>771</v>
      </c>
      <c r="C109" s="176">
        <v>0</v>
      </c>
      <c r="D109" s="177">
        <v>220</v>
      </c>
      <c r="E109" s="176">
        <f t="shared" si="52"/>
        <v>220</v>
      </c>
      <c r="F109" s="194">
        <v>0</v>
      </c>
      <c r="G109" s="177">
        <v>0</v>
      </c>
      <c r="H109" s="177">
        <f t="shared" si="53"/>
        <v>0</v>
      </c>
      <c r="I109" s="178">
        <f t="shared" si="54"/>
        <v>0</v>
      </c>
      <c r="J109" s="194">
        <f t="shared" si="54"/>
        <v>220</v>
      </c>
      <c r="K109" s="194">
        <f t="shared" si="54"/>
        <v>220</v>
      </c>
    </row>
    <row r="110" spans="1:11" s="118" customFormat="1" ht="54.9" customHeight="1">
      <c r="A110" s="203" t="s">
        <v>770</v>
      </c>
      <c r="B110" s="201" t="s">
        <v>769</v>
      </c>
      <c r="C110" s="176">
        <v>132</v>
      </c>
      <c r="D110" s="177">
        <v>801</v>
      </c>
      <c r="E110" s="176">
        <f t="shared" si="52"/>
        <v>933</v>
      </c>
      <c r="F110" s="194">
        <v>0</v>
      </c>
      <c r="G110" s="177">
        <v>3</v>
      </c>
      <c r="H110" s="177">
        <f t="shared" si="53"/>
        <v>3</v>
      </c>
      <c r="I110" s="178">
        <f t="shared" si="54"/>
        <v>132</v>
      </c>
      <c r="J110" s="194">
        <f t="shared" si="54"/>
        <v>804</v>
      </c>
      <c r="K110" s="194">
        <f t="shared" si="54"/>
        <v>936</v>
      </c>
    </row>
    <row r="111" spans="1:11" s="118" customFormat="1" ht="54.9" customHeight="1" thickBot="1">
      <c r="A111" s="203" t="s">
        <v>768</v>
      </c>
      <c r="B111" s="204" t="s">
        <v>767</v>
      </c>
      <c r="C111" s="176">
        <v>153</v>
      </c>
      <c r="D111" s="177">
        <v>176</v>
      </c>
      <c r="E111" s="176">
        <f t="shared" si="52"/>
        <v>329</v>
      </c>
      <c r="F111" s="194">
        <v>0</v>
      </c>
      <c r="G111" s="177">
        <v>0</v>
      </c>
      <c r="H111" s="177">
        <f t="shared" si="53"/>
        <v>0</v>
      </c>
      <c r="I111" s="178">
        <f t="shared" si="54"/>
        <v>153</v>
      </c>
      <c r="J111" s="194">
        <f t="shared" si="54"/>
        <v>176</v>
      </c>
      <c r="K111" s="194">
        <f t="shared" si="54"/>
        <v>329</v>
      </c>
    </row>
    <row r="112" spans="1:11" s="188" customFormat="1" ht="54.9" customHeight="1" thickBot="1">
      <c r="A112" s="286" t="s">
        <v>30</v>
      </c>
      <c r="B112" s="287" t="s">
        <v>750</v>
      </c>
      <c r="C112" s="293">
        <f t="shared" ref="C112:K112" si="55">SUM(C99:C111)</f>
        <v>1591</v>
      </c>
      <c r="D112" s="293">
        <f t="shared" si="55"/>
        <v>5722</v>
      </c>
      <c r="E112" s="293">
        <f t="shared" si="55"/>
        <v>7313</v>
      </c>
      <c r="F112" s="293">
        <f t="shared" si="55"/>
        <v>20</v>
      </c>
      <c r="G112" s="293">
        <f t="shared" si="55"/>
        <v>67</v>
      </c>
      <c r="H112" s="294">
        <f t="shared" si="55"/>
        <v>87</v>
      </c>
      <c r="I112" s="260">
        <f t="shared" si="55"/>
        <v>1611</v>
      </c>
      <c r="J112" s="293">
        <f t="shared" si="55"/>
        <v>5789</v>
      </c>
      <c r="K112" s="293">
        <f t="shared" si="55"/>
        <v>7400</v>
      </c>
    </row>
    <row r="113" spans="1:11" s="188" customFormat="1" ht="54.9" customHeight="1">
      <c r="A113" s="186" t="s">
        <v>1406</v>
      </c>
      <c r="B113" s="187" t="s">
        <v>1407</v>
      </c>
      <c r="C113" s="168">
        <v>16</v>
      </c>
      <c r="D113" s="168">
        <v>0</v>
      </c>
      <c r="E113" s="168">
        <f t="shared" ref="E113:E119" si="56">SUM(C113:D113)</f>
        <v>16</v>
      </c>
      <c r="F113" s="168">
        <v>0</v>
      </c>
      <c r="G113" s="168">
        <v>0</v>
      </c>
      <c r="H113" s="171">
        <f t="shared" ref="H113:H119" si="57">SUM(F113:G113)</f>
        <v>0</v>
      </c>
      <c r="I113" s="172">
        <f>SUM(C113+F113)</f>
        <v>16</v>
      </c>
      <c r="J113" s="168">
        <f>D113+G113</f>
        <v>0</v>
      </c>
      <c r="K113" s="168">
        <f>SUM(E113+H113)</f>
        <v>16</v>
      </c>
    </row>
    <row r="114" spans="1:11" s="23" customFormat="1" ht="54.9" customHeight="1">
      <c r="A114" s="40" t="s">
        <v>766</v>
      </c>
      <c r="B114" s="38" t="s">
        <v>765</v>
      </c>
      <c r="C114" s="31">
        <v>88</v>
      </c>
      <c r="D114" s="31">
        <v>109</v>
      </c>
      <c r="E114" s="31">
        <f t="shared" si="56"/>
        <v>197</v>
      </c>
      <c r="F114" s="31">
        <v>1</v>
      </c>
      <c r="G114" s="31">
        <v>1</v>
      </c>
      <c r="H114" s="37">
        <f t="shared" si="57"/>
        <v>2</v>
      </c>
      <c r="I114" s="32">
        <f t="shared" ref="I114:K116" si="58">C114+F114</f>
        <v>89</v>
      </c>
      <c r="J114" s="39">
        <f t="shared" si="58"/>
        <v>110</v>
      </c>
      <c r="K114" s="39">
        <f t="shared" si="58"/>
        <v>199</v>
      </c>
    </row>
    <row r="115" spans="1:11" s="118" customFormat="1" ht="54.9" customHeight="1">
      <c r="A115" s="251" t="s">
        <v>1740</v>
      </c>
      <c r="B115" s="204" t="s">
        <v>1741</v>
      </c>
      <c r="C115" s="126">
        <v>725</v>
      </c>
      <c r="D115" s="124">
        <v>966</v>
      </c>
      <c r="E115" s="121">
        <f>SUM(C115:D115)</f>
        <v>1691</v>
      </c>
      <c r="F115" s="126">
        <v>17</v>
      </c>
      <c r="G115" s="124">
        <v>150</v>
      </c>
      <c r="H115" s="124">
        <f>SUM(F115:G115)</f>
        <v>167</v>
      </c>
      <c r="I115" s="125">
        <f>C115+F115</f>
        <v>742</v>
      </c>
      <c r="J115" s="126">
        <f>D115+G115</f>
        <v>1116</v>
      </c>
      <c r="K115" s="126">
        <f>E115+H115</f>
        <v>1858</v>
      </c>
    </row>
    <row r="116" spans="1:11" s="188" customFormat="1" ht="54.9" customHeight="1">
      <c r="A116" s="237" t="s">
        <v>764</v>
      </c>
      <c r="B116" s="238" t="s">
        <v>763</v>
      </c>
      <c r="C116" s="130">
        <v>329</v>
      </c>
      <c r="D116" s="130">
        <v>434</v>
      </c>
      <c r="E116" s="130">
        <f t="shared" si="56"/>
        <v>763</v>
      </c>
      <c r="F116" s="130">
        <v>7</v>
      </c>
      <c r="G116" s="130">
        <v>7</v>
      </c>
      <c r="H116" s="202">
        <f t="shared" si="57"/>
        <v>14</v>
      </c>
      <c r="I116" s="132">
        <f t="shared" si="58"/>
        <v>336</v>
      </c>
      <c r="J116" s="183">
        <f t="shared" si="58"/>
        <v>441</v>
      </c>
      <c r="K116" s="183">
        <f t="shared" si="58"/>
        <v>777</v>
      </c>
    </row>
    <row r="117" spans="1:11" s="188" customFormat="1" ht="54.9" customHeight="1">
      <c r="A117" s="237" t="s">
        <v>762</v>
      </c>
      <c r="B117" s="238" t="s">
        <v>761</v>
      </c>
      <c r="C117" s="130">
        <v>154</v>
      </c>
      <c r="D117" s="130">
        <v>79</v>
      </c>
      <c r="E117" s="130">
        <f t="shared" si="56"/>
        <v>233</v>
      </c>
      <c r="F117" s="130">
        <v>0</v>
      </c>
      <c r="G117" s="130">
        <v>0</v>
      </c>
      <c r="H117" s="202">
        <f t="shared" si="57"/>
        <v>0</v>
      </c>
      <c r="I117" s="132">
        <f>SUM(C117+F117)</f>
        <v>154</v>
      </c>
      <c r="J117" s="130">
        <f>D117+G117</f>
        <v>79</v>
      </c>
      <c r="K117" s="130">
        <f>SUM(E117+H117)</f>
        <v>233</v>
      </c>
    </row>
    <row r="118" spans="1:11" s="188" customFormat="1" ht="54.9" customHeight="1">
      <c r="A118" s="228" t="s">
        <v>760</v>
      </c>
      <c r="B118" s="229" t="s">
        <v>759</v>
      </c>
      <c r="C118" s="194">
        <v>268</v>
      </c>
      <c r="D118" s="194">
        <v>348</v>
      </c>
      <c r="E118" s="194">
        <f t="shared" si="56"/>
        <v>616</v>
      </c>
      <c r="F118" s="194">
        <v>0</v>
      </c>
      <c r="G118" s="194">
        <v>1</v>
      </c>
      <c r="H118" s="195">
        <f t="shared" si="57"/>
        <v>1</v>
      </c>
      <c r="I118" s="178">
        <f>SUM(C118+F118)</f>
        <v>268</v>
      </c>
      <c r="J118" s="194">
        <f>D118+G118</f>
        <v>349</v>
      </c>
      <c r="K118" s="194">
        <f>SUM(E118+H118)</f>
        <v>617</v>
      </c>
    </row>
    <row r="119" spans="1:11" s="188" customFormat="1" ht="54.9" customHeight="1" thickBot="1">
      <c r="A119" s="228" t="s">
        <v>758</v>
      </c>
      <c r="B119" s="229" t="s">
        <v>757</v>
      </c>
      <c r="C119" s="194">
        <v>849</v>
      </c>
      <c r="D119" s="194">
        <v>642</v>
      </c>
      <c r="E119" s="194">
        <f t="shared" si="56"/>
        <v>1491</v>
      </c>
      <c r="F119" s="194">
        <v>1</v>
      </c>
      <c r="G119" s="194">
        <v>3</v>
      </c>
      <c r="H119" s="195">
        <f t="shared" si="57"/>
        <v>4</v>
      </c>
      <c r="I119" s="178">
        <f>SUM(C119+F119)</f>
        <v>850</v>
      </c>
      <c r="J119" s="194">
        <f>D119+G119</f>
        <v>645</v>
      </c>
      <c r="K119" s="194">
        <f>SUM(E119+H119)</f>
        <v>1495</v>
      </c>
    </row>
    <row r="120" spans="1:11" s="188" customFormat="1" ht="54.9" customHeight="1" thickBot="1">
      <c r="A120" s="286" t="s">
        <v>30</v>
      </c>
      <c r="B120" s="287" t="s">
        <v>750</v>
      </c>
      <c r="C120" s="288">
        <f t="shared" ref="C120:K120" si="59">SUM(C113:C119)</f>
        <v>2429</v>
      </c>
      <c r="D120" s="288">
        <f t="shared" si="59"/>
        <v>2578</v>
      </c>
      <c r="E120" s="288">
        <f t="shared" si="59"/>
        <v>5007</v>
      </c>
      <c r="F120" s="288">
        <f t="shared" si="59"/>
        <v>26</v>
      </c>
      <c r="G120" s="288">
        <f t="shared" si="59"/>
        <v>162</v>
      </c>
      <c r="H120" s="289">
        <f t="shared" si="59"/>
        <v>188</v>
      </c>
      <c r="I120" s="260">
        <f t="shared" si="59"/>
        <v>2455</v>
      </c>
      <c r="J120" s="288">
        <f t="shared" si="59"/>
        <v>2740</v>
      </c>
      <c r="K120" s="288">
        <f t="shared" si="59"/>
        <v>5195</v>
      </c>
    </row>
    <row r="121" spans="1:11" s="188" customFormat="1" ht="54.9" customHeight="1">
      <c r="A121" s="269" t="s">
        <v>756</v>
      </c>
      <c r="B121" s="270" t="s">
        <v>755</v>
      </c>
      <c r="C121" s="126">
        <v>0</v>
      </c>
      <c r="D121" s="126">
        <v>709</v>
      </c>
      <c r="E121" s="126">
        <f>SUM(C121:D121)</f>
        <v>709</v>
      </c>
      <c r="F121" s="126">
        <v>0</v>
      </c>
      <c r="G121" s="126">
        <v>9</v>
      </c>
      <c r="H121" s="213">
        <f>SUM(F121:G121)</f>
        <v>9</v>
      </c>
      <c r="I121" s="125">
        <f>C121+F121</f>
        <v>0</v>
      </c>
      <c r="J121" s="126">
        <f>SUM(D121+G121)</f>
        <v>718</v>
      </c>
      <c r="K121" s="126">
        <f>SUM(E121+H121)</f>
        <v>718</v>
      </c>
    </row>
    <row r="122" spans="1:11" s="118" customFormat="1" ht="54.9" customHeight="1">
      <c r="A122" s="285" t="s">
        <v>754</v>
      </c>
      <c r="B122" s="201" t="s">
        <v>753</v>
      </c>
      <c r="C122" s="130">
        <v>199</v>
      </c>
      <c r="D122" s="130">
        <v>68</v>
      </c>
      <c r="E122" s="130">
        <f>SUM(C122:D122)</f>
        <v>267</v>
      </c>
      <c r="F122" s="130">
        <v>0</v>
      </c>
      <c r="G122" s="130">
        <v>0</v>
      </c>
      <c r="H122" s="131">
        <f>SUM(F122:G122)</f>
        <v>0</v>
      </c>
      <c r="I122" s="132">
        <f>SUM(C122+F122)</f>
        <v>199</v>
      </c>
      <c r="J122" s="130">
        <f>SUM(D122+G122)</f>
        <v>68</v>
      </c>
      <c r="K122" s="130">
        <f>SUM(I122:J122)</f>
        <v>267</v>
      </c>
    </row>
    <row r="123" spans="1:11" s="118" customFormat="1" ht="54.9" customHeight="1" thickBot="1">
      <c r="A123" s="196" t="s">
        <v>752</v>
      </c>
      <c r="B123" s="204" t="s">
        <v>751</v>
      </c>
      <c r="C123" s="194">
        <v>0</v>
      </c>
      <c r="D123" s="194">
        <v>383</v>
      </c>
      <c r="E123" s="194">
        <f>SUM(C123:D123)</f>
        <v>383</v>
      </c>
      <c r="F123" s="194">
        <v>0</v>
      </c>
      <c r="G123" s="194">
        <v>0</v>
      </c>
      <c r="H123" s="177">
        <f>SUM(F123:G123)</f>
        <v>0</v>
      </c>
      <c r="I123" s="178">
        <f>SUM(C123+F123)</f>
        <v>0</v>
      </c>
      <c r="J123" s="194">
        <f>SUM(D123+G123)</f>
        <v>383</v>
      </c>
      <c r="K123" s="194">
        <f>SUM(I123:J123)</f>
        <v>383</v>
      </c>
    </row>
    <row r="124" spans="1:11" s="118" customFormat="1" ht="54.9" customHeight="1" thickBot="1">
      <c r="A124" s="286" t="s">
        <v>30</v>
      </c>
      <c r="B124" s="287" t="s">
        <v>750</v>
      </c>
      <c r="C124" s="288">
        <f t="shared" ref="C124:K124" si="60">SUM(C121:C123)</f>
        <v>199</v>
      </c>
      <c r="D124" s="288">
        <f t="shared" si="60"/>
        <v>1160</v>
      </c>
      <c r="E124" s="288">
        <f t="shared" si="60"/>
        <v>1359</v>
      </c>
      <c r="F124" s="288">
        <f t="shared" si="60"/>
        <v>0</v>
      </c>
      <c r="G124" s="288">
        <f t="shared" si="60"/>
        <v>9</v>
      </c>
      <c r="H124" s="289">
        <f t="shared" si="60"/>
        <v>9</v>
      </c>
      <c r="I124" s="260">
        <f t="shared" si="60"/>
        <v>199</v>
      </c>
      <c r="J124" s="288">
        <f t="shared" si="60"/>
        <v>1169</v>
      </c>
      <c r="K124" s="288">
        <f t="shared" si="60"/>
        <v>1368</v>
      </c>
    </row>
    <row r="125" spans="1:11" s="118" customFormat="1" ht="54.9" customHeight="1">
      <c r="A125" s="214" t="s">
        <v>1398</v>
      </c>
      <c r="B125" s="215" t="s">
        <v>1424</v>
      </c>
      <c r="C125" s="130">
        <v>195</v>
      </c>
      <c r="D125" s="130">
        <v>0</v>
      </c>
      <c r="E125" s="130">
        <f>SUM(C125:D125)</f>
        <v>195</v>
      </c>
      <c r="F125" s="130">
        <v>2</v>
      </c>
      <c r="G125" s="130">
        <v>0</v>
      </c>
      <c r="H125" s="131">
        <f>SUM(F125:G125)</f>
        <v>2</v>
      </c>
      <c r="I125" s="132">
        <f>C125+F125</f>
        <v>197</v>
      </c>
      <c r="J125" s="130">
        <f>D125+G125</f>
        <v>0</v>
      </c>
      <c r="K125" s="130">
        <f>SUM(I125:J125)</f>
        <v>197</v>
      </c>
    </row>
    <row r="126" spans="1:11" s="188" customFormat="1" ht="54.9" customHeight="1">
      <c r="A126" s="290" t="s">
        <v>749</v>
      </c>
      <c r="B126" s="291" t="s">
        <v>748</v>
      </c>
      <c r="C126" s="292">
        <f t="shared" ref="C126:K126" si="61">C34+C53+C74+C98+C112+C120+C124+C125</f>
        <v>38938</v>
      </c>
      <c r="D126" s="292">
        <f t="shared" si="61"/>
        <v>42560</v>
      </c>
      <c r="E126" s="292">
        <f t="shared" si="61"/>
        <v>81498</v>
      </c>
      <c r="F126" s="292">
        <f t="shared" si="61"/>
        <v>341</v>
      </c>
      <c r="G126" s="292">
        <f t="shared" si="61"/>
        <v>546</v>
      </c>
      <c r="H126" s="292">
        <f t="shared" si="61"/>
        <v>887</v>
      </c>
      <c r="I126" s="292">
        <f t="shared" si="61"/>
        <v>39279</v>
      </c>
      <c r="J126" s="292">
        <f t="shared" si="61"/>
        <v>43106</v>
      </c>
      <c r="K126" s="292">
        <f t="shared" si="61"/>
        <v>82385</v>
      </c>
    </row>
    <row r="127" spans="1:11" s="23" customFormat="1" ht="54.9" customHeight="1">
      <c r="A127" s="1929"/>
      <c r="B127" s="1929"/>
      <c r="C127" s="1929"/>
      <c r="D127" s="1929"/>
      <c r="E127" s="1929"/>
      <c r="F127" s="1929"/>
      <c r="G127" s="1929"/>
      <c r="H127" s="1929"/>
      <c r="I127" s="24"/>
      <c r="J127" s="24"/>
      <c r="K127" s="24"/>
    </row>
    <row r="128" spans="1:11" ht="54.9" customHeight="1">
      <c r="A128" s="1928"/>
      <c r="B128" s="1928"/>
      <c r="C128" s="1928"/>
      <c r="D128" s="1928"/>
      <c r="E128" s="1928"/>
      <c r="F128" s="1928"/>
      <c r="G128" s="1928"/>
      <c r="H128" s="1928"/>
    </row>
  </sheetData>
  <mergeCells count="3">
    <mergeCell ref="A2:K2"/>
    <mergeCell ref="A128:H128"/>
    <mergeCell ref="A127:H127"/>
  </mergeCells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41" orientation="portrait" horizontalDpi="300" verticalDpi="300" r:id="rId1"/>
  <headerFooter alignWithMargins="0"/>
  <rowBreaks count="4" manualBreakCount="4">
    <brk id="34" max="10" man="1"/>
    <brk id="53" max="10" man="1"/>
    <brk id="74" max="10" man="1"/>
    <brk id="98" max="10" man="1"/>
  </rowBreaks>
  <colBreaks count="1" manualBreakCount="1">
    <brk id="11" max="104857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rightToLeft="1" zoomScaleNormal="100" workbookViewId="0">
      <selection activeCell="A32" sqref="A32:XFD32"/>
    </sheetView>
  </sheetViews>
  <sheetFormatPr defaultColWidth="9.09765625" defaultRowHeight="33" customHeight="1"/>
  <cols>
    <col min="1" max="1" width="44" style="56" customWidth="1"/>
    <col min="2" max="2" width="56.69921875" style="56" customWidth="1"/>
    <col min="3" max="4" width="9.19921875" style="57" customWidth="1"/>
    <col min="5" max="5" width="11.3984375" style="57" customWidth="1"/>
    <col min="6" max="8" width="8.19921875" style="57" customWidth="1"/>
    <col min="9" max="9" width="9" style="57" customWidth="1"/>
    <col min="10" max="10" width="9.69921875" style="57" customWidth="1"/>
    <col min="11" max="11" width="10.69921875" style="57" customWidth="1"/>
    <col min="12" max="16384" width="9.09765625" style="56"/>
  </cols>
  <sheetData>
    <row r="1" spans="1:11" s="82" customFormat="1" ht="33" customHeight="1">
      <c r="A1" s="81" t="s">
        <v>1400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33" customFormat="1" ht="33" customHeight="1">
      <c r="A2" s="1930" t="s">
        <v>1401</v>
      </c>
      <c r="B2" s="1930"/>
      <c r="C2" s="1930"/>
      <c r="D2" s="1930"/>
      <c r="E2" s="1930"/>
      <c r="F2" s="1930"/>
      <c r="G2" s="1930"/>
      <c r="H2" s="1930"/>
      <c r="I2" s="1930"/>
      <c r="J2" s="1930"/>
      <c r="K2" s="1930"/>
    </row>
    <row r="3" spans="1:11" s="135" customFormat="1" ht="33" customHeight="1">
      <c r="A3" s="134" t="s">
        <v>1056</v>
      </c>
      <c r="C3" s="136"/>
      <c r="D3" s="136"/>
      <c r="E3" s="136"/>
      <c r="F3" s="136"/>
      <c r="G3" s="136"/>
      <c r="H3" s="136"/>
      <c r="I3" s="136"/>
      <c r="J3" s="136"/>
      <c r="K3" s="136" t="s">
        <v>1055</v>
      </c>
    </row>
    <row r="4" spans="1:11" s="135" customFormat="1" ht="33" customHeight="1">
      <c r="A4" s="137"/>
      <c r="B4" s="138" t="s">
        <v>962</v>
      </c>
      <c r="C4" s="139"/>
      <c r="D4" s="140" t="s">
        <v>961</v>
      </c>
      <c r="E4" s="141"/>
      <c r="F4" s="139"/>
      <c r="G4" s="140" t="s">
        <v>268</v>
      </c>
      <c r="H4" s="140"/>
      <c r="I4" s="142"/>
      <c r="J4" s="140" t="s">
        <v>30</v>
      </c>
      <c r="K4" s="141"/>
    </row>
    <row r="5" spans="1:11" s="135" customFormat="1" ht="33" customHeight="1">
      <c r="A5" s="143"/>
      <c r="B5" s="144" t="s">
        <v>960</v>
      </c>
      <c r="C5" s="145"/>
      <c r="D5" s="146" t="s">
        <v>265</v>
      </c>
      <c r="E5" s="147"/>
      <c r="F5" s="145"/>
      <c r="G5" s="146" t="s">
        <v>959</v>
      </c>
      <c r="H5" s="146"/>
      <c r="I5" s="148"/>
      <c r="J5" s="146" t="s">
        <v>26</v>
      </c>
      <c r="K5" s="147"/>
    </row>
    <row r="6" spans="1:11" s="135" customFormat="1" ht="33" customHeight="1">
      <c r="A6" s="143"/>
      <c r="B6" s="149" t="s">
        <v>958</v>
      </c>
      <c r="C6" s="141" t="s">
        <v>957</v>
      </c>
      <c r="D6" s="150" t="s">
        <v>956</v>
      </c>
      <c r="E6" s="150" t="s">
        <v>30</v>
      </c>
      <c r="F6" s="141" t="s">
        <v>957</v>
      </c>
      <c r="G6" s="151" t="s">
        <v>956</v>
      </c>
      <c r="H6" s="139" t="s">
        <v>30</v>
      </c>
      <c r="I6" s="152" t="s">
        <v>957</v>
      </c>
      <c r="J6" s="150" t="s">
        <v>956</v>
      </c>
      <c r="K6" s="150" t="s">
        <v>30</v>
      </c>
    </row>
    <row r="7" spans="1:11" s="135" customFormat="1" ht="33" customHeight="1">
      <c r="A7" s="153" t="s">
        <v>955</v>
      </c>
      <c r="B7" s="154" t="s">
        <v>954</v>
      </c>
      <c r="C7" s="147" t="s">
        <v>536</v>
      </c>
      <c r="D7" s="155" t="s">
        <v>537</v>
      </c>
      <c r="E7" s="155" t="s">
        <v>26</v>
      </c>
      <c r="F7" s="147" t="s">
        <v>536</v>
      </c>
      <c r="G7" s="156" t="s">
        <v>537</v>
      </c>
      <c r="H7" s="145" t="s">
        <v>26</v>
      </c>
      <c r="I7" s="157" t="s">
        <v>536</v>
      </c>
      <c r="J7" s="155" t="s">
        <v>537</v>
      </c>
      <c r="K7" s="155" t="s">
        <v>26</v>
      </c>
    </row>
    <row r="8" spans="1:11" s="135" customFormat="1" ht="33" customHeight="1">
      <c r="A8" s="158" t="s">
        <v>953</v>
      </c>
      <c r="B8" s="159" t="s">
        <v>1054</v>
      </c>
      <c r="C8" s="112">
        <v>160</v>
      </c>
      <c r="D8" s="160">
        <v>124</v>
      </c>
      <c r="E8" s="112">
        <f t="shared" ref="E8:E19" si="0">SUM(C8:D8)</f>
        <v>284</v>
      </c>
      <c r="F8" s="161">
        <v>5</v>
      </c>
      <c r="G8" s="115">
        <v>7</v>
      </c>
      <c r="H8" s="115">
        <f t="shared" ref="H8:H19" si="1">SUM(F8:G8)</f>
        <v>12</v>
      </c>
      <c r="I8" s="162">
        <f t="shared" ref="I8:I19" si="2">C8+F8</f>
        <v>165</v>
      </c>
      <c r="J8" s="163">
        <f t="shared" ref="J8:J19" si="3">D8+G8</f>
        <v>131</v>
      </c>
      <c r="K8" s="163">
        <f t="shared" ref="K8:K19" si="4">E8+H8</f>
        <v>296</v>
      </c>
    </row>
    <row r="9" spans="1:11" s="135" customFormat="1" ht="33" customHeight="1">
      <c r="A9" s="221" t="s">
        <v>951</v>
      </c>
      <c r="B9" s="222" t="s">
        <v>1053</v>
      </c>
      <c r="C9" s="183">
        <v>140</v>
      </c>
      <c r="D9" s="218">
        <v>181</v>
      </c>
      <c r="E9" s="183">
        <f t="shared" si="0"/>
        <v>321</v>
      </c>
      <c r="F9" s="209">
        <v>7</v>
      </c>
      <c r="G9" s="131">
        <v>13</v>
      </c>
      <c r="H9" s="131">
        <f t="shared" si="1"/>
        <v>20</v>
      </c>
      <c r="I9" s="132">
        <f t="shared" si="2"/>
        <v>147</v>
      </c>
      <c r="J9" s="130">
        <f t="shared" si="3"/>
        <v>194</v>
      </c>
      <c r="K9" s="130">
        <f t="shared" si="4"/>
        <v>341</v>
      </c>
    </row>
    <row r="10" spans="1:11" s="135" customFormat="1" ht="33" customHeight="1">
      <c r="A10" s="216" t="s">
        <v>937</v>
      </c>
      <c r="B10" s="217" t="s">
        <v>936</v>
      </c>
      <c r="C10" s="176">
        <v>36</v>
      </c>
      <c r="D10" s="223">
        <v>0</v>
      </c>
      <c r="E10" s="183">
        <f>SUM(C10:D10)</f>
        <v>36</v>
      </c>
      <c r="F10" s="207">
        <v>1</v>
      </c>
      <c r="G10" s="177">
        <v>0</v>
      </c>
      <c r="H10" s="131">
        <f>SUM(F10:G10)</f>
        <v>1</v>
      </c>
      <c r="I10" s="132">
        <f>C10+F10</f>
        <v>37</v>
      </c>
      <c r="J10" s="130">
        <f>D10+G10</f>
        <v>0</v>
      </c>
      <c r="K10" s="130">
        <f>E10+H10</f>
        <v>37</v>
      </c>
    </row>
    <row r="11" spans="1:11" ht="33" customHeight="1">
      <c r="A11" s="69" t="s">
        <v>949</v>
      </c>
      <c r="B11" s="68" t="s">
        <v>1052</v>
      </c>
      <c r="C11" s="39">
        <v>147</v>
      </c>
      <c r="D11" s="45">
        <v>148</v>
      </c>
      <c r="E11" s="39">
        <f t="shared" si="0"/>
        <v>295</v>
      </c>
      <c r="F11" s="44">
        <v>0</v>
      </c>
      <c r="G11" s="33">
        <v>1</v>
      </c>
      <c r="H11" s="33">
        <f t="shared" si="1"/>
        <v>1</v>
      </c>
      <c r="I11" s="32">
        <f t="shared" si="2"/>
        <v>147</v>
      </c>
      <c r="J11" s="31">
        <f t="shared" si="3"/>
        <v>149</v>
      </c>
      <c r="K11" s="31">
        <f t="shared" si="4"/>
        <v>296</v>
      </c>
    </row>
    <row r="12" spans="1:11" s="135" customFormat="1" ht="33" customHeight="1">
      <c r="A12" s="221" t="s">
        <v>943</v>
      </c>
      <c r="B12" s="222" t="s">
        <v>1051</v>
      </c>
      <c r="C12" s="183">
        <v>172</v>
      </c>
      <c r="D12" s="218">
        <v>92</v>
      </c>
      <c r="E12" s="183">
        <f t="shared" si="0"/>
        <v>264</v>
      </c>
      <c r="F12" s="209">
        <v>0</v>
      </c>
      <c r="G12" s="131">
        <v>0</v>
      </c>
      <c r="H12" s="131">
        <f t="shared" si="1"/>
        <v>0</v>
      </c>
      <c r="I12" s="132">
        <f t="shared" si="2"/>
        <v>172</v>
      </c>
      <c r="J12" s="130">
        <f t="shared" si="3"/>
        <v>92</v>
      </c>
      <c r="K12" s="130">
        <f t="shared" si="4"/>
        <v>264</v>
      </c>
    </row>
    <row r="13" spans="1:11" s="135" customFormat="1" ht="33" customHeight="1">
      <c r="A13" s="221" t="s">
        <v>947</v>
      </c>
      <c r="B13" s="222" t="s">
        <v>1050</v>
      </c>
      <c r="C13" s="183">
        <v>76</v>
      </c>
      <c r="D13" s="218">
        <v>69</v>
      </c>
      <c r="E13" s="183">
        <f t="shared" si="0"/>
        <v>145</v>
      </c>
      <c r="F13" s="209">
        <v>0</v>
      </c>
      <c r="G13" s="131">
        <v>2</v>
      </c>
      <c r="H13" s="131">
        <f t="shared" si="1"/>
        <v>2</v>
      </c>
      <c r="I13" s="132">
        <f t="shared" si="2"/>
        <v>76</v>
      </c>
      <c r="J13" s="130">
        <f t="shared" si="3"/>
        <v>71</v>
      </c>
      <c r="K13" s="130">
        <f t="shared" si="4"/>
        <v>147</v>
      </c>
    </row>
    <row r="14" spans="1:11" s="135" customFormat="1" ht="33" customHeight="1">
      <c r="A14" s="221" t="s">
        <v>939</v>
      </c>
      <c r="B14" s="222" t="s">
        <v>1049</v>
      </c>
      <c r="C14" s="183">
        <v>65</v>
      </c>
      <c r="D14" s="218">
        <v>63</v>
      </c>
      <c r="E14" s="183">
        <f t="shared" si="0"/>
        <v>128</v>
      </c>
      <c r="F14" s="209">
        <v>0</v>
      </c>
      <c r="G14" s="131">
        <v>0</v>
      </c>
      <c r="H14" s="131">
        <f t="shared" si="1"/>
        <v>0</v>
      </c>
      <c r="I14" s="132">
        <f t="shared" si="2"/>
        <v>65</v>
      </c>
      <c r="J14" s="130">
        <f t="shared" si="3"/>
        <v>63</v>
      </c>
      <c r="K14" s="130">
        <f t="shared" si="4"/>
        <v>128</v>
      </c>
    </row>
    <row r="15" spans="1:11" s="135" customFormat="1" ht="33" customHeight="1">
      <c r="A15" s="221" t="s">
        <v>1048</v>
      </c>
      <c r="B15" s="222" t="s">
        <v>1047</v>
      </c>
      <c r="C15" s="183">
        <v>123</v>
      </c>
      <c r="D15" s="218">
        <v>120</v>
      </c>
      <c r="E15" s="183">
        <f t="shared" si="0"/>
        <v>243</v>
      </c>
      <c r="F15" s="209">
        <v>0</v>
      </c>
      <c r="G15" s="131">
        <v>2</v>
      </c>
      <c r="H15" s="131">
        <f t="shared" si="1"/>
        <v>2</v>
      </c>
      <c r="I15" s="132">
        <f t="shared" si="2"/>
        <v>123</v>
      </c>
      <c r="J15" s="130">
        <f t="shared" si="3"/>
        <v>122</v>
      </c>
      <c r="K15" s="130">
        <f t="shared" si="4"/>
        <v>245</v>
      </c>
    </row>
    <row r="16" spans="1:11" s="135" customFormat="1" ht="33" customHeight="1">
      <c r="A16" s="216" t="s">
        <v>941</v>
      </c>
      <c r="B16" s="179" t="s">
        <v>940</v>
      </c>
      <c r="C16" s="176">
        <v>105</v>
      </c>
      <c r="D16" s="223">
        <v>0</v>
      </c>
      <c r="E16" s="183">
        <f t="shared" si="0"/>
        <v>105</v>
      </c>
      <c r="F16" s="207">
        <v>0</v>
      </c>
      <c r="G16" s="177">
        <v>0</v>
      </c>
      <c r="H16" s="131">
        <f t="shared" si="1"/>
        <v>0</v>
      </c>
      <c r="I16" s="132">
        <f t="shared" si="2"/>
        <v>105</v>
      </c>
      <c r="J16" s="130">
        <f t="shared" si="3"/>
        <v>0</v>
      </c>
      <c r="K16" s="130">
        <f t="shared" si="4"/>
        <v>105</v>
      </c>
    </row>
    <row r="17" spans="1:11" s="135" customFormat="1" ht="33" customHeight="1">
      <c r="A17" s="216" t="s">
        <v>935</v>
      </c>
      <c r="B17" s="217" t="s">
        <v>934</v>
      </c>
      <c r="C17" s="176">
        <v>28</v>
      </c>
      <c r="D17" s="223">
        <v>0</v>
      </c>
      <c r="E17" s="183">
        <f t="shared" si="0"/>
        <v>28</v>
      </c>
      <c r="F17" s="207">
        <v>1</v>
      </c>
      <c r="G17" s="177">
        <v>0</v>
      </c>
      <c r="H17" s="131">
        <f t="shared" si="1"/>
        <v>1</v>
      </c>
      <c r="I17" s="132">
        <f t="shared" si="2"/>
        <v>29</v>
      </c>
      <c r="J17" s="130">
        <f t="shared" si="3"/>
        <v>0</v>
      </c>
      <c r="K17" s="130">
        <f t="shared" si="4"/>
        <v>29</v>
      </c>
    </row>
    <row r="18" spans="1:11" s="135" customFormat="1" ht="33" customHeight="1">
      <c r="A18" s="230" t="s">
        <v>931</v>
      </c>
      <c r="B18" s="231" t="s">
        <v>1046</v>
      </c>
      <c r="C18" s="176">
        <v>9</v>
      </c>
      <c r="D18" s="223">
        <v>12</v>
      </c>
      <c r="E18" s="183">
        <f t="shared" si="0"/>
        <v>21</v>
      </c>
      <c r="F18" s="207">
        <v>0</v>
      </c>
      <c r="G18" s="177">
        <v>0</v>
      </c>
      <c r="H18" s="131">
        <f t="shared" si="1"/>
        <v>0</v>
      </c>
      <c r="I18" s="132">
        <f t="shared" si="2"/>
        <v>9</v>
      </c>
      <c r="J18" s="130">
        <f t="shared" si="3"/>
        <v>12</v>
      </c>
      <c r="K18" s="130">
        <f t="shared" si="4"/>
        <v>21</v>
      </c>
    </row>
    <row r="19" spans="1:11" s="135" customFormat="1" ht="33" customHeight="1">
      <c r="A19" s="185" t="s">
        <v>1408</v>
      </c>
      <c r="B19" s="175" t="s">
        <v>1409</v>
      </c>
      <c r="C19" s="176">
        <v>250</v>
      </c>
      <c r="D19" s="176">
        <v>95</v>
      </c>
      <c r="E19" s="176">
        <f t="shared" si="0"/>
        <v>345</v>
      </c>
      <c r="F19" s="176">
        <v>1</v>
      </c>
      <c r="G19" s="176">
        <v>0</v>
      </c>
      <c r="H19" s="189">
        <f t="shared" si="1"/>
        <v>1</v>
      </c>
      <c r="I19" s="178">
        <f t="shared" si="2"/>
        <v>251</v>
      </c>
      <c r="J19" s="176">
        <f t="shared" si="3"/>
        <v>95</v>
      </c>
      <c r="K19" s="176">
        <f t="shared" si="4"/>
        <v>346</v>
      </c>
    </row>
    <row r="20" spans="1:11" s="135" customFormat="1" ht="33" customHeight="1">
      <c r="A20" s="200" t="s">
        <v>929</v>
      </c>
      <c r="B20" s="201" t="s">
        <v>928</v>
      </c>
      <c r="C20" s="183">
        <v>0</v>
      </c>
      <c r="D20" s="131">
        <v>69</v>
      </c>
      <c r="E20" s="183">
        <f t="shared" ref="E20:E31" si="5">SUM(C20:D20)</f>
        <v>69</v>
      </c>
      <c r="F20" s="130">
        <v>0</v>
      </c>
      <c r="G20" s="131">
        <v>4</v>
      </c>
      <c r="H20" s="131">
        <f t="shared" ref="H20:H31" si="6">SUM(F20:G20)</f>
        <v>4</v>
      </c>
      <c r="I20" s="132">
        <f>SUM(C20+F20)</f>
        <v>0</v>
      </c>
      <c r="J20" s="130">
        <f>SUM(D20+G20)</f>
        <v>73</v>
      </c>
      <c r="K20" s="130">
        <f>SUM(I20:J20)</f>
        <v>73</v>
      </c>
    </row>
    <row r="21" spans="1:11" s="135" customFormat="1" ht="33" customHeight="1">
      <c r="A21" s="249" t="s">
        <v>927</v>
      </c>
      <c r="B21" s="250" t="s">
        <v>926</v>
      </c>
      <c r="C21" s="168">
        <v>36</v>
      </c>
      <c r="D21" s="171">
        <v>0</v>
      </c>
      <c r="E21" s="168">
        <f t="shared" si="5"/>
        <v>36</v>
      </c>
      <c r="F21" s="173">
        <v>0</v>
      </c>
      <c r="G21" s="171">
        <v>0</v>
      </c>
      <c r="H21" s="171">
        <f t="shared" si="6"/>
        <v>0</v>
      </c>
      <c r="I21" s="172">
        <f t="shared" ref="I21:I31" si="7">C21+F21</f>
        <v>36</v>
      </c>
      <c r="J21" s="173">
        <f t="shared" ref="J21:J31" si="8">D21+G21</f>
        <v>0</v>
      </c>
      <c r="K21" s="173">
        <f t="shared" ref="K21:K31" si="9">E21+H21</f>
        <v>36</v>
      </c>
    </row>
    <row r="22" spans="1:11" s="135" customFormat="1" ht="33" customHeight="1">
      <c r="A22" s="174" t="s">
        <v>925</v>
      </c>
      <c r="B22" s="193" t="s">
        <v>924</v>
      </c>
      <c r="C22" s="176">
        <v>114</v>
      </c>
      <c r="D22" s="177">
        <v>69</v>
      </c>
      <c r="E22" s="176">
        <f t="shared" si="5"/>
        <v>183</v>
      </c>
      <c r="F22" s="194">
        <v>0</v>
      </c>
      <c r="G22" s="177">
        <v>0</v>
      </c>
      <c r="H22" s="177">
        <f t="shared" si="6"/>
        <v>0</v>
      </c>
      <c r="I22" s="178">
        <f t="shared" si="7"/>
        <v>114</v>
      </c>
      <c r="J22" s="194">
        <f t="shared" si="8"/>
        <v>69</v>
      </c>
      <c r="K22" s="194">
        <f t="shared" si="9"/>
        <v>183</v>
      </c>
    </row>
    <row r="23" spans="1:11" s="135" customFormat="1" ht="33" customHeight="1">
      <c r="A23" s="221" t="s">
        <v>1045</v>
      </c>
      <c r="B23" s="222" t="s">
        <v>1044</v>
      </c>
      <c r="C23" s="183">
        <v>85</v>
      </c>
      <c r="D23" s="218">
        <v>55</v>
      </c>
      <c r="E23" s="183">
        <f t="shared" si="5"/>
        <v>140</v>
      </c>
      <c r="F23" s="209">
        <v>0</v>
      </c>
      <c r="G23" s="131">
        <v>0</v>
      </c>
      <c r="H23" s="131">
        <f t="shared" si="6"/>
        <v>0</v>
      </c>
      <c r="I23" s="132">
        <f t="shared" si="7"/>
        <v>85</v>
      </c>
      <c r="J23" s="130">
        <f t="shared" si="8"/>
        <v>55</v>
      </c>
      <c r="K23" s="130">
        <f t="shared" si="9"/>
        <v>140</v>
      </c>
    </row>
    <row r="24" spans="1:11" s="135" customFormat="1" ht="33" customHeight="1">
      <c r="A24" s="174" t="s">
        <v>919</v>
      </c>
      <c r="B24" s="193" t="s">
        <v>918</v>
      </c>
      <c r="C24" s="194">
        <v>6</v>
      </c>
      <c r="D24" s="195">
        <v>0</v>
      </c>
      <c r="E24" s="183">
        <f t="shared" si="5"/>
        <v>6</v>
      </c>
      <c r="F24" s="207">
        <v>0</v>
      </c>
      <c r="G24" s="195">
        <v>0</v>
      </c>
      <c r="H24" s="131">
        <f t="shared" si="6"/>
        <v>0</v>
      </c>
      <c r="I24" s="178">
        <f t="shared" si="7"/>
        <v>6</v>
      </c>
      <c r="J24" s="194">
        <f t="shared" si="8"/>
        <v>0</v>
      </c>
      <c r="K24" s="194">
        <f t="shared" si="9"/>
        <v>6</v>
      </c>
    </row>
    <row r="25" spans="1:11" s="135" customFormat="1" ht="33" customHeight="1">
      <c r="A25" s="174" t="s">
        <v>917</v>
      </c>
      <c r="B25" s="193" t="s">
        <v>916</v>
      </c>
      <c r="C25" s="194">
        <v>9</v>
      </c>
      <c r="D25" s="195">
        <v>9</v>
      </c>
      <c r="E25" s="183">
        <f t="shared" si="5"/>
        <v>18</v>
      </c>
      <c r="F25" s="207">
        <v>0</v>
      </c>
      <c r="G25" s="195">
        <v>0</v>
      </c>
      <c r="H25" s="131">
        <f t="shared" si="6"/>
        <v>0</v>
      </c>
      <c r="I25" s="178">
        <f t="shared" si="7"/>
        <v>9</v>
      </c>
      <c r="J25" s="194">
        <f t="shared" si="8"/>
        <v>9</v>
      </c>
      <c r="K25" s="194">
        <f t="shared" si="9"/>
        <v>18</v>
      </c>
    </row>
    <row r="26" spans="1:11" s="135" customFormat="1" ht="33" customHeight="1">
      <c r="A26" s="221" t="s">
        <v>923</v>
      </c>
      <c r="B26" s="222" t="s">
        <v>1043</v>
      </c>
      <c r="C26" s="194">
        <v>38</v>
      </c>
      <c r="D26" s="195">
        <v>47</v>
      </c>
      <c r="E26" s="183">
        <f t="shared" si="5"/>
        <v>85</v>
      </c>
      <c r="F26" s="207">
        <v>0</v>
      </c>
      <c r="G26" s="195">
        <v>0</v>
      </c>
      <c r="H26" s="131">
        <f t="shared" si="6"/>
        <v>0</v>
      </c>
      <c r="I26" s="178">
        <f t="shared" si="7"/>
        <v>38</v>
      </c>
      <c r="J26" s="194">
        <f t="shared" si="8"/>
        <v>47</v>
      </c>
      <c r="K26" s="194">
        <f t="shared" si="9"/>
        <v>85</v>
      </c>
    </row>
    <row r="27" spans="1:11" s="135" customFormat="1" ht="33" customHeight="1">
      <c r="A27" s="174" t="s">
        <v>921</v>
      </c>
      <c r="B27" s="193" t="s">
        <v>920</v>
      </c>
      <c r="C27" s="194">
        <v>37</v>
      </c>
      <c r="D27" s="195">
        <v>39</v>
      </c>
      <c r="E27" s="183">
        <f t="shared" si="5"/>
        <v>76</v>
      </c>
      <c r="F27" s="207">
        <v>0</v>
      </c>
      <c r="G27" s="195">
        <v>0</v>
      </c>
      <c r="H27" s="131">
        <f t="shared" si="6"/>
        <v>0</v>
      </c>
      <c r="I27" s="178">
        <f t="shared" si="7"/>
        <v>37</v>
      </c>
      <c r="J27" s="194">
        <f t="shared" si="8"/>
        <v>39</v>
      </c>
      <c r="K27" s="194">
        <f t="shared" si="9"/>
        <v>76</v>
      </c>
    </row>
    <row r="28" spans="1:11" s="135" customFormat="1" ht="33" customHeight="1">
      <c r="A28" s="174" t="s">
        <v>913</v>
      </c>
      <c r="B28" s="193" t="s">
        <v>912</v>
      </c>
      <c r="C28" s="194">
        <v>19</v>
      </c>
      <c r="D28" s="195">
        <v>44</v>
      </c>
      <c r="E28" s="183">
        <f t="shared" si="5"/>
        <v>63</v>
      </c>
      <c r="F28" s="207">
        <v>0</v>
      </c>
      <c r="G28" s="195">
        <v>0</v>
      </c>
      <c r="H28" s="131">
        <f t="shared" si="6"/>
        <v>0</v>
      </c>
      <c r="I28" s="178">
        <f t="shared" si="7"/>
        <v>19</v>
      </c>
      <c r="J28" s="194">
        <f t="shared" si="8"/>
        <v>44</v>
      </c>
      <c r="K28" s="194">
        <f t="shared" si="9"/>
        <v>63</v>
      </c>
    </row>
    <row r="29" spans="1:11" ht="33" customHeight="1">
      <c r="A29" s="50" t="s">
        <v>911</v>
      </c>
      <c r="B29" s="55" t="s">
        <v>910</v>
      </c>
      <c r="C29" s="26">
        <v>32</v>
      </c>
      <c r="D29" s="35">
        <v>0</v>
      </c>
      <c r="E29" s="41">
        <f t="shared" si="5"/>
        <v>32</v>
      </c>
      <c r="F29" s="70">
        <v>0</v>
      </c>
      <c r="G29" s="35">
        <v>0</v>
      </c>
      <c r="H29" s="28">
        <f t="shared" si="6"/>
        <v>0</v>
      </c>
      <c r="I29" s="27">
        <f t="shared" si="7"/>
        <v>32</v>
      </c>
      <c r="J29" s="26">
        <f t="shared" si="8"/>
        <v>0</v>
      </c>
      <c r="K29" s="26">
        <f t="shared" si="9"/>
        <v>32</v>
      </c>
    </row>
    <row r="30" spans="1:11" s="118" customFormat="1" ht="54.9" customHeight="1">
      <c r="A30" s="174" t="s">
        <v>907</v>
      </c>
      <c r="B30" s="193" t="s">
        <v>906</v>
      </c>
      <c r="C30" s="194">
        <v>44</v>
      </c>
      <c r="D30" s="194">
        <v>0</v>
      </c>
      <c r="E30" s="194">
        <f t="shared" ref="E30" si="10">SUM(C30:D30)</f>
        <v>44</v>
      </c>
      <c r="F30" s="194">
        <v>0</v>
      </c>
      <c r="G30" s="194">
        <v>0</v>
      </c>
      <c r="H30" s="195">
        <f t="shared" ref="H30" si="11">SUM(F30:G30)</f>
        <v>0</v>
      </c>
      <c r="I30" s="178">
        <f t="shared" ref="I30:K30" si="12">SUM(C30+F30)</f>
        <v>44</v>
      </c>
      <c r="J30" s="194">
        <f t="shared" si="12"/>
        <v>0</v>
      </c>
      <c r="K30" s="194">
        <f t="shared" si="12"/>
        <v>44</v>
      </c>
    </row>
    <row r="31" spans="1:11" s="135" customFormat="1" ht="33" customHeight="1" thickBot="1">
      <c r="A31" s="210" t="s">
        <v>909</v>
      </c>
      <c r="B31" s="211" t="s">
        <v>1042</v>
      </c>
      <c r="C31" s="194">
        <v>33</v>
      </c>
      <c r="D31" s="195">
        <v>34</v>
      </c>
      <c r="E31" s="176">
        <f t="shared" si="5"/>
        <v>67</v>
      </c>
      <c r="F31" s="207">
        <v>0</v>
      </c>
      <c r="G31" s="195">
        <v>0</v>
      </c>
      <c r="H31" s="177">
        <f t="shared" si="6"/>
        <v>0</v>
      </c>
      <c r="I31" s="178">
        <f t="shared" si="7"/>
        <v>33</v>
      </c>
      <c r="J31" s="194">
        <f t="shared" si="8"/>
        <v>34</v>
      </c>
      <c r="K31" s="194">
        <f t="shared" si="9"/>
        <v>67</v>
      </c>
    </row>
    <row r="32" spans="1:11" s="268" customFormat="1" ht="33" customHeight="1" thickBot="1">
      <c r="A32" s="299" t="s">
        <v>30</v>
      </c>
      <c r="B32" s="300" t="s">
        <v>831</v>
      </c>
      <c r="C32" s="258">
        <f t="shared" ref="C32:K32" si="13">SUM(C8:C31)</f>
        <v>1764</v>
      </c>
      <c r="D32" s="258">
        <f t="shared" si="13"/>
        <v>1270</v>
      </c>
      <c r="E32" s="258">
        <f t="shared" si="13"/>
        <v>3034</v>
      </c>
      <c r="F32" s="258">
        <f t="shared" si="13"/>
        <v>15</v>
      </c>
      <c r="G32" s="258">
        <f t="shared" si="13"/>
        <v>29</v>
      </c>
      <c r="H32" s="259">
        <f t="shared" si="13"/>
        <v>44</v>
      </c>
      <c r="I32" s="260">
        <f t="shared" si="13"/>
        <v>1779</v>
      </c>
      <c r="J32" s="258">
        <f t="shared" si="13"/>
        <v>1299</v>
      </c>
      <c r="K32" s="258">
        <f t="shared" si="13"/>
        <v>3078</v>
      </c>
    </row>
    <row r="33" spans="1:11" s="135" customFormat="1" ht="33" customHeight="1">
      <c r="A33" s="164" t="s">
        <v>903</v>
      </c>
      <c r="B33" s="165" t="s">
        <v>1041</v>
      </c>
      <c r="C33" s="121">
        <v>68</v>
      </c>
      <c r="D33" s="122">
        <v>52</v>
      </c>
      <c r="E33" s="121">
        <f t="shared" ref="E33:E39" si="14">SUM(C33:D33)</f>
        <v>120</v>
      </c>
      <c r="F33" s="123">
        <v>1</v>
      </c>
      <c r="G33" s="124">
        <v>2</v>
      </c>
      <c r="H33" s="124">
        <f t="shared" ref="H33:H39" si="15">SUM(F33:G33)</f>
        <v>3</v>
      </c>
      <c r="I33" s="125">
        <f t="shared" ref="I33:K39" si="16">C33+F33</f>
        <v>69</v>
      </c>
      <c r="J33" s="126">
        <f t="shared" si="16"/>
        <v>54</v>
      </c>
      <c r="K33" s="126">
        <f t="shared" si="16"/>
        <v>123</v>
      </c>
    </row>
    <row r="34" spans="1:11" s="135" customFormat="1" ht="33" customHeight="1">
      <c r="A34" s="210" t="s">
        <v>901</v>
      </c>
      <c r="B34" s="222" t="s">
        <v>1040</v>
      </c>
      <c r="C34" s="176">
        <v>74</v>
      </c>
      <c r="D34" s="223">
        <v>101</v>
      </c>
      <c r="E34" s="176">
        <f t="shared" si="14"/>
        <v>175</v>
      </c>
      <c r="F34" s="207">
        <v>3</v>
      </c>
      <c r="G34" s="177">
        <v>2</v>
      </c>
      <c r="H34" s="177">
        <f t="shared" si="15"/>
        <v>5</v>
      </c>
      <c r="I34" s="178">
        <f t="shared" si="16"/>
        <v>77</v>
      </c>
      <c r="J34" s="194">
        <f t="shared" si="16"/>
        <v>103</v>
      </c>
      <c r="K34" s="194">
        <f t="shared" si="16"/>
        <v>180</v>
      </c>
    </row>
    <row r="35" spans="1:11" ht="33" customHeight="1">
      <c r="A35" s="73" t="s">
        <v>899</v>
      </c>
      <c r="B35" s="68" t="s">
        <v>1039</v>
      </c>
      <c r="C35" s="41">
        <v>53</v>
      </c>
      <c r="D35" s="28">
        <v>54</v>
      </c>
      <c r="E35" s="41">
        <f t="shared" si="14"/>
        <v>107</v>
      </c>
      <c r="F35" s="26">
        <v>0</v>
      </c>
      <c r="G35" s="28">
        <v>0</v>
      </c>
      <c r="H35" s="28">
        <f t="shared" si="15"/>
        <v>0</v>
      </c>
      <c r="I35" s="27">
        <f t="shared" si="16"/>
        <v>53</v>
      </c>
      <c r="J35" s="26">
        <f t="shared" si="16"/>
        <v>54</v>
      </c>
      <c r="K35" s="26">
        <f t="shared" si="16"/>
        <v>107</v>
      </c>
    </row>
    <row r="36" spans="1:11" s="135" customFormat="1" ht="33" customHeight="1">
      <c r="A36" s="239" t="s">
        <v>1038</v>
      </c>
      <c r="B36" s="222" t="s">
        <v>1037</v>
      </c>
      <c r="C36" s="176">
        <v>24</v>
      </c>
      <c r="D36" s="177">
        <v>24</v>
      </c>
      <c r="E36" s="176">
        <f t="shared" si="14"/>
        <v>48</v>
      </c>
      <c r="F36" s="194">
        <v>0</v>
      </c>
      <c r="G36" s="177">
        <v>2</v>
      </c>
      <c r="H36" s="177">
        <f t="shared" si="15"/>
        <v>2</v>
      </c>
      <c r="I36" s="178">
        <f t="shared" si="16"/>
        <v>24</v>
      </c>
      <c r="J36" s="194">
        <f t="shared" si="16"/>
        <v>26</v>
      </c>
      <c r="K36" s="194">
        <f t="shared" si="16"/>
        <v>50</v>
      </c>
    </row>
    <row r="37" spans="1:11" s="135" customFormat="1" ht="33" customHeight="1">
      <c r="A37" s="210" t="s">
        <v>895</v>
      </c>
      <c r="B37" s="222" t="s">
        <v>1036</v>
      </c>
      <c r="C37" s="176">
        <v>56</v>
      </c>
      <c r="D37" s="177">
        <v>51</v>
      </c>
      <c r="E37" s="176">
        <f t="shared" si="14"/>
        <v>107</v>
      </c>
      <c r="F37" s="194">
        <v>0</v>
      </c>
      <c r="G37" s="177">
        <v>1</v>
      </c>
      <c r="H37" s="177">
        <f t="shared" si="15"/>
        <v>1</v>
      </c>
      <c r="I37" s="178">
        <f t="shared" si="16"/>
        <v>56</v>
      </c>
      <c r="J37" s="194">
        <f t="shared" si="16"/>
        <v>52</v>
      </c>
      <c r="K37" s="194">
        <f t="shared" si="16"/>
        <v>108</v>
      </c>
    </row>
    <row r="38" spans="1:11" s="135" customFormat="1" ht="33" customHeight="1">
      <c r="A38" s="221" t="s">
        <v>893</v>
      </c>
      <c r="B38" s="222" t="s">
        <v>1906</v>
      </c>
      <c r="C38" s="183">
        <v>22</v>
      </c>
      <c r="D38" s="218">
        <v>0</v>
      </c>
      <c r="E38" s="183">
        <f t="shared" ref="E38" si="17">SUM(C38:D38)</f>
        <v>22</v>
      </c>
      <c r="F38" s="209">
        <v>0</v>
      </c>
      <c r="G38" s="131">
        <v>0</v>
      </c>
      <c r="H38" s="131">
        <f t="shared" ref="H38" si="18">SUM(F38:G38)</f>
        <v>0</v>
      </c>
      <c r="I38" s="132">
        <f t="shared" si="16"/>
        <v>22</v>
      </c>
      <c r="J38" s="130">
        <f t="shared" si="16"/>
        <v>0</v>
      </c>
      <c r="K38" s="130">
        <f t="shared" si="16"/>
        <v>22</v>
      </c>
    </row>
    <row r="39" spans="1:11" s="135" customFormat="1" ht="33" customHeight="1">
      <c r="A39" s="185" t="s">
        <v>1414</v>
      </c>
      <c r="B39" s="175" t="s">
        <v>1410</v>
      </c>
      <c r="C39" s="176">
        <v>44</v>
      </c>
      <c r="D39" s="176">
        <v>33</v>
      </c>
      <c r="E39" s="176">
        <f t="shared" si="14"/>
        <v>77</v>
      </c>
      <c r="F39" s="176">
        <v>0</v>
      </c>
      <c r="G39" s="176">
        <v>0</v>
      </c>
      <c r="H39" s="189">
        <f t="shared" si="15"/>
        <v>0</v>
      </c>
      <c r="I39" s="178">
        <f t="shared" si="16"/>
        <v>44</v>
      </c>
      <c r="J39" s="176">
        <f t="shared" si="16"/>
        <v>33</v>
      </c>
      <c r="K39" s="176">
        <f t="shared" si="16"/>
        <v>77</v>
      </c>
    </row>
    <row r="40" spans="1:11" s="135" customFormat="1" ht="33" customHeight="1">
      <c r="A40" s="203" t="s">
        <v>889</v>
      </c>
      <c r="B40" s="120" t="s">
        <v>888</v>
      </c>
      <c r="C40" s="168">
        <v>0</v>
      </c>
      <c r="D40" s="171">
        <v>39</v>
      </c>
      <c r="E40" s="168">
        <f t="shared" ref="E40:E48" si="19">SUM(C40:D40)</f>
        <v>39</v>
      </c>
      <c r="F40" s="173">
        <v>0</v>
      </c>
      <c r="G40" s="171">
        <v>0</v>
      </c>
      <c r="H40" s="171">
        <f t="shared" ref="H40:H48" si="20">SUM(F40:G40)</f>
        <v>0</v>
      </c>
      <c r="I40" s="172">
        <f t="shared" ref="I40:K48" si="21">C40+F40</f>
        <v>0</v>
      </c>
      <c r="J40" s="173">
        <f t="shared" si="21"/>
        <v>39</v>
      </c>
      <c r="K40" s="173">
        <f t="shared" si="21"/>
        <v>39</v>
      </c>
    </row>
    <row r="41" spans="1:11" s="135" customFormat="1" ht="33" customHeight="1">
      <c r="A41" s="210" t="s">
        <v>891</v>
      </c>
      <c r="B41" s="211" t="s">
        <v>1035</v>
      </c>
      <c r="C41" s="176">
        <v>58</v>
      </c>
      <c r="D41" s="177">
        <v>55</v>
      </c>
      <c r="E41" s="176">
        <f t="shared" si="19"/>
        <v>113</v>
      </c>
      <c r="F41" s="194">
        <v>0</v>
      </c>
      <c r="G41" s="177">
        <v>0</v>
      </c>
      <c r="H41" s="177">
        <f t="shared" si="20"/>
        <v>0</v>
      </c>
      <c r="I41" s="178">
        <f t="shared" si="21"/>
        <v>58</v>
      </c>
      <c r="J41" s="194">
        <f t="shared" si="21"/>
        <v>55</v>
      </c>
      <c r="K41" s="194">
        <f t="shared" si="21"/>
        <v>113</v>
      </c>
    </row>
    <row r="42" spans="1:11" s="135" customFormat="1" ht="33" customHeight="1">
      <c r="A42" s="196" t="s">
        <v>1034</v>
      </c>
      <c r="B42" s="197" t="s">
        <v>884</v>
      </c>
      <c r="C42" s="176">
        <v>37</v>
      </c>
      <c r="D42" s="176">
        <v>21</v>
      </c>
      <c r="E42" s="176">
        <f t="shared" si="19"/>
        <v>58</v>
      </c>
      <c r="F42" s="176">
        <v>0</v>
      </c>
      <c r="G42" s="176">
        <v>0</v>
      </c>
      <c r="H42" s="195">
        <f t="shared" si="20"/>
        <v>0</v>
      </c>
      <c r="I42" s="178">
        <f t="shared" si="21"/>
        <v>37</v>
      </c>
      <c r="J42" s="194">
        <f t="shared" si="21"/>
        <v>21</v>
      </c>
      <c r="K42" s="194">
        <f t="shared" si="21"/>
        <v>58</v>
      </c>
    </row>
    <row r="43" spans="1:11" s="135" customFormat="1" ht="33" customHeight="1">
      <c r="A43" s="196" t="s">
        <v>1033</v>
      </c>
      <c r="B43" s="208" t="s">
        <v>886</v>
      </c>
      <c r="C43" s="176">
        <v>28</v>
      </c>
      <c r="D43" s="194">
        <v>0</v>
      </c>
      <c r="E43" s="194">
        <f t="shared" si="19"/>
        <v>28</v>
      </c>
      <c r="F43" s="194">
        <v>0</v>
      </c>
      <c r="G43" s="194">
        <v>0</v>
      </c>
      <c r="H43" s="195">
        <f t="shared" si="20"/>
        <v>0</v>
      </c>
      <c r="I43" s="178">
        <f t="shared" si="21"/>
        <v>28</v>
      </c>
      <c r="J43" s="194">
        <f t="shared" si="21"/>
        <v>0</v>
      </c>
      <c r="K43" s="194">
        <f t="shared" si="21"/>
        <v>28</v>
      </c>
    </row>
    <row r="44" spans="1:11" s="135" customFormat="1" ht="33" customHeight="1">
      <c r="A44" s="196" t="s">
        <v>1032</v>
      </c>
      <c r="B44" s="208" t="s">
        <v>1031</v>
      </c>
      <c r="C44" s="194">
        <v>55</v>
      </c>
      <c r="D44" s="194">
        <v>48</v>
      </c>
      <c r="E44" s="194">
        <f t="shared" si="19"/>
        <v>103</v>
      </c>
      <c r="F44" s="194">
        <v>0</v>
      </c>
      <c r="G44" s="194">
        <v>0</v>
      </c>
      <c r="H44" s="195">
        <f t="shared" si="20"/>
        <v>0</v>
      </c>
      <c r="I44" s="178">
        <f t="shared" si="21"/>
        <v>55</v>
      </c>
      <c r="J44" s="194">
        <f t="shared" si="21"/>
        <v>48</v>
      </c>
      <c r="K44" s="194">
        <f t="shared" si="21"/>
        <v>103</v>
      </c>
    </row>
    <row r="45" spans="1:11" s="135" customFormat="1" ht="33" customHeight="1">
      <c r="A45" s="174" t="s">
        <v>883</v>
      </c>
      <c r="B45" s="193" t="s">
        <v>1423</v>
      </c>
      <c r="C45" s="176">
        <v>19</v>
      </c>
      <c r="D45" s="177">
        <v>0</v>
      </c>
      <c r="E45" s="176">
        <f t="shared" si="19"/>
        <v>19</v>
      </c>
      <c r="F45" s="194">
        <v>0</v>
      </c>
      <c r="G45" s="177">
        <v>0</v>
      </c>
      <c r="H45" s="177">
        <f t="shared" si="20"/>
        <v>0</v>
      </c>
      <c r="I45" s="178">
        <f t="shared" si="21"/>
        <v>19</v>
      </c>
      <c r="J45" s="194">
        <f t="shared" si="21"/>
        <v>0</v>
      </c>
      <c r="K45" s="194">
        <f t="shared" si="21"/>
        <v>19</v>
      </c>
    </row>
    <row r="46" spans="1:11" s="135" customFormat="1" ht="33" customHeight="1">
      <c r="A46" s="196" t="s">
        <v>1030</v>
      </c>
      <c r="B46" s="208" t="s">
        <v>1029</v>
      </c>
      <c r="C46" s="194">
        <v>18</v>
      </c>
      <c r="D46" s="194">
        <v>19</v>
      </c>
      <c r="E46" s="194">
        <f t="shared" si="19"/>
        <v>37</v>
      </c>
      <c r="F46" s="194">
        <v>0</v>
      </c>
      <c r="G46" s="194">
        <v>0</v>
      </c>
      <c r="H46" s="195">
        <f t="shared" si="20"/>
        <v>0</v>
      </c>
      <c r="I46" s="178">
        <f t="shared" si="21"/>
        <v>18</v>
      </c>
      <c r="J46" s="194">
        <f t="shared" si="21"/>
        <v>19</v>
      </c>
      <c r="K46" s="194">
        <f t="shared" si="21"/>
        <v>37</v>
      </c>
    </row>
    <row r="47" spans="1:11" s="135" customFormat="1" ht="33" customHeight="1">
      <c r="A47" s="196" t="s">
        <v>1421</v>
      </c>
      <c r="B47" s="208" t="s">
        <v>1422</v>
      </c>
      <c r="C47" s="194">
        <v>6</v>
      </c>
      <c r="D47" s="194">
        <v>0</v>
      </c>
      <c r="E47" s="194">
        <f t="shared" si="19"/>
        <v>6</v>
      </c>
      <c r="F47" s="194">
        <v>0</v>
      </c>
      <c r="G47" s="194">
        <v>0</v>
      </c>
      <c r="H47" s="195">
        <f t="shared" si="20"/>
        <v>0</v>
      </c>
      <c r="I47" s="178">
        <f t="shared" si="21"/>
        <v>6</v>
      </c>
      <c r="J47" s="194">
        <f t="shared" si="21"/>
        <v>0</v>
      </c>
      <c r="K47" s="194">
        <f t="shared" si="21"/>
        <v>6</v>
      </c>
    </row>
    <row r="48" spans="1:11" s="135" customFormat="1" ht="33" customHeight="1" thickBot="1">
      <c r="A48" s="196" t="s">
        <v>871</v>
      </c>
      <c r="B48" s="208" t="s">
        <v>870</v>
      </c>
      <c r="C48" s="194">
        <v>19</v>
      </c>
      <c r="D48" s="194">
        <v>0</v>
      </c>
      <c r="E48" s="194">
        <f t="shared" si="19"/>
        <v>19</v>
      </c>
      <c r="F48" s="194">
        <v>0</v>
      </c>
      <c r="G48" s="194">
        <v>0</v>
      </c>
      <c r="H48" s="195">
        <f t="shared" si="20"/>
        <v>0</v>
      </c>
      <c r="I48" s="178">
        <f t="shared" si="21"/>
        <v>19</v>
      </c>
      <c r="J48" s="194">
        <f t="shared" si="21"/>
        <v>0</v>
      </c>
      <c r="K48" s="194">
        <f t="shared" si="21"/>
        <v>19</v>
      </c>
    </row>
    <row r="49" spans="1:11" s="268" customFormat="1" ht="33" customHeight="1" thickBot="1">
      <c r="A49" s="299" t="s">
        <v>30</v>
      </c>
      <c r="B49" s="298" t="s">
        <v>831</v>
      </c>
      <c r="C49" s="258">
        <f t="shared" ref="C49:K49" si="22">SUM(C33:C48)</f>
        <v>581</v>
      </c>
      <c r="D49" s="258">
        <f t="shared" si="22"/>
        <v>497</v>
      </c>
      <c r="E49" s="258">
        <f t="shared" si="22"/>
        <v>1078</v>
      </c>
      <c r="F49" s="258">
        <f t="shared" si="22"/>
        <v>4</v>
      </c>
      <c r="G49" s="258">
        <f t="shared" si="22"/>
        <v>7</v>
      </c>
      <c r="H49" s="259">
        <f t="shared" si="22"/>
        <v>11</v>
      </c>
      <c r="I49" s="260">
        <f t="shared" si="22"/>
        <v>585</v>
      </c>
      <c r="J49" s="258">
        <f t="shared" si="22"/>
        <v>504</v>
      </c>
      <c r="K49" s="258">
        <f t="shared" si="22"/>
        <v>1089</v>
      </c>
    </row>
    <row r="50" spans="1:11" s="135" customFormat="1" ht="33" customHeight="1">
      <c r="A50" s="164" t="s">
        <v>869</v>
      </c>
      <c r="B50" s="165" t="s">
        <v>1028</v>
      </c>
      <c r="C50" s="121">
        <v>67</v>
      </c>
      <c r="D50" s="124">
        <v>91</v>
      </c>
      <c r="E50" s="121">
        <f t="shared" ref="E50:E55" si="23">SUM(C50:D50)</f>
        <v>158</v>
      </c>
      <c r="F50" s="123">
        <v>12</v>
      </c>
      <c r="G50" s="124">
        <v>5</v>
      </c>
      <c r="H50" s="124">
        <f t="shared" ref="H50:H55" si="24">SUM(F50:G50)</f>
        <v>17</v>
      </c>
      <c r="I50" s="125">
        <f t="shared" ref="I50:K55" si="25">C50+F50</f>
        <v>79</v>
      </c>
      <c r="J50" s="126">
        <f t="shared" si="25"/>
        <v>96</v>
      </c>
      <c r="K50" s="126">
        <f t="shared" si="25"/>
        <v>175</v>
      </c>
    </row>
    <row r="51" spans="1:11" s="135" customFormat="1" ht="33" customHeight="1">
      <c r="A51" s="210" t="s">
        <v>1027</v>
      </c>
      <c r="B51" s="165" t="s">
        <v>1026</v>
      </c>
      <c r="C51" s="183">
        <v>41</v>
      </c>
      <c r="D51" s="183">
        <v>57</v>
      </c>
      <c r="E51" s="183">
        <f t="shared" si="23"/>
        <v>98</v>
      </c>
      <c r="F51" s="183">
        <v>1</v>
      </c>
      <c r="G51" s="183">
        <v>1</v>
      </c>
      <c r="H51" s="131">
        <f t="shared" si="24"/>
        <v>2</v>
      </c>
      <c r="I51" s="132">
        <f t="shared" si="25"/>
        <v>42</v>
      </c>
      <c r="J51" s="130">
        <f t="shared" si="25"/>
        <v>58</v>
      </c>
      <c r="K51" s="130">
        <f t="shared" si="25"/>
        <v>100</v>
      </c>
    </row>
    <row r="52" spans="1:11" ht="33" customHeight="1">
      <c r="A52" s="72" t="s">
        <v>865</v>
      </c>
      <c r="B52" s="68" t="s">
        <v>1025</v>
      </c>
      <c r="C52" s="31">
        <v>34</v>
      </c>
      <c r="D52" s="31">
        <v>44</v>
      </c>
      <c r="E52" s="39">
        <f t="shared" si="23"/>
        <v>78</v>
      </c>
      <c r="F52" s="31">
        <v>0</v>
      </c>
      <c r="G52" s="31">
        <v>0</v>
      </c>
      <c r="H52" s="33">
        <f t="shared" si="24"/>
        <v>0</v>
      </c>
      <c r="I52" s="32">
        <f t="shared" si="25"/>
        <v>34</v>
      </c>
      <c r="J52" s="31">
        <f t="shared" si="25"/>
        <v>44</v>
      </c>
      <c r="K52" s="31">
        <f t="shared" si="25"/>
        <v>78</v>
      </c>
    </row>
    <row r="53" spans="1:11" s="135" customFormat="1" ht="33" customHeight="1">
      <c r="A53" s="210" t="s">
        <v>861</v>
      </c>
      <c r="B53" s="165" t="s">
        <v>1024</v>
      </c>
      <c r="C53" s="130">
        <v>66</v>
      </c>
      <c r="D53" s="130">
        <v>84</v>
      </c>
      <c r="E53" s="183">
        <f t="shared" si="23"/>
        <v>150</v>
      </c>
      <c r="F53" s="130">
        <v>0</v>
      </c>
      <c r="G53" s="130">
        <v>0</v>
      </c>
      <c r="H53" s="131">
        <f t="shared" si="24"/>
        <v>0</v>
      </c>
      <c r="I53" s="132">
        <f t="shared" si="25"/>
        <v>66</v>
      </c>
      <c r="J53" s="130">
        <f t="shared" si="25"/>
        <v>84</v>
      </c>
      <c r="K53" s="130">
        <f t="shared" si="25"/>
        <v>150</v>
      </c>
    </row>
    <row r="54" spans="1:11" s="135" customFormat="1" ht="33" customHeight="1">
      <c r="A54" s="200" t="s">
        <v>859</v>
      </c>
      <c r="B54" s="201" t="s">
        <v>1023</v>
      </c>
      <c r="C54" s="130">
        <v>37</v>
      </c>
      <c r="D54" s="130">
        <v>30</v>
      </c>
      <c r="E54" s="183">
        <f t="shared" si="23"/>
        <v>67</v>
      </c>
      <c r="F54" s="130">
        <v>0</v>
      </c>
      <c r="G54" s="130">
        <v>0</v>
      </c>
      <c r="H54" s="131">
        <f t="shared" si="24"/>
        <v>0</v>
      </c>
      <c r="I54" s="132">
        <f t="shared" si="25"/>
        <v>37</v>
      </c>
      <c r="J54" s="130">
        <f t="shared" si="25"/>
        <v>30</v>
      </c>
      <c r="K54" s="130">
        <f t="shared" si="25"/>
        <v>67</v>
      </c>
    </row>
    <row r="55" spans="1:11" s="135" customFormat="1" ht="33" customHeight="1">
      <c r="A55" s="185" t="s">
        <v>1403</v>
      </c>
      <c r="B55" s="175" t="s">
        <v>1411</v>
      </c>
      <c r="C55" s="176">
        <v>14</v>
      </c>
      <c r="D55" s="176">
        <v>25</v>
      </c>
      <c r="E55" s="176">
        <f t="shared" si="23"/>
        <v>39</v>
      </c>
      <c r="F55" s="176">
        <v>0</v>
      </c>
      <c r="G55" s="176">
        <v>0</v>
      </c>
      <c r="H55" s="189">
        <f t="shared" si="24"/>
        <v>0</v>
      </c>
      <c r="I55" s="178">
        <f t="shared" si="25"/>
        <v>14</v>
      </c>
      <c r="J55" s="176">
        <f t="shared" si="25"/>
        <v>25</v>
      </c>
      <c r="K55" s="176">
        <f t="shared" si="25"/>
        <v>39</v>
      </c>
    </row>
    <row r="56" spans="1:11" s="135" customFormat="1" ht="33" customHeight="1">
      <c r="A56" s="164" t="s">
        <v>857</v>
      </c>
      <c r="B56" s="167" t="s">
        <v>1022</v>
      </c>
      <c r="C56" s="173">
        <v>63</v>
      </c>
      <c r="D56" s="173">
        <v>87</v>
      </c>
      <c r="E56" s="168">
        <f t="shared" ref="E56:E69" si="26">SUM(C56:D56)</f>
        <v>150</v>
      </c>
      <c r="F56" s="173">
        <v>1</v>
      </c>
      <c r="G56" s="173">
        <v>0</v>
      </c>
      <c r="H56" s="171">
        <f t="shared" ref="H56:H69" si="27">SUM(F56:G56)</f>
        <v>1</v>
      </c>
      <c r="I56" s="172">
        <f t="shared" ref="I56:I69" si="28">C56+F56</f>
        <v>64</v>
      </c>
      <c r="J56" s="173">
        <f t="shared" ref="J56:J69" si="29">D56+G56</f>
        <v>87</v>
      </c>
      <c r="K56" s="173">
        <f t="shared" ref="K56:K69" si="30">E56+H56</f>
        <v>151</v>
      </c>
    </row>
    <row r="57" spans="1:11" s="135" customFormat="1" ht="33" customHeight="1">
      <c r="A57" s="200" t="s">
        <v>853</v>
      </c>
      <c r="B57" s="201" t="s">
        <v>1021</v>
      </c>
      <c r="C57" s="130">
        <v>0</v>
      </c>
      <c r="D57" s="130">
        <v>234</v>
      </c>
      <c r="E57" s="130">
        <f t="shared" si="26"/>
        <v>234</v>
      </c>
      <c r="F57" s="130">
        <v>0</v>
      </c>
      <c r="G57" s="130">
        <v>6</v>
      </c>
      <c r="H57" s="202">
        <f t="shared" si="27"/>
        <v>6</v>
      </c>
      <c r="I57" s="132">
        <f t="shared" si="28"/>
        <v>0</v>
      </c>
      <c r="J57" s="130">
        <f t="shared" si="29"/>
        <v>240</v>
      </c>
      <c r="K57" s="130">
        <f t="shared" si="30"/>
        <v>240</v>
      </c>
    </row>
    <row r="58" spans="1:11" s="135" customFormat="1" ht="33" customHeight="1">
      <c r="A58" s="210" t="s">
        <v>863</v>
      </c>
      <c r="B58" s="211" t="s">
        <v>1020</v>
      </c>
      <c r="C58" s="194">
        <v>14</v>
      </c>
      <c r="D58" s="194">
        <v>17</v>
      </c>
      <c r="E58" s="194">
        <f t="shared" si="26"/>
        <v>31</v>
      </c>
      <c r="F58" s="194">
        <v>0</v>
      </c>
      <c r="G58" s="194">
        <v>0</v>
      </c>
      <c r="H58" s="195">
        <f t="shared" si="27"/>
        <v>0</v>
      </c>
      <c r="I58" s="178">
        <f t="shared" si="28"/>
        <v>14</v>
      </c>
      <c r="J58" s="194">
        <f t="shared" si="29"/>
        <v>17</v>
      </c>
      <c r="K58" s="194">
        <f t="shared" si="30"/>
        <v>31</v>
      </c>
    </row>
    <row r="59" spans="1:11" s="135" customFormat="1" ht="33" customHeight="1">
      <c r="A59" s="203" t="s">
        <v>843</v>
      </c>
      <c r="B59" s="204" t="s">
        <v>842</v>
      </c>
      <c r="C59" s="194">
        <v>39</v>
      </c>
      <c r="D59" s="194">
        <v>51</v>
      </c>
      <c r="E59" s="194">
        <f t="shared" si="26"/>
        <v>90</v>
      </c>
      <c r="F59" s="194">
        <v>0</v>
      </c>
      <c r="G59" s="194">
        <v>0</v>
      </c>
      <c r="H59" s="195">
        <f t="shared" si="27"/>
        <v>0</v>
      </c>
      <c r="I59" s="178">
        <f t="shared" si="28"/>
        <v>39</v>
      </c>
      <c r="J59" s="194">
        <f t="shared" si="29"/>
        <v>51</v>
      </c>
      <c r="K59" s="194">
        <f t="shared" si="30"/>
        <v>90</v>
      </c>
    </row>
    <row r="60" spans="1:11" s="135" customFormat="1" ht="33" customHeight="1">
      <c r="A60" s="200" t="s">
        <v>855</v>
      </c>
      <c r="B60" s="201" t="s">
        <v>854</v>
      </c>
      <c r="C60" s="130">
        <v>83</v>
      </c>
      <c r="D60" s="130">
        <v>37</v>
      </c>
      <c r="E60" s="130">
        <f t="shared" si="26"/>
        <v>120</v>
      </c>
      <c r="F60" s="130">
        <v>0</v>
      </c>
      <c r="G60" s="130">
        <v>0</v>
      </c>
      <c r="H60" s="202">
        <f t="shared" si="27"/>
        <v>0</v>
      </c>
      <c r="I60" s="132">
        <f t="shared" si="28"/>
        <v>83</v>
      </c>
      <c r="J60" s="130">
        <f t="shared" si="29"/>
        <v>37</v>
      </c>
      <c r="K60" s="194">
        <f t="shared" si="30"/>
        <v>120</v>
      </c>
    </row>
    <row r="61" spans="1:11" s="135" customFormat="1" ht="33" customHeight="1">
      <c r="A61" s="203" t="s">
        <v>1019</v>
      </c>
      <c r="B61" s="204" t="s">
        <v>1018</v>
      </c>
      <c r="C61" s="194">
        <v>86</v>
      </c>
      <c r="D61" s="194">
        <v>121</v>
      </c>
      <c r="E61" s="194">
        <f t="shared" si="26"/>
        <v>207</v>
      </c>
      <c r="F61" s="194">
        <v>0</v>
      </c>
      <c r="G61" s="194">
        <v>0</v>
      </c>
      <c r="H61" s="195">
        <f t="shared" si="27"/>
        <v>0</v>
      </c>
      <c r="I61" s="178">
        <f t="shared" si="28"/>
        <v>86</v>
      </c>
      <c r="J61" s="194">
        <f t="shared" si="29"/>
        <v>121</v>
      </c>
      <c r="K61" s="194">
        <f t="shared" si="30"/>
        <v>207</v>
      </c>
    </row>
    <row r="62" spans="1:11" s="135" customFormat="1" ht="33" customHeight="1">
      <c r="A62" s="174" t="s">
        <v>841</v>
      </c>
      <c r="B62" s="193" t="s">
        <v>1017</v>
      </c>
      <c r="C62" s="194">
        <v>17</v>
      </c>
      <c r="D62" s="194">
        <v>0</v>
      </c>
      <c r="E62" s="194">
        <f t="shared" si="26"/>
        <v>17</v>
      </c>
      <c r="F62" s="194">
        <v>0</v>
      </c>
      <c r="G62" s="194">
        <v>0</v>
      </c>
      <c r="H62" s="195">
        <f t="shared" si="27"/>
        <v>0</v>
      </c>
      <c r="I62" s="178">
        <f t="shared" si="28"/>
        <v>17</v>
      </c>
      <c r="J62" s="194">
        <f t="shared" si="29"/>
        <v>0</v>
      </c>
      <c r="K62" s="194">
        <f t="shared" si="30"/>
        <v>17</v>
      </c>
    </row>
    <row r="63" spans="1:11" s="135" customFormat="1" ht="33" customHeight="1">
      <c r="A63" s="203" t="s">
        <v>839</v>
      </c>
      <c r="B63" s="204" t="s">
        <v>1016</v>
      </c>
      <c r="C63" s="194">
        <v>15</v>
      </c>
      <c r="D63" s="194">
        <v>0</v>
      </c>
      <c r="E63" s="194">
        <f t="shared" si="26"/>
        <v>15</v>
      </c>
      <c r="F63" s="194">
        <v>0</v>
      </c>
      <c r="G63" s="194">
        <v>0</v>
      </c>
      <c r="H63" s="195">
        <f t="shared" si="27"/>
        <v>0</v>
      </c>
      <c r="I63" s="178">
        <f t="shared" si="28"/>
        <v>15</v>
      </c>
      <c r="J63" s="194">
        <f t="shared" si="29"/>
        <v>0</v>
      </c>
      <c r="K63" s="194">
        <f t="shared" si="30"/>
        <v>15</v>
      </c>
    </row>
    <row r="64" spans="1:11" s="135" customFormat="1" ht="33" customHeight="1">
      <c r="A64" s="200" t="s">
        <v>1015</v>
      </c>
      <c r="B64" s="201" t="s">
        <v>1014</v>
      </c>
      <c r="C64" s="130">
        <v>86</v>
      </c>
      <c r="D64" s="130">
        <v>93</v>
      </c>
      <c r="E64" s="130">
        <f t="shared" si="26"/>
        <v>179</v>
      </c>
      <c r="F64" s="130">
        <v>0</v>
      </c>
      <c r="G64" s="130">
        <v>0</v>
      </c>
      <c r="H64" s="202">
        <f t="shared" si="27"/>
        <v>0</v>
      </c>
      <c r="I64" s="132">
        <f t="shared" si="28"/>
        <v>86</v>
      </c>
      <c r="J64" s="130">
        <f t="shared" si="29"/>
        <v>93</v>
      </c>
      <c r="K64" s="130">
        <f t="shared" si="30"/>
        <v>179</v>
      </c>
    </row>
    <row r="65" spans="1:11" s="135" customFormat="1" ht="33" customHeight="1">
      <c r="A65" s="200" t="s">
        <v>849</v>
      </c>
      <c r="B65" s="201" t="s">
        <v>848</v>
      </c>
      <c r="C65" s="194">
        <v>16</v>
      </c>
      <c r="D65" s="194">
        <v>0</v>
      </c>
      <c r="E65" s="194">
        <f t="shared" si="26"/>
        <v>16</v>
      </c>
      <c r="F65" s="194">
        <v>0</v>
      </c>
      <c r="G65" s="194">
        <v>0</v>
      </c>
      <c r="H65" s="195">
        <f t="shared" si="27"/>
        <v>0</v>
      </c>
      <c r="I65" s="178">
        <f t="shared" si="28"/>
        <v>16</v>
      </c>
      <c r="J65" s="194">
        <f t="shared" si="29"/>
        <v>0</v>
      </c>
      <c r="K65" s="194">
        <f t="shared" si="30"/>
        <v>16</v>
      </c>
    </row>
    <row r="66" spans="1:11" s="135" customFormat="1" ht="33" customHeight="1">
      <c r="A66" s="200" t="s">
        <v>847</v>
      </c>
      <c r="B66" s="201" t="s">
        <v>1013</v>
      </c>
      <c r="C66" s="194">
        <v>12</v>
      </c>
      <c r="D66" s="194">
        <v>21</v>
      </c>
      <c r="E66" s="194">
        <f t="shared" si="26"/>
        <v>33</v>
      </c>
      <c r="F66" s="194">
        <v>0</v>
      </c>
      <c r="G66" s="194">
        <v>0</v>
      </c>
      <c r="H66" s="195">
        <f t="shared" si="27"/>
        <v>0</v>
      </c>
      <c r="I66" s="178">
        <f t="shared" si="28"/>
        <v>12</v>
      </c>
      <c r="J66" s="194">
        <f t="shared" si="29"/>
        <v>21</v>
      </c>
      <c r="K66" s="194">
        <f t="shared" si="30"/>
        <v>33</v>
      </c>
    </row>
    <row r="67" spans="1:11" s="135" customFormat="1" ht="33" customHeight="1">
      <c r="A67" s="203" t="s">
        <v>1012</v>
      </c>
      <c r="B67" s="204" t="s">
        <v>1011</v>
      </c>
      <c r="C67" s="194">
        <v>18</v>
      </c>
      <c r="D67" s="194">
        <v>34</v>
      </c>
      <c r="E67" s="194">
        <f t="shared" si="26"/>
        <v>52</v>
      </c>
      <c r="F67" s="194">
        <v>0</v>
      </c>
      <c r="G67" s="194">
        <v>0</v>
      </c>
      <c r="H67" s="195">
        <f t="shared" si="27"/>
        <v>0</v>
      </c>
      <c r="I67" s="178">
        <f t="shared" si="28"/>
        <v>18</v>
      </c>
      <c r="J67" s="194">
        <f t="shared" si="29"/>
        <v>34</v>
      </c>
      <c r="K67" s="194">
        <f t="shared" si="30"/>
        <v>52</v>
      </c>
    </row>
    <row r="68" spans="1:11" s="135" customFormat="1" ht="33" customHeight="1">
      <c r="A68" s="203" t="s">
        <v>833</v>
      </c>
      <c r="B68" s="204" t="s">
        <v>1010</v>
      </c>
      <c r="C68" s="194">
        <v>32</v>
      </c>
      <c r="D68" s="194">
        <v>49</v>
      </c>
      <c r="E68" s="194">
        <f t="shared" si="26"/>
        <v>81</v>
      </c>
      <c r="F68" s="194">
        <v>0</v>
      </c>
      <c r="G68" s="194">
        <v>0</v>
      </c>
      <c r="H68" s="195">
        <f t="shared" si="27"/>
        <v>0</v>
      </c>
      <c r="I68" s="178">
        <f t="shared" si="28"/>
        <v>32</v>
      </c>
      <c r="J68" s="194">
        <f t="shared" si="29"/>
        <v>49</v>
      </c>
      <c r="K68" s="194">
        <f t="shared" si="30"/>
        <v>81</v>
      </c>
    </row>
    <row r="69" spans="1:11" s="135" customFormat="1" ht="33" customHeight="1" thickBot="1">
      <c r="A69" s="174" t="s">
        <v>1009</v>
      </c>
      <c r="B69" s="193" t="s">
        <v>1008</v>
      </c>
      <c r="C69" s="224">
        <v>22</v>
      </c>
      <c r="D69" s="224">
        <v>50</v>
      </c>
      <c r="E69" s="224">
        <f t="shared" si="26"/>
        <v>72</v>
      </c>
      <c r="F69" s="224">
        <v>0</v>
      </c>
      <c r="G69" s="224">
        <v>0</v>
      </c>
      <c r="H69" s="225">
        <f t="shared" si="27"/>
        <v>0</v>
      </c>
      <c r="I69" s="226">
        <f t="shared" si="28"/>
        <v>22</v>
      </c>
      <c r="J69" s="224">
        <f t="shared" si="29"/>
        <v>50</v>
      </c>
      <c r="K69" s="224">
        <f t="shared" si="30"/>
        <v>72</v>
      </c>
    </row>
    <row r="70" spans="1:11" s="268" customFormat="1" ht="33" customHeight="1" thickBot="1">
      <c r="A70" s="266" t="s">
        <v>30</v>
      </c>
      <c r="B70" s="298" t="s">
        <v>831</v>
      </c>
      <c r="C70" s="258">
        <f t="shared" ref="C70:K70" si="31">SUM(C50:C69)</f>
        <v>762</v>
      </c>
      <c r="D70" s="258">
        <f t="shared" si="31"/>
        <v>1125</v>
      </c>
      <c r="E70" s="258">
        <f t="shared" si="31"/>
        <v>1887</v>
      </c>
      <c r="F70" s="258">
        <f t="shared" si="31"/>
        <v>14</v>
      </c>
      <c r="G70" s="258">
        <f t="shared" si="31"/>
        <v>12</v>
      </c>
      <c r="H70" s="259">
        <f t="shared" si="31"/>
        <v>26</v>
      </c>
      <c r="I70" s="260">
        <f t="shared" si="31"/>
        <v>776</v>
      </c>
      <c r="J70" s="258">
        <f t="shared" si="31"/>
        <v>1137</v>
      </c>
      <c r="K70" s="258">
        <f t="shared" si="31"/>
        <v>1913</v>
      </c>
    </row>
    <row r="71" spans="1:11" s="135" customFormat="1" ht="33" customHeight="1">
      <c r="A71" s="166" t="s">
        <v>1007</v>
      </c>
      <c r="B71" s="165" t="s">
        <v>1006</v>
      </c>
      <c r="C71" s="121">
        <v>237</v>
      </c>
      <c r="D71" s="122">
        <v>322</v>
      </c>
      <c r="E71" s="121">
        <f t="shared" ref="E71:E78" si="32">SUM(C71:D71)</f>
        <v>559</v>
      </c>
      <c r="F71" s="123">
        <v>9</v>
      </c>
      <c r="G71" s="124">
        <v>16</v>
      </c>
      <c r="H71" s="124">
        <f t="shared" ref="H71:H78" si="33">SUM(F71:G71)</f>
        <v>25</v>
      </c>
      <c r="I71" s="125">
        <f t="shared" ref="I71:K77" si="34">C71+F71</f>
        <v>246</v>
      </c>
      <c r="J71" s="126">
        <f t="shared" si="34"/>
        <v>338</v>
      </c>
      <c r="K71" s="126">
        <f t="shared" si="34"/>
        <v>584</v>
      </c>
    </row>
    <row r="72" spans="1:11" s="135" customFormat="1" ht="33" customHeight="1">
      <c r="A72" s="221" t="s">
        <v>1005</v>
      </c>
      <c r="B72" s="222" t="s">
        <v>1004</v>
      </c>
      <c r="C72" s="183">
        <v>61</v>
      </c>
      <c r="D72" s="218">
        <v>128</v>
      </c>
      <c r="E72" s="183">
        <f t="shared" si="32"/>
        <v>189</v>
      </c>
      <c r="F72" s="209">
        <v>0</v>
      </c>
      <c r="G72" s="131">
        <v>3</v>
      </c>
      <c r="H72" s="131">
        <f t="shared" si="33"/>
        <v>3</v>
      </c>
      <c r="I72" s="132">
        <f t="shared" si="34"/>
        <v>61</v>
      </c>
      <c r="J72" s="130">
        <f t="shared" si="34"/>
        <v>131</v>
      </c>
      <c r="K72" s="130">
        <f t="shared" si="34"/>
        <v>192</v>
      </c>
    </row>
    <row r="73" spans="1:11" ht="33" customHeight="1">
      <c r="A73" s="71" t="s">
        <v>1003</v>
      </c>
      <c r="B73" s="68" t="s">
        <v>1002</v>
      </c>
      <c r="C73" s="39">
        <v>122</v>
      </c>
      <c r="D73" s="45">
        <v>107</v>
      </c>
      <c r="E73" s="39">
        <f t="shared" si="32"/>
        <v>229</v>
      </c>
      <c r="F73" s="44">
        <v>0</v>
      </c>
      <c r="G73" s="33">
        <v>0</v>
      </c>
      <c r="H73" s="33">
        <f t="shared" si="33"/>
        <v>0</v>
      </c>
      <c r="I73" s="32">
        <f t="shared" si="34"/>
        <v>122</v>
      </c>
      <c r="J73" s="31">
        <f t="shared" si="34"/>
        <v>107</v>
      </c>
      <c r="K73" s="31">
        <f t="shared" si="34"/>
        <v>229</v>
      </c>
    </row>
    <row r="74" spans="1:11" s="135" customFormat="1" ht="33" customHeight="1">
      <c r="A74" s="184" t="s">
        <v>1430</v>
      </c>
      <c r="B74" s="240" t="s">
        <v>1001</v>
      </c>
      <c r="C74" s="183">
        <v>195</v>
      </c>
      <c r="D74" s="218">
        <v>262</v>
      </c>
      <c r="E74" s="183">
        <f t="shared" si="32"/>
        <v>457</v>
      </c>
      <c r="F74" s="209">
        <v>5</v>
      </c>
      <c r="G74" s="131">
        <v>5</v>
      </c>
      <c r="H74" s="131">
        <f t="shared" si="33"/>
        <v>10</v>
      </c>
      <c r="I74" s="132">
        <f t="shared" si="34"/>
        <v>200</v>
      </c>
      <c r="J74" s="130">
        <f t="shared" si="34"/>
        <v>267</v>
      </c>
      <c r="K74" s="130">
        <f t="shared" si="34"/>
        <v>467</v>
      </c>
    </row>
    <row r="75" spans="1:11" s="135" customFormat="1" ht="33" customHeight="1">
      <c r="A75" s="200" t="s">
        <v>1000</v>
      </c>
      <c r="B75" s="201" t="s">
        <v>822</v>
      </c>
      <c r="C75" s="183">
        <v>32</v>
      </c>
      <c r="D75" s="131">
        <v>157</v>
      </c>
      <c r="E75" s="183">
        <f t="shared" si="32"/>
        <v>189</v>
      </c>
      <c r="F75" s="209">
        <v>0</v>
      </c>
      <c r="G75" s="202">
        <v>1</v>
      </c>
      <c r="H75" s="131">
        <f t="shared" si="33"/>
        <v>1</v>
      </c>
      <c r="I75" s="132">
        <f t="shared" si="34"/>
        <v>32</v>
      </c>
      <c r="J75" s="130">
        <f t="shared" si="34"/>
        <v>158</v>
      </c>
      <c r="K75" s="130">
        <f t="shared" si="34"/>
        <v>190</v>
      </c>
    </row>
    <row r="76" spans="1:11" s="135" customFormat="1" ht="33" customHeight="1">
      <c r="A76" s="200" t="s">
        <v>999</v>
      </c>
      <c r="B76" s="201" t="s">
        <v>998</v>
      </c>
      <c r="C76" s="183">
        <v>14</v>
      </c>
      <c r="D76" s="131">
        <v>24</v>
      </c>
      <c r="E76" s="183">
        <f t="shared" si="32"/>
        <v>38</v>
      </c>
      <c r="F76" s="209">
        <v>0</v>
      </c>
      <c r="G76" s="202">
        <v>0</v>
      </c>
      <c r="H76" s="131">
        <f t="shared" si="33"/>
        <v>0</v>
      </c>
      <c r="I76" s="132">
        <f t="shared" si="34"/>
        <v>14</v>
      </c>
      <c r="J76" s="130">
        <f t="shared" si="34"/>
        <v>24</v>
      </c>
      <c r="K76" s="130">
        <f t="shared" si="34"/>
        <v>38</v>
      </c>
    </row>
    <row r="77" spans="1:11" s="135" customFormat="1" ht="33" customHeight="1">
      <c r="A77" s="221" t="s">
        <v>997</v>
      </c>
      <c r="B77" s="222" t="s">
        <v>996</v>
      </c>
      <c r="C77" s="183">
        <v>211</v>
      </c>
      <c r="D77" s="183">
        <v>234</v>
      </c>
      <c r="E77" s="183">
        <f t="shared" si="32"/>
        <v>445</v>
      </c>
      <c r="F77" s="209">
        <v>0</v>
      </c>
      <c r="G77" s="202">
        <v>0</v>
      </c>
      <c r="H77" s="131">
        <f t="shared" si="33"/>
        <v>0</v>
      </c>
      <c r="I77" s="132">
        <f t="shared" si="34"/>
        <v>211</v>
      </c>
      <c r="J77" s="130">
        <f t="shared" si="34"/>
        <v>234</v>
      </c>
      <c r="K77" s="130">
        <f t="shared" si="34"/>
        <v>445</v>
      </c>
    </row>
    <row r="78" spans="1:11" s="135" customFormat="1" ht="33" customHeight="1">
      <c r="A78" s="185" t="s">
        <v>1415</v>
      </c>
      <c r="B78" s="175" t="s">
        <v>1412</v>
      </c>
      <c r="C78" s="176">
        <v>260</v>
      </c>
      <c r="D78" s="176">
        <v>289</v>
      </c>
      <c r="E78" s="176">
        <f t="shared" si="32"/>
        <v>549</v>
      </c>
      <c r="F78" s="176">
        <v>0</v>
      </c>
      <c r="G78" s="176">
        <v>1</v>
      </c>
      <c r="H78" s="189">
        <f t="shared" si="33"/>
        <v>1</v>
      </c>
      <c r="I78" s="178">
        <f>C78+F78</f>
        <v>260</v>
      </c>
      <c r="J78" s="176">
        <f>D78+G78</f>
        <v>290</v>
      </c>
      <c r="K78" s="176">
        <f>SUM(I78:J78)</f>
        <v>550</v>
      </c>
    </row>
    <row r="79" spans="1:11" s="135" customFormat="1" ht="33" customHeight="1">
      <c r="A79" s="200" t="s">
        <v>995</v>
      </c>
      <c r="B79" s="201" t="s">
        <v>816</v>
      </c>
      <c r="C79" s="126">
        <v>160</v>
      </c>
      <c r="D79" s="126">
        <v>170</v>
      </c>
      <c r="E79" s="126">
        <f t="shared" ref="E79:E92" si="35">SUM(C79:D79)</f>
        <v>330</v>
      </c>
      <c r="F79" s="126">
        <v>0</v>
      </c>
      <c r="G79" s="213">
        <v>0</v>
      </c>
      <c r="H79" s="124">
        <f t="shared" ref="H79:H92" si="36">SUM(F79:G79)</f>
        <v>0</v>
      </c>
      <c r="I79" s="125">
        <f t="shared" ref="I79:I92" si="37">C79+F79</f>
        <v>160</v>
      </c>
      <c r="J79" s="126">
        <f t="shared" ref="J79:J92" si="38">D79+G79</f>
        <v>170</v>
      </c>
      <c r="K79" s="126">
        <f>SUM(H79+E79)</f>
        <v>330</v>
      </c>
    </row>
    <row r="80" spans="1:11" s="135" customFormat="1" ht="33" customHeight="1">
      <c r="A80" s="203" t="s">
        <v>994</v>
      </c>
      <c r="B80" s="204" t="s">
        <v>810</v>
      </c>
      <c r="C80" s="126">
        <v>193</v>
      </c>
      <c r="D80" s="126">
        <v>210</v>
      </c>
      <c r="E80" s="126">
        <f t="shared" si="35"/>
        <v>403</v>
      </c>
      <c r="F80" s="126">
        <v>0</v>
      </c>
      <c r="G80" s="213">
        <v>0</v>
      </c>
      <c r="H80" s="124">
        <f t="shared" si="36"/>
        <v>0</v>
      </c>
      <c r="I80" s="125">
        <f t="shared" si="37"/>
        <v>193</v>
      </c>
      <c r="J80" s="126">
        <f t="shared" si="38"/>
        <v>210</v>
      </c>
      <c r="K80" s="126">
        <f>SUM(H80+E80)</f>
        <v>403</v>
      </c>
    </row>
    <row r="81" spans="1:17" s="135" customFormat="1" ht="33" customHeight="1">
      <c r="A81" s="200" t="s">
        <v>993</v>
      </c>
      <c r="B81" s="201" t="s">
        <v>812</v>
      </c>
      <c r="C81" s="130">
        <v>287</v>
      </c>
      <c r="D81" s="130">
        <v>343</v>
      </c>
      <c r="E81" s="130">
        <f t="shared" si="35"/>
        <v>630</v>
      </c>
      <c r="F81" s="209">
        <v>4</v>
      </c>
      <c r="G81" s="202">
        <v>0</v>
      </c>
      <c r="H81" s="131">
        <f t="shared" si="36"/>
        <v>4</v>
      </c>
      <c r="I81" s="132">
        <f t="shared" si="37"/>
        <v>291</v>
      </c>
      <c r="J81" s="130">
        <f t="shared" si="38"/>
        <v>343</v>
      </c>
      <c r="K81" s="130">
        <f t="shared" ref="K81:K92" si="39">E81+H81</f>
        <v>634</v>
      </c>
    </row>
    <row r="82" spans="1:17" s="135" customFormat="1" ht="33" customHeight="1">
      <c r="A82" s="203" t="s">
        <v>992</v>
      </c>
      <c r="B82" s="204" t="s">
        <v>802</v>
      </c>
      <c r="C82" s="130">
        <v>26</v>
      </c>
      <c r="D82" s="130">
        <v>13</v>
      </c>
      <c r="E82" s="130">
        <f t="shared" si="35"/>
        <v>39</v>
      </c>
      <c r="F82" s="209">
        <v>0</v>
      </c>
      <c r="G82" s="202">
        <v>0</v>
      </c>
      <c r="H82" s="131">
        <f t="shared" si="36"/>
        <v>0</v>
      </c>
      <c r="I82" s="132">
        <f t="shared" si="37"/>
        <v>26</v>
      </c>
      <c r="J82" s="130">
        <f t="shared" si="38"/>
        <v>13</v>
      </c>
      <c r="K82" s="130">
        <f t="shared" si="39"/>
        <v>39</v>
      </c>
    </row>
    <row r="83" spans="1:17" s="135" customFormat="1" ht="33" customHeight="1">
      <c r="A83" s="200" t="s">
        <v>991</v>
      </c>
      <c r="B83" s="201" t="s">
        <v>804</v>
      </c>
      <c r="C83" s="130">
        <v>151</v>
      </c>
      <c r="D83" s="130">
        <v>103</v>
      </c>
      <c r="E83" s="130">
        <f t="shared" si="35"/>
        <v>254</v>
      </c>
      <c r="F83" s="209">
        <v>1</v>
      </c>
      <c r="G83" s="202">
        <v>2</v>
      </c>
      <c r="H83" s="131">
        <f t="shared" si="36"/>
        <v>3</v>
      </c>
      <c r="I83" s="132">
        <f t="shared" si="37"/>
        <v>152</v>
      </c>
      <c r="J83" s="130">
        <f t="shared" si="38"/>
        <v>105</v>
      </c>
      <c r="K83" s="130">
        <f t="shared" si="39"/>
        <v>257</v>
      </c>
    </row>
    <row r="84" spans="1:17" s="135" customFormat="1" ht="33" customHeight="1">
      <c r="A84" s="200" t="s">
        <v>990</v>
      </c>
      <c r="B84" s="201" t="s">
        <v>806</v>
      </c>
      <c r="C84" s="130">
        <v>63</v>
      </c>
      <c r="D84" s="130">
        <v>192</v>
      </c>
      <c r="E84" s="130">
        <f t="shared" si="35"/>
        <v>255</v>
      </c>
      <c r="F84" s="209">
        <v>0</v>
      </c>
      <c r="G84" s="202">
        <v>0</v>
      </c>
      <c r="H84" s="131">
        <f t="shared" si="36"/>
        <v>0</v>
      </c>
      <c r="I84" s="132">
        <f t="shared" si="37"/>
        <v>63</v>
      </c>
      <c r="J84" s="130">
        <f t="shared" si="38"/>
        <v>192</v>
      </c>
      <c r="K84" s="130">
        <f t="shared" si="39"/>
        <v>255</v>
      </c>
    </row>
    <row r="85" spans="1:17" s="135" customFormat="1" ht="33" customHeight="1">
      <c r="A85" s="164" t="s">
        <v>989</v>
      </c>
      <c r="B85" s="167" t="s">
        <v>988</v>
      </c>
      <c r="C85" s="173">
        <v>103</v>
      </c>
      <c r="D85" s="173">
        <v>58</v>
      </c>
      <c r="E85" s="173">
        <f t="shared" si="35"/>
        <v>161</v>
      </c>
      <c r="F85" s="170">
        <v>0</v>
      </c>
      <c r="G85" s="168">
        <v>0</v>
      </c>
      <c r="H85" s="171">
        <f t="shared" si="36"/>
        <v>0</v>
      </c>
      <c r="I85" s="172">
        <f t="shared" si="37"/>
        <v>103</v>
      </c>
      <c r="J85" s="173">
        <f t="shared" si="38"/>
        <v>58</v>
      </c>
      <c r="K85" s="173">
        <f t="shared" si="39"/>
        <v>161</v>
      </c>
    </row>
    <row r="86" spans="1:17" s="135" customFormat="1" ht="33" customHeight="1">
      <c r="A86" s="221" t="s">
        <v>987</v>
      </c>
      <c r="B86" s="222" t="s">
        <v>986</v>
      </c>
      <c r="C86" s="130">
        <v>75</v>
      </c>
      <c r="D86" s="130">
        <v>109</v>
      </c>
      <c r="E86" s="130">
        <f t="shared" si="35"/>
        <v>184</v>
      </c>
      <c r="F86" s="209">
        <v>0</v>
      </c>
      <c r="G86" s="183">
        <v>0</v>
      </c>
      <c r="H86" s="131">
        <f t="shared" si="36"/>
        <v>0</v>
      </c>
      <c r="I86" s="132">
        <f t="shared" si="37"/>
        <v>75</v>
      </c>
      <c r="J86" s="130">
        <f t="shared" si="38"/>
        <v>109</v>
      </c>
      <c r="K86" s="130">
        <f t="shared" si="39"/>
        <v>184</v>
      </c>
    </row>
    <row r="87" spans="1:17" s="118" customFormat="1" ht="54.9" customHeight="1">
      <c r="A87" s="203" t="s">
        <v>1742</v>
      </c>
      <c r="B87" s="204" t="s">
        <v>1743</v>
      </c>
      <c r="C87" s="194">
        <v>67</v>
      </c>
      <c r="D87" s="194">
        <v>83</v>
      </c>
      <c r="E87" s="194">
        <f t="shared" ref="E87" si="40">SUM(C87:D87)</f>
        <v>150</v>
      </c>
      <c r="F87" s="194">
        <v>0</v>
      </c>
      <c r="G87" s="194">
        <v>0</v>
      </c>
      <c r="H87" s="195">
        <f t="shared" si="36"/>
        <v>0</v>
      </c>
      <c r="I87" s="178">
        <f t="shared" ref="I87:K87" si="41">SUM(C87+F87)</f>
        <v>67</v>
      </c>
      <c r="J87" s="194">
        <f t="shared" si="41"/>
        <v>83</v>
      </c>
      <c r="K87" s="194">
        <f t="shared" si="41"/>
        <v>150</v>
      </c>
      <c r="P87" s="252"/>
      <c r="Q87" s="252"/>
    </row>
    <row r="88" spans="1:17" ht="33" customHeight="1">
      <c r="A88" s="69" t="s">
        <v>985</v>
      </c>
      <c r="B88" s="68" t="s">
        <v>984</v>
      </c>
      <c r="C88" s="31">
        <v>154</v>
      </c>
      <c r="D88" s="31">
        <v>106</v>
      </c>
      <c r="E88" s="31">
        <f t="shared" si="35"/>
        <v>260</v>
      </c>
      <c r="F88" s="44">
        <v>0</v>
      </c>
      <c r="G88" s="39">
        <v>0</v>
      </c>
      <c r="H88" s="33">
        <f t="shared" si="36"/>
        <v>0</v>
      </c>
      <c r="I88" s="32">
        <f t="shared" si="37"/>
        <v>154</v>
      </c>
      <c r="J88" s="31">
        <f t="shared" si="38"/>
        <v>106</v>
      </c>
      <c r="K88" s="31">
        <f t="shared" si="39"/>
        <v>260</v>
      </c>
    </row>
    <row r="89" spans="1:17" s="135" customFormat="1" ht="33" customHeight="1">
      <c r="A89" s="203" t="s">
        <v>983</v>
      </c>
      <c r="B89" s="204" t="s">
        <v>800</v>
      </c>
      <c r="C89" s="194">
        <v>125</v>
      </c>
      <c r="D89" s="194">
        <v>92</v>
      </c>
      <c r="E89" s="194">
        <f t="shared" si="35"/>
        <v>217</v>
      </c>
      <c r="F89" s="207">
        <v>0</v>
      </c>
      <c r="G89" s="194">
        <v>0</v>
      </c>
      <c r="H89" s="195">
        <f t="shared" si="36"/>
        <v>0</v>
      </c>
      <c r="I89" s="178">
        <f t="shared" si="37"/>
        <v>125</v>
      </c>
      <c r="J89" s="194">
        <f t="shared" si="38"/>
        <v>92</v>
      </c>
      <c r="K89" s="194">
        <f t="shared" si="39"/>
        <v>217</v>
      </c>
    </row>
    <row r="90" spans="1:17" s="135" customFormat="1" ht="33" customHeight="1">
      <c r="A90" s="210" t="s">
        <v>982</v>
      </c>
      <c r="B90" s="211" t="s">
        <v>981</v>
      </c>
      <c r="C90" s="176">
        <v>84</v>
      </c>
      <c r="D90" s="194">
        <v>202</v>
      </c>
      <c r="E90" s="194">
        <f t="shared" si="35"/>
        <v>286</v>
      </c>
      <c r="F90" s="207">
        <v>0</v>
      </c>
      <c r="G90" s="194">
        <v>0</v>
      </c>
      <c r="H90" s="195">
        <f t="shared" si="36"/>
        <v>0</v>
      </c>
      <c r="I90" s="178">
        <f t="shared" si="37"/>
        <v>84</v>
      </c>
      <c r="J90" s="194">
        <f t="shared" si="38"/>
        <v>202</v>
      </c>
      <c r="K90" s="194">
        <f t="shared" si="39"/>
        <v>286</v>
      </c>
    </row>
    <row r="91" spans="1:17" s="135" customFormat="1" ht="33" customHeight="1">
      <c r="A91" s="210" t="s">
        <v>980</v>
      </c>
      <c r="B91" s="211" t="s">
        <v>796</v>
      </c>
      <c r="C91" s="194">
        <v>10</v>
      </c>
      <c r="D91" s="194">
        <v>20</v>
      </c>
      <c r="E91" s="194">
        <f t="shared" si="35"/>
        <v>30</v>
      </c>
      <c r="F91" s="207">
        <v>0</v>
      </c>
      <c r="G91" s="194">
        <v>0</v>
      </c>
      <c r="H91" s="195">
        <f t="shared" si="36"/>
        <v>0</v>
      </c>
      <c r="I91" s="178">
        <f t="shared" si="37"/>
        <v>10</v>
      </c>
      <c r="J91" s="194">
        <f t="shared" si="38"/>
        <v>20</v>
      </c>
      <c r="K91" s="194">
        <f t="shared" si="39"/>
        <v>30</v>
      </c>
    </row>
    <row r="92" spans="1:17" s="135" customFormat="1" ht="33" customHeight="1" thickBot="1">
      <c r="A92" s="263" t="s">
        <v>793</v>
      </c>
      <c r="B92" s="264" t="s">
        <v>792</v>
      </c>
      <c r="C92" s="233">
        <v>49</v>
      </c>
      <c r="D92" s="233">
        <v>6</v>
      </c>
      <c r="E92" s="233">
        <f t="shared" si="35"/>
        <v>55</v>
      </c>
      <c r="F92" s="265">
        <v>0</v>
      </c>
      <c r="G92" s="233">
        <v>0</v>
      </c>
      <c r="H92" s="255">
        <f t="shared" si="36"/>
        <v>0</v>
      </c>
      <c r="I92" s="226">
        <f t="shared" si="37"/>
        <v>49</v>
      </c>
      <c r="J92" s="233">
        <f t="shared" si="38"/>
        <v>6</v>
      </c>
      <c r="K92" s="233">
        <f t="shared" si="39"/>
        <v>55</v>
      </c>
    </row>
    <row r="93" spans="1:17" s="268" customFormat="1" ht="33" customHeight="1" thickBot="1">
      <c r="A93" s="266" t="s">
        <v>30</v>
      </c>
      <c r="B93" s="267" t="s">
        <v>791</v>
      </c>
      <c r="C93" s="258">
        <f t="shared" ref="C93:K93" si="42">SUM(C71:C92)</f>
        <v>2679</v>
      </c>
      <c r="D93" s="258">
        <f t="shared" si="42"/>
        <v>3230</v>
      </c>
      <c r="E93" s="258">
        <f t="shared" si="42"/>
        <v>5909</v>
      </c>
      <c r="F93" s="258">
        <f t="shared" si="42"/>
        <v>19</v>
      </c>
      <c r="G93" s="258">
        <f t="shared" si="42"/>
        <v>28</v>
      </c>
      <c r="H93" s="259">
        <f t="shared" si="42"/>
        <v>47</v>
      </c>
      <c r="I93" s="260">
        <f t="shared" si="42"/>
        <v>2698</v>
      </c>
      <c r="J93" s="258">
        <f t="shared" si="42"/>
        <v>3258</v>
      </c>
      <c r="K93" s="258">
        <f t="shared" si="42"/>
        <v>5956</v>
      </c>
    </row>
    <row r="94" spans="1:17" s="135" customFormat="1" ht="33" customHeight="1">
      <c r="A94" s="164" t="s">
        <v>790</v>
      </c>
      <c r="B94" s="167" t="s">
        <v>979</v>
      </c>
      <c r="C94" s="168">
        <v>111</v>
      </c>
      <c r="D94" s="169">
        <v>75</v>
      </c>
      <c r="E94" s="168">
        <f t="shared" ref="E94:E99" si="43">SUM(C94:D94)</f>
        <v>186</v>
      </c>
      <c r="F94" s="170">
        <v>11</v>
      </c>
      <c r="G94" s="171">
        <v>13</v>
      </c>
      <c r="H94" s="171">
        <f t="shared" ref="H94:H99" si="44">SUM(F94:G94)</f>
        <v>24</v>
      </c>
      <c r="I94" s="172">
        <f t="shared" ref="I94:K99" si="45">C94+F94</f>
        <v>122</v>
      </c>
      <c r="J94" s="173">
        <f t="shared" si="45"/>
        <v>88</v>
      </c>
      <c r="K94" s="173">
        <f t="shared" si="45"/>
        <v>210</v>
      </c>
    </row>
    <row r="95" spans="1:17" s="135" customFormat="1" ht="33" customHeight="1">
      <c r="A95" s="200" t="s">
        <v>788</v>
      </c>
      <c r="B95" s="201" t="s">
        <v>787</v>
      </c>
      <c r="C95" s="183">
        <v>0</v>
      </c>
      <c r="D95" s="218">
        <v>109</v>
      </c>
      <c r="E95" s="183">
        <f t="shared" si="43"/>
        <v>109</v>
      </c>
      <c r="F95" s="209">
        <v>0</v>
      </c>
      <c r="G95" s="131">
        <v>6</v>
      </c>
      <c r="H95" s="131">
        <f t="shared" si="44"/>
        <v>6</v>
      </c>
      <c r="I95" s="132">
        <f t="shared" si="45"/>
        <v>0</v>
      </c>
      <c r="J95" s="130">
        <f t="shared" si="45"/>
        <v>115</v>
      </c>
      <c r="K95" s="130">
        <f t="shared" si="45"/>
        <v>115</v>
      </c>
    </row>
    <row r="96" spans="1:17" ht="33" customHeight="1">
      <c r="A96" s="69" t="s">
        <v>786</v>
      </c>
      <c r="B96" s="68" t="s">
        <v>978</v>
      </c>
      <c r="C96" s="39">
        <v>70</v>
      </c>
      <c r="D96" s="45">
        <v>95</v>
      </c>
      <c r="E96" s="39">
        <f t="shared" si="43"/>
        <v>165</v>
      </c>
      <c r="F96" s="44">
        <v>0</v>
      </c>
      <c r="G96" s="33">
        <v>0</v>
      </c>
      <c r="H96" s="33">
        <f t="shared" si="44"/>
        <v>0</v>
      </c>
      <c r="I96" s="32">
        <f t="shared" si="45"/>
        <v>70</v>
      </c>
      <c r="J96" s="31">
        <f t="shared" si="45"/>
        <v>95</v>
      </c>
      <c r="K96" s="31">
        <f t="shared" si="45"/>
        <v>165</v>
      </c>
    </row>
    <row r="97" spans="1:18" s="135" customFormat="1" ht="33" customHeight="1">
      <c r="A97" s="164" t="s">
        <v>784</v>
      </c>
      <c r="B97" s="167" t="s">
        <v>977</v>
      </c>
      <c r="C97" s="168">
        <v>0</v>
      </c>
      <c r="D97" s="169">
        <v>61</v>
      </c>
      <c r="E97" s="168">
        <f t="shared" si="43"/>
        <v>61</v>
      </c>
      <c r="F97" s="170">
        <v>0</v>
      </c>
      <c r="G97" s="171">
        <v>0</v>
      </c>
      <c r="H97" s="171">
        <f t="shared" si="44"/>
        <v>0</v>
      </c>
      <c r="I97" s="172">
        <f t="shared" si="45"/>
        <v>0</v>
      </c>
      <c r="J97" s="173">
        <f t="shared" si="45"/>
        <v>61</v>
      </c>
      <c r="K97" s="173">
        <f t="shared" si="45"/>
        <v>61</v>
      </c>
    </row>
    <row r="98" spans="1:18" s="135" customFormat="1" ht="33" customHeight="1">
      <c r="A98" s="200" t="s">
        <v>782</v>
      </c>
      <c r="B98" s="201" t="s">
        <v>781</v>
      </c>
      <c r="C98" s="183">
        <v>20</v>
      </c>
      <c r="D98" s="218">
        <v>97</v>
      </c>
      <c r="E98" s="183">
        <f t="shared" si="43"/>
        <v>117</v>
      </c>
      <c r="F98" s="209">
        <v>0</v>
      </c>
      <c r="G98" s="131">
        <v>1</v>
      </c>
      <c r="H98" s="131">
        <f t="shared" si="44"/>
        <v>1</v>
      </c>
      <c r="I98" s="132">
        <f t="shared" si="45"/>
        <v>20</v>
      </c>
      <c r="J98" s="130">
        <f t="shared" si="45"/>
        <v>98</v>
      </c>
      <c r="K98" s="130">
        <f t="shared" si="45"/>
        <v>118</v>
      </c>
    </row>
    <row r="99" spans="1:18" s="135" customFormat="1" ht="33" customHeight="1">
      <c r="A99" s="185" t="s">
        <v>1405</v>
      </c>
      <c r="B99" s="175" t="s">
        <v>1413</v>
      </c>
      <c r="C99" s="176">
        <v>0</v>
      </c>
      <c r="D99" s="176">
        <v>323</v>
      </c>
      <c r="E99" s="176">
        <f t="shared" si="43"/>
        <v>323</v>
      </c>
      <c r="F99" s="176">
        <v>0</v>
      </c>
      <c r="G99" s="176">
        <v>0</v>
      </c>
      <c r="H99" s="189">
        <f t="shared" si="44"/>
        <v>0</v>
      </c>
      <c r="I99" s="178">
        <f t="shared" si="45"/>
        <v>0</v>
      </c>
      <c r="J99" s="176">
        <f t="shared" si="45"/>
        <v>323</v>
      </c>
      <c r="K99" s="176">
        <f t="shared" si="45"/>
        <v>323</v>
      </c>
    </row>
    <row r="100" spans="1:18" s="135" customFormat="1" ht="33" customHeight="1">
      <c r="A100" s="200" t="s">
        <v>778</v>
      </c>
      <c r="B100" s="201" t="s">
        <v>976</v>
      </c>
      <c r="C100" s="176">
        <v>0</v>
      </c>
      <c r="D100" s="176">
        <v>108</v>
      </c>
      <c r="E100" s="183">
        <f t="shared" ref="E100:E106" si="46">SUM(C100:D100)</f>
        <v>108</v>
      </c>
      <c r="F100" s="176">
        <v>0</v>
      </c>
      <c r="G100" s="176">
        <v>3</v>
      </c>
      <c r="H100" s="131">
        <f t="shared" ref="H100:H106" si="47">SUM(F100:G100)</f>
        <v>3</v>
      </c>
      <c r="I100" s="132">
        <f t="shared" ref="I100:J106" si="48">SUM(C100+F100)</f>
        <v>0</v>
      </c>
      <c r="J100" s="183">
        <f t="shared" si="48"/>
        <v>111</v>
      </c>
      <c r="K100" s="183">
        <f>SUM(I100:J100)</f>
        <v>111</v>
      </c>
    </row>
    <row r="101" spans="1:18" s="135" customFormat="1" ht="33" customHeight="1">
      <c r="A101" s="200" t="s">
        <v>780</v>
      </c>
      <c r="B101" s="201" t="s">
        <v>779</v>
      </c>
      <c r="C101" s="183">
        <v>5</v>
      </c>
      <c r="D101" s="183">
        <v>87</v>
      </c>
      <c r="E101" s="183">
        <f t="shared" si="46"/>
        <v>92</v>
      </c>
      <c r="F101" s="183">
        <v>0</v>
      </c>
      <c r="G101" s="183">
        <v>0</v>
      </c>
      <c r="H101" s="131">
        <f t="shared" si="47"/>
        <v>0</v>
      </c>
      <c r="I101" s="132">
        <f t="shared" si="48"/>
        <v>5</v>
      </c>
      <c r="J101" s="183">
        <f t="shared" si="48"/>
        <v>87</v>
      </c>
      <c r="K101" s="183">
        <f>SUM(I101:J101)</f>
        <v>92</v>
      </c>
    </row>
    <row r="102" spans="1:18" s="135" customFormat="1" ht="33" customHeight="1">
      <c r="A102" s="203" t="s">
        <v>774</v>
      </c>
      <c r="B102" s="201" t="s">
        <v>773</v>
      </c>
      <c r="C102" s="176">
        <v>87</v>
      </c>
      <c r="D102" s="176">
        <v>127</v>
      </c>
      <c r="E102" s="183">
        <f t="shared" si="46"/>
        <v>214</v>
      </c>
      <c r="F102" s="176">
        <v>0</v>
      </c>
      <c r="G102" s="176">
        <v>0</v>
      </c>
      <c r="H102" s="131">
        <f t="shared" si="47"/>
        <v>0</v>
      </c>
      <c r="I102" s="132">
        <f t="shared" si="48"/>
        <v>87</v>
      </c>
      <c r="J102" s="183">
        <f t="shared" si="48"/>
        <v>127</v>
      </c>
      <c r="K102" s="183">
        <f>SUM(E102+H102)</f>
        <v>214</v>
      </c>
    </row>
    <row r="103" spans="1:18" s="135" customFormat="1" ht="33" customHeight="1">
      <c r="A103" s="203" t="s">
        <v>776</v>
      </c>
      <c r="B103" s="201" t="s">
        <v>775</v>
      </c>
      <c r="C103" s="176">
        <v>0</v>
      </c>
      <c r="D103" s="176">
        <v>51</v>
      </c>
      <c r="E103" s="183">
        <f t="shared" si="46"/>
        <v>51</v>
      </c>
      <c r="F103" s="176">
        <v>0</v>
      </c>
      <c r="G103" s="176">
        <v>0</v>
      </c>
      <c r="H103" s="131">
        <f t="shared" si="47"/>
        <v>0</v>
      </c>
      <c r="I103" s="132">
        <f t="shared" si="48"/>
        <v>0</v>
      </c>
      <c r="J103" s="183">
        <f t="shared" si="48"/>
        <v>51</v>
      </c>
      <c r="K103" s="183">
        <f>SUM(E103+H103)</f>
        <v>51</v>
      </c>
    </row>
    <row r="104" spans="1:18" s="135" customFormat="1" ht="33" customHeight="1">
      <c r="A104" s="210" t="s">
        <v>770</v>
      </c>
      <c r="B104" s="211" t="s">
        <v>975</v>
      </c>
      <c r="C104" s="176">
        <v>0</v>
      </c>
      <c r="D104" s="176">
        <v>196</v>
      </c>
      <c r="E104" s="176">
        <f t="shared" si="46"/>
        <v>196</v>
      </c>
      <c r="F104" s="176">
        <v>0</v>
      </c>
      <c r="G104" s="176">
        <v>0</v>
      </c>
      <c r="H104" s="177">
        <f t="shared" si="47"/>
        <v>0</v>
      </c>
      <c r="I104" s="178">
        <f t="shared" si="48"/>
        <v>0</v>
      </c>
      <c r="J104" s="176">
        <f t="shared" si="48"/>
        <v>196</v>
      </c>
      <c r="K104" s="176">
        <f>SUM(I104:J104)</f>
        <v>196</v>
      </c>
    </row>
    <row r="105" spans="1:18" s="135" customFormat="1" ht="33" customHeight="1">
      <c r="A105" s="210" t="s">
        <v>974</v>
      </c>
      <c r="B105" s="211" t="s">
        <v>973</v>
      </c>
      <c r="C105" s="176">
        <v>2</v>
      </c>
      <c r="D105" s="176">
        <v>11</v>
      </c>
      <c r="E105" s="176">
        <f t="shared" si="46"/>
        <v>13</v>
      </c>
      <c r="F105" s="176">
        <v>0</v>
      </c>
      <c r="G105" s="176">
        <v>1</v>
      </c>
      <c r="H105" s="177">
        <f t="shared" si="47"/>
        <v>1</v>
      </c>
      <c r="I105" s="178">
        <f t="shared" si="48"/>
        <v>2</v>
      </c>
      <c r="J105" s="176">
        <f t="shared" si="48"/>
        <v>12</v>
      </c>
      <c r="K105" s="176">
        <f>SUM(I105:J105)</f>
        <v>14</v>
      </c>
    </row>
    <row r="106" spans="1:18" s="135" customFormat="1" ht="33" customHeight="1" thickBot="1">
      <c r="A106" s="210" t="s">
        <v>972</v>
      </c>
      <c r="B106" s="241" t="s">
        <v>971</v>
      </c>
      <c r="C106" s="176">
        <v>0</v>
      </c>
      <c r="D106" s="176">
        <v>30</v>
      </c>
      <c r="E106" s="176">
        <f t="shared" si="46"/>
        <v>30</v>
      </c>
      <c r="F106" s="176">
        <v>0</v>
      </c>
      <c r="G106" s="176">
        <v>0</v>
      </c>
      <c r="H106" s="177">
        <f t="shared" si="47"/>
        <v>0</v>
      </c>
      <c r="I106" s="178">
        <f t="shared" si="48"/>
        <v>0</v>
      </c>
      <c r="J106" s="176">
        <f t="shared" si="48"/>
        <v>30</v>
      </c>
      <c r="K106" s="176">
        <f>SUM(I106:J106)</f>
        <v>30</v>
      </c>
    </row>
    <row r="107" spans="1:18" s="135" customFormat="1" ht="33" customHeight="1" thickBot="1">
      <c r="A107" s="297" t="s">
        <v>30</v>
      </c>
      <c r="B107" s="298" t="s">
        <v>750</v>
      </c>
      <c r="C107" s="293">
        <f t="shared" ref="C107:K107" si="49">SUM(C94:C106)</f>
        <v>295</v>
      </c>
      <c r="D107" s="293">
        <f t="shared" si="49"/>
        <v>1370</v>
      </c>
      <c r="E107" s="293">
        <f t="shared" si="49"/>
        <v>1665</v>
      </c>
      <c r="F107" s="293">
        <f t="shared" si="49"/>
        <v>11</v>
      </c>
      <c r="G107" s="293">
        <f t="shared" si="49"/>
        <v>24</v>
      </c>
      <c r="H107" s="294">
        <f t="shared" si="49"/>
        <v>35</v>
      </c>
      <c r="I107" s="260">
        <f t="shared" si="49"/>
        <v>306</v>
      </c>
      <c r="J107" s="293">
        <f t="shared" si="49"/>
        <v>1394</v>
      </c>
      <c r="K107" s="293">
        <f t="shared" si="49"/>
        <v>1700</v>
      </c>
    </row>
    <row r="108" spans="1:18" s="135" customFormat="1" ht="33" customHeight="1">
      <c r="A108" s="186" t="s">
        <v>1416</v>
      </c>
      <c r="B108" s="187" t="s">
        <v>1407</v>
      </c>
      <c r="C108" s="190">
        <v>1</v>
      </c>
      <c r="D108" s="190">
        <v>0</v>
      </c>
      <c r="E108" s="190">
        <f t="shared" ref="E108:E114" si="50">SUM(C108:D108)</f>
        <v>1</v>
      </c>
      <c r="F108" s="190">
        <v>0</v>
      </c>
      <c r="G108" s="190">
        <v>0</v>
      </c>
      <c r="H108" s="191">
        <f t="shared" ref="H108:H114" si="51">SUM(F108:G108)</f>
        <v>0</v>
      </c>
      <c r="I108" s="192">
        <f>SUM(C108+F108)</f>
        <v>1</v>
      </c>
      <c r="J108" s="190">
        <f>SUM(D108+G108)</f>
        <v>0</v>
      </c>
      <c r="K108" s="190">
        <f>SUM(I108:J108)</f>
        <v>1</v>
      </c>
    </row>
    <row r="109" spans="1:18" ht="33" customHeight="1">
      <c r="A109" s="67" t="s">
        <v>766</v>
      </c>
      <c r="B109" s="36" t="s">
        <v>765</v>
      </c>
      <c r="C109" s="43">
        <v>11</v>
      </c>
      <c r="D109" s="43">
        <v>14</v>
      </c>
      <c r="E109" s="26">
        <f t="shared" si="50"/>
        <v>25</v>
      </c>
      <c r="F109" s="43">
        <v>0</v>
      </c>
      <c r="G109" s="43">
        <v>0</v>
      </c>
      <c r="H109" s="28">
        <f t="shared" si="51"/>
        <v>0</v>
      </c>
      <c r="I109" s="27">
        <f t="shared" ref="I109:I114" si="52">C109+F109</f>
        <v>11</v>
      </c>
      <c r="J109" s="26">
        <f t="shared" ref="J109:K114" si="53">SUM(D109+G109)</f>
        <v>14</v>
      </c>
      <c r="K109" s="26">
        <f t="shared" si="53"/>
        <v>25</v>
      </c>
    </row>
    <row r="110" spans="1:18" s="118" customFormat="1" ht="54.9" customHeight="1">
      <c r="A110" s="251" t="s">
        <v>1740</v>
      </c>
      <c r="B110" s="204" t="s">
        <v>1741</v>
      </c>
      <c r="C110" s="126">
        <v>264</v>
      </c>
      <c r="D110" s="124">
        <v>166</v>
      </c>
      <c r="E110" s="121">
        <f>SUM(C110:D110)</f>
        <v>430</v>
      </c>
      <c r="F110" s="126">
        <v>33</v>
      </c>
      <c r="G110" s="124">
        <v>17</v>
      </c>
      <c r="H110" s="124">
        <f>SUM(F110:G110)</f>
        <v>50</v>
      </c>
      <c r="I110" s="125">
        <f t="shared" si="52"/>
        <v>297</v>
      </c>
      <c r="J110" s="126">
        <f>D110+G110</f>
        <v>183</v>
      </c>
      <c r="K110" s="126">
        <f>E110+H110</f>
        <v>480</v>
      </c>
    </row>
    <row r="111" spans="1:18" s="135" customFormat="1" ht="33" customHeight="1">
      <c r="A111" s="237" t="s">
        <v>764</v>
      </c>
      <c r="B111" s="238" t="s">
        <v>763</v>
      </c>
      <c r="C111" s="130">
        <v>93</v>
      </c>
      <c r="D111" s="130">
        <v>54</v>
      </c>
      <c r="E111" s="194">
        <f t="shared" si="50"/>
        <v>147</v>
      </c>
      <c r="F111" s="130">
        <v>0</v>
      </c>
      <c r="G111" s="130">
        <v>0</v>
      </c>
      <c r="H111" s="177">
        <f t="shared" si="51"/>
        <v>0</v>
      </c>
      <c r="I111" s="178">
        <f t="shared" si="52"/>
        <v>93</v>
      </c>
      <c r="J111" s="194">
        <f t="shared" si="53"/>
        <v>54</v>
      </c>
      <c r="K111" s="194">
        <f t="shared" si="53"/>
        <v>147</v>
      </c>
    </row>
    <row r="112" spans="1:18" s="135" customFormat="1" ht="33" customHeight="1">
      <c r="A112" s="180" t="s">
        <v>970</v>
      </c>
      <c r="B112" s="229" t="s">
        <v>761</v>
      </c>
      <c r="C112" s="194">
        <v>18</v>
      </c>
      <c r="D112" s="194">
        <v>9</v>
      </c>
      <c r="E112" s="194">
        <f t="shared" si="50"/>
        <v>27</v>
      </c>
      <c r="F112" s="194">
        <v>0</v>
      </c>
      <c r="G112" s="194">
        <v>0</v>
      </c>
      <c r="H112" s="177">
        <f t="shared" si="51"/>
        <v>0</v>
      </c>
      <c r="I112" s="178">
        <f t="shared" si="52"/>
        <v>18</v>
      </c>
      <c r="J112" s="194">
        <f t="shared" si="53"/>
        <v>9</v>
      </c>
      <c r="K112" s="194">
        <f t="shared" si="53"/>
        <v>27</v>
      </c>
      <c r="Q112" s="243"/>
      <c r="R112" s="244"/>
    </row>
    <row r="113" spans="1:11" s="135" customFormat="1" ht="33" customHeight="1">
      <c r="A113" s="180" t="s">
        <v>969</v>
      </c>
      <c r="B113" s="229" t="s">
        <v>759</v>
      </c>
      <c r="C113" s="194">
        <v>83</v>
      </c>
      <c r="D113" s="194">
        <v>82</v>
      </c>
      <c r="E113" s="194">
        <f t="shared" si="50"/>
        <v>165</v>
      </c>
      <c r="F113" s="194">
        <v>0</v>
      </c>
      <c r="G113" s="194">
        <v>0</v>
      </c>
      <c r="H113" s="177">
        <f t="shared" si="51"/>
        <v>0</v>
      </c>
      <c r="I113" s="178">
        <f t="shared" si="52"/>
        <v>83</v>
      </c>
      <c r="J113" s="194">
        <f t="shared" si="53"/>
        <v>82</v>
      </c>
      <c r="K113" s="194">
        <f t="shared" si="53"/>
        <v>165</v>
      </c>
    </row>
    <row r="114" spans="1:11" s="135" customFormat="1" ht="33" customHeight="1" thickBot="1">
      <c r="A114" s="232" t="s">
        <v>968</v>
      </c>
      <c r="B114" s="229" t="s">
        <v>967</v>
      </c>
      <c r="C114" s="233">
        <v>133</v>
      </c>
      <c r="D114" s="233">
        <v>164</v>
      </c>
      <c r="E114" s="194">
        <f t="shared" si="50"/>
        <v>297</v>
      </c>
      <c r="F114" s="233">
        <v>2</v>
      </c>
      <c r="G114" s="233">
        <v>1</v>
      </c>
      <c r="H114" s="177">
        <f t="shared" si="51"/>
        <v>3</v>
      </c>
      <c r="I114" s="178">
        <f t="shared" si="52"/>
        <v>135</v>
      </c>
      <c r="J114" s="194">
        <f t="shared" si="53"/>
        <v>165</v>
      </c>
      <c r="K114" s="194">
        <f t="shared" si="53"/>
        <v>300</v>
      </c>
    </row>
    <row r="115" spans="1:11" s="268" customFormat="1" ht="33" customHeight="1" thickBot="1">
      <c r="A115" s="297" t="s">
        <v>30</v>
      </c>
      <c r="B115" s="298" t="s">
        <v>750</v>
      </c>
      <c r="C115" s="293">
        <f t="shared" ref="C115:K115" si="54">SUM(C108:C114)</f>
        <v>603</v>
      </c>
      <c r="D115" s="293">
        <f t="shared" si="54"/>
        <v>489</v>
      </c>
      <c r="E115" s="293">
        <f t="shared" si="54"/>
        <v>1092</v>
      </c>
      <c r="F115" s="293">
        <f t="shared" si="54"/>
        <v>35</v>
      </c>
      <c r="G115" s="293">
        <f t="shared" si="54"/>
        <v>18</v>
      </c>
      <c r="H115" s="294">
        <f t="shared" si="54"/>
        <v>53</v>
      </c>
      <c r="I115" s="260">
        <f t="shared" si="54"/>
        <v>638</v>
      </c>
      <c r="J115" s="293">
        <f t="shared" si="54"/>
        <v>507</v>
      </c>
      <c r="K115" s="293">
        <f t="shared" si="54"/>
        <v>1145</v>
      </c>
    </row>
    <row r="116" spans="1:11" s="268" customFormat="1" ht="33" customHeight="1">
      <c r="A116" s="269" t="s">
        <v>756</v>
      </c>
      <c r="B116" s="270" t="s">
        <v>755</v>
      </c>
      <c r="C116" s="126">
        <v>0</v>
      </c>
      <c r="D116" s="126">
        <v>221</v>
      </c>
      <c r="E116" s="126">
        <f>SUM(C116:D116)</f>
        <v>221</v>
      </c>
      <c r="F116" s="126">
        <v>0</v>
      </c>
      <c r="G116" s="126">
        <v>3</v>
      </c>
      <c r="H116" s="124">
        <f>SUM(F116:G116)</f>
        <v>3</v>
      </c>
      <c r="I116" s="125">
        <f>C116+F116</f>
        <v>0</v>
      </c>
      <c r="J116" s="126">
        <f>SUM(D116+G116)</f>
        <v>224</v>
      </c>
      <c r="K116" s="126">
        <f>SUM(E116+H116)</f>
        <v>224</v>
      </c>
    </row>
    <row r="117" spans="1:11" s="242" customFormat="1" ht="33" customHeight="1">
      <c r="A117" s="285" t="s">
        <v>966</v>
      </c>
      <c r="B117" s="201" t="s">
        <v>753</v>
      </c>
      <c r="C117" s="183">
        <v>43</v>
      </c>
      <c r="D117" s="130">
        <v>0</v>
      </c>
      <c r="E117" s="130">
        <f>SUM(C117:D117)</f>
        <v>43</v>
      </c>
      <c r="F117" s="130">
        <v>0</v>
      </c>
      <c r="G117" s="130">
        <v>0</v>
      </c>
      <c r="H117" s="202">
        <f>SUM(F117:G117)</f>
        <v>0</v>
      </c>
      <c r="I117" s="132">
        <f>C117+F117</f>
        <v>43</v>
      </c>
      <c r="J117" s="183">
        <f>D117+G117</f>
        <v>0</v>
      </c>
      <c r="K117" s="183">
        <f>E117+H117</f>
        <v>43</v>
      </c>
    </row>
    <row r="118" spans="1:11" s="242" customFormat="1" ht="33" customHeight="1" thickBot="1">
      <c r="A118" s="196" t="s">
        <v>965</v>
      </c>
      <c r="B118" s="204" t="s">
        <v>751</v>
      </c>
      <c r="C118" s="176">
        <v>0</v>
      </c>
      <c r="D118" s="194">
        <v>59</v>
      </c>
      <c r="E118" s="194">
        <f>SUM(C118:D118)</f>
        <v>59</v>
      </c>
      <c r="F118" s="194">
        <v>0</v>
      </c>
      <c r="G118" s="194">
        <v>0</v>
      </c>
      <c r="H118" s="195">
        <f>SUM(F118:G118)</f>
        <v>0</v>
      </c>
      <c r="I118" s="178">
        <f>C118+F118</f>
        <v>0</v>
      </c>
      <c r="J118" s="176">
        <f>D118+G118</f>
        <v>59</v>
      </c>
      <c r="K118" s="176">
        <f>E118+H118</f>
        <v>59</v>
      </c>
    </row>
    <row r="119" spans="1:11" s="242" customFormat="1" ht="33" customHeight="1" thickBot="1">
      <c r="A119" s="297" t="s">
        <v>30</v>
      </c>
      <c r="B119" s="298" t="s">
        <v>750</v>
      </c>
      <c r="C119" s="288">
        <f t="shared" ref="C119:K119" si="55">SUM(C116:C118)</f>
        <v>43</v>
      </c>
      <c r="D119" s="288">
        <f t="shared" si="55"/>
        <v>280</v>
      </c>
      <c r="E119" s="288">
        <f t="shared" si="55"/>
        <v>323</v>
      </c>
      <c r="F119" s="288">
        <f t="shared" si="55"/>
        <v>0</v>
      </c>
      <c r="G119" s="288">
        <f t="shared" si="55"/>
        <v>3</v>
      </c>
      <c r="H119" s="289">
        <f t="shared" si="55"/>
        <v>3</v>
      </c>
      <c r="I119" s="260">
        <f t="shared" si="55"/>
        <v>43</v>
      </c>
      <c r="J119" s="288">
        <f t="shared" si="55"/>
        <v>283</v>
      </c>
      <c r="K119" s="288">
        <f t="shared" si="55"/>
        <v>326</v>
      </c>
    </row>
    <row r="120" spans="1:11" s="118" customFormat="1" ht="54.9" customHeight="1">
      <c r="A120" s="128" t="s">
        <v>1398</v>
      </c>
      <c r="B120" s="129" t="s">
        <v>1399</v>
      </c>
      <c r="C120" s="130">
        <v>73</v>
      </c>
      <c r="D120" s="130">
        <v>0</v>
      </c>
      <c r="E120" s="130">
        <f>SUM(C120:D120)</f>
        <v>73</v>
      </c>
      <c r="F120" s="130">
        <v>0</v>
      </c>
      <c r="G120" s="130">
        <v>0</v>
      </c>
      <c r="H120" s="131">
        <f>SUM(F120:G120)</f>
        <v>0</v>
      </c>
      <c r="I120" s="132">
        <f>C120+F120</f>
        <v>73</v>
      </c>
      <c r="J120" s="130">
        <f>D120+G120</f>
        <v>0</v>
      </c>
      <c r="K120" s="130">
        <f>SUM(I120:J120)</f>
        <v>73</v>
      </c>
    </row>
    <row r="121" spans="1:11" s="268" customFormat="1" ht="33" customHeight="1">
      <c r="A121" s="295" t="s">
        <v>749</v>
      </c>
      <c r="B121" s="296" t="s">
        <v>748</v>
      </c>
      <c r="C121" s="292">
        <f t="shared" ref="C121:K121" si="56">C32+C49+C70+C93+C107+C115+C119+C120</f>
        <v>6800</v>
      </c>
      <c r="D121" s="292">
        <f t="shared" si="56"/>
        <v>8261</v>
      </c>
      <c r="E121" s="292">
        <f t="shared" si="56"/>
        <v>15061</v>
      </c>
      <c r="F121" s="292">
        <f t="shared" si="56"/>
        <v>98</v>
      </c>
      <c r="G121" s="292">
        <f t="shared" si="56"/>
        <v>121</v>
      </c>
      <c r="H121" s="292">
        <f t="shared" si="56"/>
        <v>219</v>
      </c>
      <c r="I121" s="292">
        <f t="shared" si="56"/>
        <v>6898</v>
      </c>
      <c r="J121" s="292">
        <f t="shared" si="56"/>
        <v>8382</v>
      </c>
      <c r="K121" s="292">
        <f t="shared" si="56"/>
        <v>15280</v>
      </c>
    </row>
    <row r="122" spans="1:11" s="66" customFormat="1" ht="33" customHeight="1">
      <c r="A122" s="1931"/>
      <c r="B122" s="1931"/>
      <c r="C122" s="1931"/>
      <c r="D122" s="1931"/>
      <c r="E122" s="1931"/>
      <c r="F122" s="1931"/>
      <c r="G122" s="1931"/>
      <c r="H122" s="1931"/>
      <c r="I122" s="1931"/>
      <c r="J122" s="1931"/>
      <c r="K122" s="1931"/>
    </row>
    <row r="123" spans="1:11" ht="33" customHeight="1">
      <c r="A123" s="1932"/>
      <c r="B123" s="1932"/>
      <c r="C123" s="1932"/>
      <c r="D123" s="1932"/>
      <c r="E123" s="1932"/>
      <c r="F123" s="1932"/>
      <c r="G123" s="1932"/>
      <c r="H123" s="1932"/>
      <c r="I123" s="1932"/>
      <c r="J123" s="1932"/>
      <c r="K123" s="1932"/>
    </row>
    <row r="124" spans="1:11" ht="33" customHeight="1">
      <c r="A124" s="1928"/>
      <c r="B124" s="1928"/>
      <c r="C124" s="1928"/>
      <c r="D124" s="1928"/>
      <c r="E124" s="1928"/>
      <c r="F124" s="1928"/>
      <c r="G124" s="1928"/>
      <c r="H124" s="1928"/>
      <c r="I124" s="61"/>
      <c r="J124" s="61"/>
      <c r="K124" s="65"/>
    </row>
    <row r="125" spans="1:11" ht="33" customHeight="1">
      <c r="A125" s="1928"/>
      <c r="B125" s="1928"/>
      <c r="C125" s="1928"/>
      <c r="D125" s="1928"/>
      <c r="E125" s="1928"/>
      <c r="F125" s="1928"/>
      <c r="G125" s="1928"/>
      <c r="H125" s="1928"/>
      <c r="I125" s="61"/>
      <c r="J125" s="61"/>
    </row>
    <row r="126" spans="1:11" ht="33" customHeight="1">
      <c r="A126" s="1928"/>
      <c r="B126" s="1928"/>
      <c r="C126" s="1928"/>
      <c r="D126" s="1928"/>
      <c r="E126" s="1928"/>
      <c r="F126" s="1928"/>
      <c r="G126" s="1928"/>
      <c r="H126" s="1928"/>
      <c r="I126" s="61"/>
      <c r="J126" s="61"/>
    </row>
    <row r="127" spans="1:11" ht="33" customHeight="1">
      <c r="A127" s="63"/>
      <c r="B127" s="60"/>
      <c r="C127" s="61"/>
      <c r="D127" s="61"/>
      <c r="E127" s="61"/>
      <c r="F127" s="61"/>
      <c r="G127" s="61"/>
      <c r="H127" s="61"/>
      <c r="I127" s="61"/>
      <c r="J127" s="61"/>
    </row>
    <row r="128" spans="1:11" ht="33" customHeight="1">
      <c r="A128" s="60"/>
      <c r="B128" s="59"/>
      <c r="C128" s="58"/>
      <c r="D128" s="58"/>
      <c r="E128" s="58"/>
      <c r="F128" s="58"/>
      <c r="G128" s="58"/>
      <c r="H128" s="58"/>
      <c r="I128" s="58"/>
      <c r="J128" s="58"/>
    </row>
    <row r="129" spans="1:10" ht="33" customHeight="1">
      <c r="A129" s="64"/>
      <c r="B129" s="59"/>
      <c r="C129" s="58"/>
      <c r="D129" s="58"/>
      <c r="E129" s="58"/>
      <c r="F129" s="58"/>
      <c r="G129" s="58"/>
      <c r="H129" s="58"/>
      <c r="I129" s="58"/>
      <c r="J129" s="58"/>
    </row>
    <row r="130" spans="1:10" ht="33" customHeight="1">
      <c r="A130" s="63"/>
      <c r="B130" s="59"/>
      <c r="C130" s="58"/>
      <c r="D130" s="58"/>
      <c r="E130" s="58"/>
      <c r="F130" s="58"/>
      <c r="G130" s="58"/>
      <c r="H130" s="58"/>
      <c r="I130" s="58"/>
      <c r="J130" s="58"/>
    </row>
    <row r="131" spans="1:10" ht="33" customHeight="1">
      <c r="A131" s="64"/>
      <c r="B131" s="59"/>
      <c r="C131" s="58"/>
      <c r="D131" s="58"/>
      <c r="E131" s="58"/>
      <c r="F131" s="58"/>
      <c r="G131" s="58"/>
      <c r="H131" s="58"/>
      <c r="I131" s="58"/>
      <c r="J131" s="58"/>
    </row>
    <row r="132" spans="1:10" ht="33" customHeight="1">
      <c r="A132" s="63"/>
      <c r="B132" s="59"/>
      <c r="C132" s="58"/>
      <c r="D132" s="58"/>
      <c r="E132" s="58"/>
      <c r="F132" s="58"/>
      <c r="G132" s="58"/>
      <c r="H132" s="58"/>
      <c r="I132" s="58"/>
      <c r="J132" s="58"/>
    </row>
    <row r="133" spans="1:10" ht="33" customHeight="1">
      <c r="A133" s="64"/>
      <c r="B133" s="59"/>
      <c r="C133" s="58"/>
      <c r="D133" s="58"/>
      <c r="E133" s="58"/>
      <c r="F133" s="58"/>
      <c r="G133" s="58"/>
      <c r="H133" s="58"/>
      <c r="I133" s="58"/>
      <c r="J133" s="58"/>
    </row>
    <row r="134" spans="1:10" ht="33" customHeight="1">
      <c r="A134" s="63"/>
      <c r="B134" s="59"/>
      <c r="C134" s="58"/>
      <c r="D134" s="58"/>
      <c r="E134" s="58"/>
      <c r="F134" s="58"/>
      <c r="G134" s="58"/>
      <c r="H134" s="58"/>
      <c r="I134" s="58"/>
      <c r="J134" s="58"/>
    </row>
    <row r="135" spans="1:10" ht="33" customHeight="1">
      <c r="A135" s="64"/>
      <c r="B135" s="59"/>
      <c r="C135" s="58"/>
      <c r="D135" s="58"/>
      <c r="E135" s="58"/>
      <c r="F135" s="58"/>
      <c r="G135" s="58"/>
      <c r="H135" s="58"/>
      <c r="I135" s="58"/>
      <c r="J135" s="58"/>
    </row>
    <row r="136" spans="1:10" ht="33" customHeight="1">
      <c r="A136" s="63"/>
      <c r="B136" s="59"/>
      <c r="C136" s="58"/>
      <c r="D136" s="58"/>
      <c r="E136" s="58"/>
      <c r="F136" s="58"/>
      <c r="G136" s="58"/>
      <c r="H136" s="58"/>
      <c r="I136" s="58"/>
      <c r="J136" s="58"/>
    </row>
    <row r="137" spans="1:10" ht="33" customHeight="1">
      <c r="A137" s="64"/>
      <c r="B137" s="60"/>
      <c r="C137" s="61"/>
      <c r="D137" s="61"/>
      <c r="E137" s="61"/>
      <c r="F137" s="61"/>
      <c r="G137" s="61"/>
      <c r="H137" s="61"/>
      <c r="I137" s="61"/>
      <c r="J137" s="61"/>
    </row>
    <row r="138" spans="1:10" ht="33" customHeight="1">
      <c r="A138" s="63"/>
      <c r="B138" s="60"/>
      <c r="C138" s="61"/>
      <c r="D138" s="61"/>
      <c r="E138" s="61"/>
      <c r="F138" s="61"/>
      <c r="G138" s="61"/>
      <c r="H138" s="61"/>
      <c r="I138" s="61"/>
      <c r="J138" s="61"/>
    </row>
    <row r="139" spans="1:10" ht="33" customHeight="1">
      <c r="A139" s="64"/>
      <c r="B139" s="59"/>
      <c r="C139" s="58"/>
      <c r="D139" s="58"/>
      <c r="E139" s="58"/>
      <c r="F139" s="58"/>
      <c r="G139" s="58"/>
      <c r="H139" s="58"/>
      <c r="I139" s="58"/>
      <c r="J139" s="58"/>
    </row>
    <row r="140" spans="1:10" ht="33" customHeight="1">
      <c r="A140" s="63"/>
      <c r="B140" s="59"/>
      <c r="C140" s="58"/>
      <c r="D140" s="58"/>
      <c r="E140" s="58"/>
      <c r="F140" s="58"/>
      <c r="G140" s="58"/>
      <c r="H140" s="58"/>
      <c r="I140" s="58"/>
      <c r="J140" s="58"/>
    </row>
    <row r="141" spans="1:10" ht="33" customHeight="1">
      <c r="A141" s="64"/>
      <c r="B141" s="60"/>
      <c r="C141" s="61"/>
      <c r="D141" s="61"/>
      <c r="E141" s="61"/>
      <c r="F141" s="61"/>
      <c r="G141" s="61"/>
      <c r="H141" s="61"/>
      <c r="I141" s="61"/>
      <c r="J141" s="61"/>
    </row>
    <row r="142" spans="1:10" ht="33" customHeight="1">
      <c r="A142" s="63"/>
      <c r="B142" s="60"/>
      <c r="C142" s="61"/>
      <c r="D142" s="61"/>
      <c r="E142" s="61"/>
      <c r="F142" s="61"/>
      <c r="G142" s="61"/>
      <c r="H142" s="61"/>
      <c r="I142" s="61"/>
      <c r="J142" s="61"/>
    </row>
    <row r="143" spans="1:10" ht="33" customHeight="1">
      <c r="A143" s="62"/>
      <c r="B143" s="59"/>
      <c r="C143" s="58"/>
      <c r="D143" s="58"/>
      <c r="E143" s="58"/>
      <c r="F143" s="58"/>
      <c r="G143" s="58"/>
      <c r="H143" s="58"/>
      <c r="I143" s="58"/>
      <c r="J143" s="58"/>
    </row>
    <row r="144" spans="1:10" ht="33" customHeight="1">
      <c r="A144" s="59"/>
      <c r="B144" s="59"/>
      <c r="C144" s="58"/>
      <c r="D144" s="58"/>
      <c r="E144" s="58"/>
      <c r="F144" s="58"/>
      <c r="G144" s="58"/>
      <c r="H144" s="58"/>
      <c r="I144" s="58"/>
      <c r="J144" s="58"/>
    </row>
    <row r="145" spans="1:10" ht="33" customHeight="1">
      <c r="A145" s="62"/>
      <c r="B145" s="59"/>
      <c r="C145" s="58"/>
      <c r="D145" s="58"/>
      <c r="E145" s="58"/>
      <c r="F145" s="58"/>
      <c r="G145" s="58"/>
      <c r="H145" s="58"/>
      <c r="I145" s="58"/>
      <c r="J145" s="58"/>
    </row>
    <row r="146" spans="1:10" ht="33" customHeight="1">
      <c r="A146" s="59"/>
      <c r="B146" s="59"/>
      <c r="C146" s="58"/>
      <c r="D146" s="58"/>
      <c r="E146" s="58"/>
      <c r="F146" s="58"/>
      <c r="G146" s="58"/>
      <c r="H146" s="58"/>
      <c r="I146" s="58"/>
      <c r="J146" s="58"/>
    </row>
    <row r="147" spans="1:10" ht="33" customHeight="1">
      <c r="A147" s="62"/>
      <c r="B147" s="59"/>
      <c r="C147" s="58"/>
      <c r="D147" s="58"/>
      <c r="E147" s="58"/>
      <c r="F147" s="58"/>
      <c r="G147" s="58"/>
      <c r="H147" s="58"/>
      <c r="I147" s="58"/>
      <c r="J147" s="58"/>
    </row>
    <row r="148" spans="1:10" ht="33" customHeight="1">
      <c r="A148" s="59"/>
      <c r="B148" s="59"/>
      <c r="C148" s="58"/>
      <c r="D148" s="58"/>
      <c r="E148" s="58"/>
      <c r="F148" s="58"/>
      <c r="G148" s="58"/>
      <c r="H148" s="58"/>
      <c r="I148" s="58"/>
      <c r="J148" s="58"/>
    </row>
    <row r="149" spans="1:10" ht="33" customHeight="1">
      <c r="A149" s="62"/>
      <c r="B149" s="59"/>
      <c r="C149" s="58"/>
      <c r="D149" s="58"/>
      <c r="E149" s="58"/>
      <c r="F149" s="58"/>
      <c r="G149" s="58"/>
      <c r="H149" s="58"/>
      <c r="I149" s="58"/>
      <c r="J149" s="58"/>
    </row>
    <row r="150" spans="1:10" ht="33" customHeigh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</row>
    <row r="151" spans="1:10" ht="33" customHeight="1">
      <c r="A151" s="62"/>
      <c r="B151" s="60"/>
      <c r="C151" s="61"/>
      <c r="D151" s="61"/>
      <c r="E151" s="61"/>
      <c r="F151" s="61"/>
      <c r="G151" s="61"/>
      <c r="H151" s="61"/>
      <c r="I151" s="61"/>
      <c r="J151" s="61"/>
    </row>
    <row r="152" spans="1:10" ht="33" customHeight="1">
      <c r="A152" s="60"/>
      <c r="B152" s="59"/>
      <c r="C152" s="58"/>
      <c r="D152" s="58"/>
      <c r="E152" s="58"/>
      <c r="F152" s="58"/>
      <c r="G152" s="58"/>
      <c r="H152" s="58"/>
      <c r="I152" s="58"/>
      <c r="J152" s="58"/>
    </row>
    <row r="153" spans="1:10" ht="33" customHeight="1">
      <c r="A153" s="60"/>
      <c r="B153" s="59"/>
      <c r="C153" s="58"/>
      <c r="D153" s="58"/>
      <c r="E153" s="58"/>
      <c r="F153" s="58"/>
      <c r="G153" s="58"/>
      <c r="H153" s="58"/>
      <c r="I153" s="58"/>
      <c r="J153" s="58"/>
    </row>
  </sheetData>
  <mergeCells count="6">
    <mergeCell ref="A2:K2"/>
    <mergeCell ref="A124:H124"/>
    <mergeCell ref="A126:H126"/>
    <mergeCell ref="A122:K122"/>
    <mergeCell ref="A123:K123"/>
    <mergeCell ref="A125:H125"/>
  </mergeCells>
  <pageMargins left="0.7" right="0.7" top="0.75" bottom="0.75" header="0.3" footer="0.3"/>
  <pageSetup paperSize="9" scale="47" fitToHeight="0" orientation="portrait" r:id="rId1"/>
  <rowBreaks count="4" manualBreakCount="4">
    <brk id="32" max="10" man="1"/>
    <brk id="49" max="10" man="1"/>
    <brk id="70" max="10" man="1"/>
    <brk id="93" max="10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9"/>
  <sheetViews>
    <sheetView showGridLines="0" rightToLeft="1" workbookViewId="0">
      <pane ySplit="4" topLeftCell="A221" activePane="bottomLeft" state="frozen"/>
      <selection activeCell="C10" sqref="C10"/>
      <selection pane="bottomLeft" activeCell="P241" sqref="P241"/>
    </sheetView>
  </sheetViews>
  <sheetFormatPr defaultColWidth="9.09765625" defaultRowHeight="13.8"/>
  <cols>
    <col min="1" max="1" width="39.69921875" style="1410" bestFit="1" customWidth="1"/>
    <col min="2" max="2" width="37.3984375" style="1410" bestFit="1" customWidth="1"/>
    <col min="3" max="3" width="10.19921875" style="1410" bestFit="1" customWidth="1"/>
    <col min="4" max="16384" width="9.09765625" style="1410"/>
  </cols>
  <sheetData>
    <row r="1" spans="1:12" ht="21" customHeight="1"/>
    <row r="5" spans="1:12">
      <c r="A5" s="1411"/>
      <c r="B5" s="1411"/>
      <c r="C5" s="1411"/>
      <c r="D5" s="1411"/>
      <c r="E5" s="1411"/>
      <c r="F5" s="1411"/>
      <c r="G5" s="1411"/>
      <c r="H5" s="1411"/>
      <c r="I5" s="1411"/>
      <c r="J5" s="1411"/>
      <c r="K5" s="1411"/>
      <c r="L5" s="1411"/>
    </row>
    <row r="6" spans="1:12" ht="21">
      <c r="A6" s="1933" t="s">
        <v>1746</v>
      </c>
      <c r="B6" s="1933"/>
      <c r="C6" s="1933"/>
      <c r="D6" s="1933"/>
      <c r="E6" s="1933"/>
      <c r="F6" s="1933"/>
      <c r="G6" s="1933"/>
      <c r="H6" s="1933"/>
      <c r="I6" s="1933"/>
      <c r="J6" s="1933"/>
      <c r="K6" s="1933"/>
      <c r="L6" s="1933"/>
    </row>
    <row r="7" spans="1:12">
      <c r="A7" s="1421" t="s">
        <v>1948</v>
      </c>
      <c r="B7" s="1422"/>
      <c r="C7" s="1422"/>
      <c r="D7" s="1422"/>
      <c r="E7" s="1422"/>
      <c r="F7" s="1422"/>
      <c r="G7" s="1422"/>
      <c r="H7" s="1422"/>
      <c r="I7" s="1422"/>
      <c r="J7" s="1422"/>
      <c r="K7" s="1422"/>
      <c r="L7" s="1422" t="s">
        <v>1949</v>
      </c>
    </row>
    <row r="8" spans="1:12" ht="14.4">
      <c r="A8" s="1423"/>
      <c r="B8" s="1423"/>
      <c r="C8" s="1423"/>
      <c r="D8" s="1934" t="s">
        <v>267</v>
      </c>
      <c r="E8" s="1934"/>
      <c r="F8" s="1934"/>
      <c r="G8" s="1934" t="s">
        <v>268</v>
      </c>
      <c r="H8" s="1934"/>
      <c r="I8" s="1934"/>
      <c r="J8" s="1934" t="s">
        <v>63</v>
      </c>
      <c r="K8" s="1934"/>
      <c r="L8" s="1934"/>
    </row>
    <row r="9" spans="1:12" ht="14.4">
      <c r="A9" s="1412" t="s">
        <v>1747</v>
      </c>
      <c r="B9" s="1412" t="s">
        <v>955</v>
      </c>
      <c r="C9" s="1412" t="s">
        <v>1748</v>
      </c>
      <c r="D9" s="1413" t="s">
        <v>957</v>
      </c>
      <c r="E9" s="1413" t="s">
        <v>956</v>
      </c>
      <c r="F9" s="1414" t="s">
        <v>1749</v>
      </c>
      <c r="G9" s="1413" t="s">
        <v>957</v>
      </c>
      <c r="H9" s="1413" t="s">
        <v>956</v>
      </c>
      <c r="I9" s="1414" t="s">
        <v>1749</v>
      </c>
      <c r="J9" s="1413" t="s">
        <v>957</v>
      </c>
      <c r="K9" s="1413" t="s">
        <v>956</v>
      </c>
      <c r="L9" s="1414" t="s">
        <v>1749</v>
      </c>
    </row>
    <row r="10" spans="1:12">
      <c r="A10" s="1415" t="s">
        <v>1750</v>
      </c>
      <c r="B10" s="1416" t="s">
        <v>1751</v>
      </c>
      <c r="C10" s="1416" t="s">
        <v>101</v>
      </c>
      <c r="D10" s="1417">
        <v>95</v>
      </c>
      <c r="E10" s="1417">
        <v>429</v>
      </c>
      <c r="F10" s="1417">
        <v>524</v>
      </c>
      <c r="G10" s="1417">
        <v>3</v>
      </c>
      <c r="H10" s="1417">
        <v>8</v>
      </c>
      <c r="I10" s="1417">
        <f>G10+H10</f>
        <v>11</v>
      </c>
      <c r="J10" s="1417">
        <f>D10+G10</f>
        <v>98</v>
      </c>
      <c r="K10" s="1417">
        <f t="shared" ref="K10:L25" si="0">E10+H10</f>
        <v>437</v>
      </c>
      <c r="L10" s="1417">
        <f t="shared" si="0"/>
        <v>535</v>
      </c>
    </row>
    <row r="11" spans="1:12">
      <c r="A11" s="1415" t="s">
        <v>1750</v>
      </c>
      <c r="B11" s="1416" t="s">
        <v>1752</v>
      </c>
      <c r="C11" s="1416" t="s">
        <v>101</v>
      </c>
      <c r="D11" s="1417">
        <v>378</v>
      </c>
      <c r="E11" s="1417">
        <v>422</v>
      </c>
      <c r="F11" s="1417">
        <v>800</v>
      </c>
      <c r="G11" s="1417">
        <v>7</v>
      </c>
      <c r="H11" s="1417">
        <v>6</v>
      </c>
      <c r="I11" s="1417">
        <f t="shared" ref="I11:I74" si="1">G11+H11</f>
        <v>13</v>
      </c>
      <c r="J11" s="1417">
        <f t="shared" ref="J11:L74" si="2">D11+G11</f>
        <v>385</v>
      </c>
      <c r="K11" s="1417">
        <f t="shared" si="0"/>
        <v>428</v>
      </c>
      <c r="L11" s="1417">
        <f t="shared" si="0"/>
        <v>813</v>
      </c>
    </row>
    <row r="12" spans="1:12">
      <c r="A12" s="1415" t="s">
        <v>1750</v>
      </c>
      <c r="B12" s="1416" t="s">
        <v>1753</v>
      </c>
      <c r="C12" s="1416" t="s">
        <v>101</v>
      </c>
      <c r="D12" s="1417">
        <v>275</v>
      </c>
      <c r="E12" s="1417">
        <v>467</v>
      </c>
      <c r="F12" s="1417">
        <v>742</v>
      </c>
      <c r="G12" s="1417">
        <v>4</v>
      </c>
      <c r="H12" s="1417">
        <v>8</v>
      </c>
      <c r="I12" s="1417">
        <f t="shared" si="1"/>
        <v>12</v>
      </c>
      <c r="J12" s="1417">
        <f t="shared" si="2"/>
        <v>279</v>
      </c>
      <c r="K12" s="1417">
        <f t="shared" si="0"/>
        <v>475</v>
      </c>
      <c r="L12" s="1417">
        <f t="shared" si="0"/>
        <v>754</v>
      </c>
    </row>
    <row r="13" spans="1:12">
      <c r="A13" s="1415" t="s">
        <v>1750</v>
      </c>
      <c r="B13" s="1416" t="s">
        <v>1754</v>
      </c>
      <c r="C13" s="1416" t="s">
        <v>65</v>
      </c>
      <c r="D13" s="1417">
        <v>113</v>
      </c>
      <c r="E13" s="1417">
        <v>148</v>
      </c>
      <c r="F13" s="1417">
        <v>261</v>
      </c>
      <c r="G13" s="1417"/>
      <c r="H13" s="1417"/>
      <c r="I13" s="1417">
        <f t="shared" si="1"/>
        <v>0</v>
      </c>
      <c r="J13" s="1417">
        <f t="shared" si="2"/>
        <v>113</v>
      </c>
      <c r="K13" s="1417">
        <f t="shared" si="0"/>
        <v>148</v>
      </c>
      <c r="L13" s="1417">
        <f t="shared" si="0"/>
        <v>261</v>
      </c>
    </row>
    <row r="14" spans="1:12">
      <c r="A14" s="1415" t="s">
        <v>1750</v>
      </c>
      <c r="B14" s="1416" t="s">
        <v>1754</v>
      </c>
      <c r="C14" s="1416" t="s">
        <v>101</v>
      </c>
      <c r="D14" s="1417">
        <v>752</v>
      </c>
      <c r="E14" s="1417">
        <v>776</v>
      </c>
      <c r="F14" s="1417">
        <v>1528</v>
      </c>
      <c r="G14" s="1417">
        <v>12</v>
      </c>
      <c r="H14" s="1417">
        <v>10</v>
      </c>
      <c r="I14" s="1417">
        <f t="shared" si="1"/>
        <v>22</v>
      </c>
      <c r="J14" s="1417">
        <f t="shared" si="2"/>
        <v>764</v>
      </c>
      <c r="K14" s="1417">
        <f t="shared" si="0"/>
        <v>786</v>
      </c>
      <c r="L14" s="1417">
        <f t="shared" si="0"/>
        <v>1550</v>
      </c>
    </row>
    <row r="15" spans="1:12">
      <c r="A15" s="1415" t="s">
        <v>1750</v>
      </c>
      <c r="B15" s="1416" t="s">
        <v>1755</v>
      </c>
      <c r="C15" s="1416" t="s">
        <v>65</v>
      </c>
      <c r="D15" s="1417">
        <v>123</v>
      </c>
      <c r="E15" s="1417"/>
      <c r="F15" s="1417">
        <v>123</v>
      </c>
      <c r="G15" s="1417"/>
      <c r="H15" s="1417"/>
      <c r="I15" s="1417">
        <f t="shared" si="1"/>
        <v>0</v>
      </c>
      <c r="J15" s="1417">
        <f t="shared" si="2"/>
        <v>123</v>
      </c>
      <c r="K15" s="1417">
        <f t="shared" si="0"/>
        <v>0</v>
      </c>
      <c r="L15" s="1417">
        <f t="shared" si="0"/>
        <v>123</v>
      </c>
    </row>
    <row r="16" spans="1:12">
      <c r="A16" s="1415" t="s">
        <v>1750</v>
      </c>
      <c r="B16" s="1416" t="s">
        <v>1755</v>
      </c>
      <c r="C16" s="1416" t="s">
        <v>1756</v>
      </c>
      <c r="D16" s="1417">
        <v>103</v>
      </c>
      <c r="E16" s="1417">
        <v>112</v>
      </c>
      <c r="F16" s="1417">
        <v>215</v>
      </c>
      <c r="G16" s="1417"/>
      <c r="H16" s="1417"/>
      <c r="I16" s="1417">
        <f t="shared" si="1"/>
        <v>0</v>
      </c>
      <c r="J16" s="1417">
        <f t="shared" si="2"/>
        <v>103</v>
      </c>
      <c r="K16" s="1417">
        <f t="shared" si="0"/>
        <v>112</v>
      </c>
      <c r="L16" s="1417">
        <f t="shared" si="0"/>
        <v>215</v>
      </c>
    </row>
    <row r="17" spans="1:12">
      <c r="A17" s="1415" t="s">
        <v>1750</v>
      </c>
      <c r="B17" s="1416" t="s">
        <v>1757</v>
      </c>
      <c r="C17" s="1416" t="s">
        <v>101</v>
      </c>
      <c r="D17" s="1417">
        <v>554</v>
      </c>
      <c r="E17" s="1417">
        <v>936</v>
      </c>
      <c r="F17" s="1417">
        <v>1490</v>
      </c>
      <c r="G17" s="1417">
        <v>19</v>
      </c>
      <c r="H17" s="1417">
        <v>19</v>
      </c>
      <c r="I17" s="1417">
        <f t="shared" si="1"/>
        <v>38</v>
      </c>
      <c r="J17" s="1417">
        <f t="shared" si="2"/>
        <v>573</v>
      </c>
      <c r="K17" s="1417">
        <f t="shared" si="0"/>
        <v>955</v>
      </c>
      <c r="L17" s="1417">
        <f t="shared" si="0"/>
        <v>1528</v>
      </c>
    </row>
    <row r="18" spans="1:12">
      <c r="A18" s="1418" t="s">
        <v>1750</v>
      </c>
      <c r="B18" s="1416" t="s">
        <v>1758</v>
      </c>
      <c r="C18" s="1416" t="s">
        <v>101</v>
      </c>
      <c r="D18" s="1417">
        <v>179</v>
      </c>
      <c r="E18" s="1417">
        <v>183</v>
      </c>
      <c r="F18" s="1417">
        <v>362</v>
      </c>
      <c r="G18" s="1417">
        <v>4</v>
      </c>
      <c r="H18" s="1417">
        <v>4</v>
      </c>
      <c r="I18" s="1417">
        <f t="shared" si="1"/>
        <v>8</v>
      </c>
      <c r="J18" s="1417">
        <f t="shared" si="2"/>
        <v>183</v>
      </c>
      <c r="K18" s="1417">
        <f t="shared" si="0"/>
        <v>187</v>
      </c>
      <c r="L18" s="1417">
        <f t="shared" si="0"/>
        <v>370</v>
      </c>
    </row>
    <row r="19" spans="1:12" ht="14.4">
      <c r="A19" s="1419" t="s">
        <v>1759</v>
      </c>
      <c r="B19" s="1419"/>
      <c r="C19" s="1419"/>
      <c r="D19" s="1420">
        <v>2572</v>
      </c>
      <c r="E19" s="1420">
        <v>3473</v>
      </c>
      <c r="F19" s="1420">
        <v>6045</v>
      </c>
      <c r="G19" s="1420">
        <v>49</v>
      </c>
      <c r="H19" s="1420">
        <v>55</v>
      </c>
      <c r="I19" s="1420">
        <f t="shared" si="1"/>
        <v>104</v>
      </c>
      <c r="J19" s="1420">
        <f t="shared" si="2"/>
        <v>2621</v>
      </c>
      <c r="K19" s="1420">
        <f t="shared" si="0"/>
        <v>3528</v>
      </c>
      <c r="L19" s="1420">
        <f t="shared" si="0"/>
        <v>6149</v>
      </c>
    </row>
    <row r="20" spans="1:12">
      <c r="A20" s="1418" t="s">
        <v>1760</v>
      </c>
      <c r="B20" s="1416" t="s">
        <v>1754</v>
      </c>
      <c r="C20" s="1416" t="s">
        <v>103</v>
      </c>
      <c r="D20" s="1417">
        <v>510</v>
      </c>
      <c r="E20" s="1417">
        <v>204</v>
      </c>
      <c r="F20" s="1417">
        <v>714</v>
      </c>
      <c r="G20" s="1417">
        <v>4</v>
      </c>
      <c r="H20" s="1417"/>
      <c r="I20" s="1417">
        <f t="shared" si="1"/>
        <v>4</v>
      </c>
      <c r="J20" s="1417">
        <f t="shared" si="2"/>
        <v>514</v>
      </c>
      <c r="K20" s="1417">
        <f t="shared" si="0"/>
        <v>204</v>
      </c>
      <c r="L20" s="1417">
        <f t="shared" si="0"/>
        <v>718</v>
      </c>
    </row>
    <row r="21" spans="1:12" ht="14.4">
      <c r="A21" s="1419" t="s">
        <v>1761</v>
      </c>
      <c r="B21" s="1419"/>
      <c r="C21" s="1419"/>
      <c r="D21" s="1420">
        <v>510</v>
      </c>
      <c r="E21" s="1420">
        <v>204</v>
      </c>
      <c r="F21" s="1420">
        <v>714</v>
      </c>
      <c r="G21" s="1420">
        <v>4</v>
      </c>
      <c r="H21" s="1420"/>
      <c r="I21" s="1420">
        <f t="shared" si="1"/>
        <v>4</v>
      </c>
      <c r="J21" s="1420">
        <f t="shared" si="2"/>
        <v>514</v>
      </c>
      <c r="K21" s="1420">
        <f t="shared" si="0"/>
        <v>204</v>
      </c>
      <c r="L21" s="1420">
        <f t="shared" si="0"/>
        <v>718</v>
      </c>
    </row>
    <row r="22" spans="1:12">
      <c r="A22" s="1415" t="s">
        <v>1762</v>
      </c>
      <c r="B22" s="1416" t="s">
        <v>1763</v>
      </c>
      <c r="C22" s="1416" t="s">
        <v>103</v>
      </c>
      <c r="D22" s="1417">
        <v>212</v>
      </c>
      <c r="E22" s="1417"/>
      <c r="F22" s="1417">
        <v>212</v>
      </c>
      <c r="G22" s="1417">
        <v>2</v>
      </c>
      <c r="H22" s="1417"/>
      <c r="I22" s="1417">
        <f t="shared" si="1"/>
        <v>2</v>
      </c>
      <c r="J22" s="1417">
        <f t="shared" si="2"/>
        <v>214</v>
      </c>
      <c r="K22" s="1417">
        <f t="shared" si="0"/>
        <v>0</v>
      </c>
      <c r="L22" s="1417">
        <f t="shared" si="0"/>
        <v>214</v>
      </c>
    </row>
    <row r="23" spans="1:12">
      <c r="A23" s="1415" t="s">
        <v>1762</v>
      </c>
      <c r="B23" s="1416" t="s">
        <v>1751</v>
      </c>
      <c r="C23" s="1416" t="s">
        <v>103</v>
      </c>
      <c r="D23" s="1417">
        <v>465</v>
      </c>
      <c r="E23" s="1417">
        <v>487</v>
      </c>
      <c r="F23" s="1417">
        <v>952</v>
      </c>
      <c r="G23" s="1417">
        <v>26</v>
      </c>
      <c r="H23" s="1417">
        <v>33</v>
      </c>
      <c r="I23" s="1417">
        <f t="shared" si="1"/>
        <v>59</v>
      </c>
      <c r="J23" s="1417">
        <f t="shared" si="2"/>
        <v>491</v>
      </c>
      <c r="K23" s="1417">
        <f t="shared" si="0"/>
        <v>520</v>
      </c>
      <c r="L23" s="1417">
        <f t="shared" si="0"/>
        <v>1011</v>
      </c>
    </row>
    <row r="24" spans="1:12">
      <c r="A24" s="1415" t="s">
        <v>1762</v>
      </c>
      <c r="B24" s="1416" t="s">
        <v>1753</v>
      </c>
      <c r="C24" s="1416" t="s">
        <v>103</v>
      </c>
      <c r="D24" s="1417">
        <v>469</v>
      </c>
      <c r="E24" s="1417">
        <v>538</v>
      </c>
      <c r="F24" s="1417">
        <v>1007</v>
      </c>
      <c r="G24" s="1417">
        <v>40</v>
      </c>
      <c r="H24" s="1417">
        <v>26</v>
      </c>
      <c r="I24" s="1417">
        <f t="shared" si="1"/>
        <v>66</v>
      </c>
      <c r="J24" s="1417">
        <f t="shared" si="2"/>
        <v>509</v>
      </c>
      <c r="K24" s="1417">
        <f t="shared" si="0"/>
        <v>564</v>
      </c>
      <c r="L24" s="1417">
        <f t="shared" si="0"/>
        <v>1073</v>
      </c>
    </row>
    <row r="25" spans="1:12">
      <c r="A25" s="1415" t="s">
        <v>1762</v>
      </c>
      <c r="B25" s="1416" t="s">
        <v>1754</v>
      </c>
      <c r="C25" s="1416" t="s">
        <v>103</v>
      </c>
      <c r="D25" s="1417">
        <v>1322</v>
      </c>
      <c r="E25" s="1417">
        <v>876</v>
      </c>
      <c r="F25" s="1417">
        <v>2198</v>
      </c>
      <c r="G25" s="1417">
        <v>79</v>
      </c>
      <c r="H25" s="1417">
        <v>57</v>
      </c>
      <c r="I25" s="1417">
        <f t="shared" si="1"/>
        <v>136</v>
      </c>
      <c r="J25" s="1417">
        <f t="shared" si="2"/>
        <v>1401</v>
      </c>
      <c r="K25" s="1417">
        <f t="shared" si="0"/>
        <v>933</v>
      </c>
      <c r="L25" s="1417">
        <f t="shared" si="0"/>
        <v>2334</v>
      </c>
    </row>
    <row r="26" spans="1:12">
      <c r="A26" s="1415" t="s">
        <v>1762</v>
      </c>
      <c r="B26" s="1416" t="s">
        <v>1757</v>
      </c>
      <c r="C26" s="1416" t="s">
        <v>103</v>
      </c>
      <c r="D26" s="1417">
        <v>826</v>
      </c>
      <c r="E26" s="1417">
        <v>1075</v>
      </c>
      <c r="F26" s="1417">
        <v>1901</v>
      </c>
      <c r="G26" s="1417">
        <v>23</v>
      </c>
      <c r="H26" s="1417">
        <v>41</v>
      </c>
      <c r="I26" s="1417">
        <f t="shared" si="1"/>
        <v>64</v>
      </c>
      <c r="J26" s="1417">
        <f t="shared" si="2"/>
        <v>849</v>
      </c>
      <c r="K26" s="1417">
        <f t="shared" si="2"/>
        <v>1116</v>
      </c>
      <c r="L26" s="1417">
        <f t="shared" si="2"/>
        <v>1965</v>
      </c>
    </row>
    <row r="27" spans="1:12">
      <c r="A27" s="1418" t="s">
        <v>1762</v>
      </c>
      <c r="B27" s="1416" t="s">
        <v>1758</v>
      </c>
      <c r="C27" s="1416" t="s">
        <v>103</v>
      </c>
      <c r="D27" s="1417">
        <v>403</v>
      </c>
      <c r="E27" s="1417">
        <v>357</v>
      </c>
      <c r="F27" s="1417">
        <v>760</v>
      </c>
      <c r="G27" s="1417">
        <v>7</v>
      </c>
      <c r="H27" s="1417">
        <v>7</v>
      </c>
      <c r="I27" s="1417">
        <f t="shared" si="1"/>
        <v>14</v>
      </c>
      <c r="J27" s="1417">
        <f t="shared" si="2"/>
        <v>410</v>
      </c>
      <c r="K27" s="1417">
        <f t="shared" si="2"/>
        <v>364</v>
      </c>
      <c r="L27" s="1417">
        <f t="shared" si="2"/>
        <v>774</v>
      </c>
    </row>
    <row r="28" spans="1:12" ht="14.4">
      <c r="A28" s="1419" t="s">
        <v>1764</v>
      </c>
      <c r="B28" s="1419"/>
      <c r="C28" s="1419"/>
      <c r="D28" s="1420">
        <v>3697</v>
      </c>
      <c r="E28" s="1420">
        <v>3333</v>
      </c>
      <c r="F28" s="1420">
        <v>7030</v>
      </c>
      <c r="G28" s="1420">
        <v>177</v>
      </c>
      <c r="H28" s="1420">
        <v>164</v>
      </c>
      <c r="I28" s="1420">
        <f t="shared" si="1"/>
        <v>341</v>
      </c>
      <c r="J28" s="1420">
        <f t="shared" si="2"/>
        <v>3874</v>
      </c>
      <c r="K28" s="1420">
        <f t="shared" si="2"/>
        <v>3497</v>
      </c>
      <c r="L28" s="1420">
        <f t="shared" si="2"/>
        <v>7371</v>
      </c>
    </row>
    <row r="29" spans="1:12">
      <c r="A29" s="1415" t="s">
        <v>1765</v>
      </c>
      <c r="B29" s="1416" t="s">
        <v>1751</v>
      </c>
      <c r="C29" s="1416" t="s">
        <v>99</v>
      </c>
      <c r="D29" s="1417"/>
      <c r="E29" s="1417">
        <v>583</v>
      </c>
      <c r="F29" s="1417">
        <v>583</v>
      </c>
      <c r="G29" s="1417"/>
      <c r="H29" s="1417">
        <v>18</v>
      </c>
      <c r="I29" s="1417">
        <f t="shared" si="1"/>
        <v>18</v>
      </c>
      <c r="J29" s="1417">
        <f t="shared" si="2"/>
        <v>0</v>
      </c>
      <c r="K29" s="1417">
        <f t="shared" si="2"/>
        <v>601</v>
      </c>
      <c r="L29" s="1417">
        <f t="shared" si="2"/>
        <v>601</v>
      </c>
    </row>
    <row r="30" spans="1:12">
      <c r="A30" s="1415" t="s">
        <v>1765</v>
      </c>
      <c r="B30" s="1416" t="s">
        <v>1753</v>
      </c>
      <c r="C30" s="1416" t="s">
        <v>99</v>
      </c>
      <c r="D30" s="1417">
        <v>361</v>
      </c>
      <c r="E30" s="1417">
        <v>378</v>
      </c>
      <c r="F30" s="1417">
        <v>739</v>
      </c>
      <c r="G30" s="1417">
        <v>10</v>
      </c>
      <c r="H30" s="1417">
        <v>8</v>
      </c>
      <c r="I30" s="1417">
        <f t="shared" si="1"/>
        <v>18</v>
      </c>
      <c r="J30" s="1417">
        <f t="shared" si="2"/>
        <v>371</v>
      </c>
      <c r="K30" s="1417">
        <f t="shared" si="2"/>
        <v>386</v>
      </c>
      <c r="L30" s="1417">
        <f t="shared" si="2"/>
        <v>757</v>
      </c>
    </row>
    <row r="31" spans="1:12">
      <c r="A31" s="1415" t="s">
        <v>1765</v>
      </c>
      <c r="B31" s="1416" t="s">
        <v>1754</v>
      </c>
      <c r="C31" s="1416" t="s">
        <v>99</v>
      </c>
      <c r="D31" s="1417">
        <v>1334</v>
      </c>
      <c r="E31" s="1417">
        <v>1395</v>
      </c>
      <c r="F31" s="1417">
        <v>2729</v>
      </c>
      <c r="G31" s="1417">
        <v>59</v>
      </c>
      <c r="H31" s="1417">
        <v>55</v>
      </c>
      <c r="I31" s="1417">
        <f t="shared" si="1"/>
        <v>114</v>
      </c>
      <c r="J31" s="1417">
        <f t="shared" si="2"/>
        <v>1393</v>
      </c>
      <c r="K31" s="1417">
        <f t="shared" si="2"/>
        <v>1450</v>
      </c>
      <c r="L31" s="1417">
        <f t="shared" si="2"/>
        <v>2843</v>
      </c>
    </row>
    <row r="32" spans="1:12">
      <c r="A32" s="1415" t="s">
        <v>1765</v>
      </c>
      <c r="B32" s="1416" t="s">
        <v>1754</v>
      </c>
      <c r="C32" s="1416" t="s">
        <v>1766</v>
      </c>
      <c r="D32" s="1417">
        <v>213</v>
      </c>
      <c r="E32" s="1417">
        <v>78</v>
      </c>
      <c r="F32" s="1417">
        <v>291</v>
      </c>
      <c r="G32" s="1417">
        <v>3</v>
      </c>
      <c r="H32" s="1417"/>
      <c r="I32" s="1417">
        <f t="shared" si="1"/>
        <v>3</v>
      </c>
      <c r="J32" s="1417">
        <f t="shared" si="2"/>
        <v>216</v>
      </c>
      <c r="K32" s="1417">
        <f t="shared" si="2"/>
        <v>78</v>
      </c>
      <c r="L32" s="1417">
        <f t="shared" si="2"/>
        <v>294</v>
      </c>
    </row>
    <row r="33" spans="1:12">
      <c r="A33" s="1415" t="s">
        <v>1765</v>
      </c>
      <c r="B33" s="1416" t="s">
        <v>1757</v>
      </c>
      <c r="C33" s="1416" t="s">
        <v>99</v>
      </c>
      <c r="D33" s="1417">
        <v>432</v>
      </c>
      <c r="E33" s="1417">
        <v>646</v>
      </c>
      <c r="F33" s="1417">
        <v>1078</v>
      </c>
      <c r="G33" s="1417">
        <v>10</v>
      </c>
      <c r="H33" s="1417">
        <v>21</v>
      </c>
      <c r="I33" s="1417">
        <f t="shared" si="1"/>
        <v>31</v>
      </c>
      <c r="J33" s="1417">
        <f t="shared" si="2"/>
        <v>442</v>
      </c>
      <c r="K33" s="1417">
        <f t="shared" si="2"/>
        <v>667</v>
      </c>
      <c r="L33" s="1417">
        <f t="shared" si="2"/>
        <v>1109</v>
      </c>
    </row>
    <row r="34" spans="1:12">
      <c r="A34" s="1418" t="s">
        <v>1765</v>
      </c>
      <c r="B34" s="1416" t="s">
        <v>1758</v>
      </c>
      <c r="C34" s="1416" t="s">
        <v>99</v>
      </c>
      <c r="D34" s="1417">
        <v>551</v>
      </c>
      <c r="E34" s="1417">
        <v>666</v>
      </c>
      <c r="F34" s="1417">
        <v>1217</v>
      </c>
      <c r="G34" s="1417">
        <v>18</v>
      </c>
      <c r="H34" s="1417">
        <v>28</v>
      </c>
      <c r="I34" s="1417">
        <f t="shared" si="1"/>
        <v>46</v>
      </c>
      <c r="J34" s="1417">
        <f t="shared" si="2"/>
        <v>569</v>
      </c>
      <c r="K34" s="1417">
        <f t="shared" si="2"/>
        <v>694</v>
      </c>
      <c r="L34" s="1417">
        <f t="shared" si="2"/>
        <v>1263</v>
      </c>
    </row>
    <row r="35" spans="1:12" ht="14.4">
      <c r="A35" s="1419" t="s">
        <v>1767</v>
      </c>
      <c r="B35" s="1419"/>
      <c r="C35" s="1419"/>
      <c r="D35" s="1420">
        <v>2891</v>
      </c>
      <c r="E35" s="1420">
        <v>3746</v>
      </c>
      <c r="F35" s="1420">
        <v>6637</v>
      </c>
      <c r="G35" s="1420">
        <v>100</v>
      </c>
      <c r="H35" s="1420">
        <v>130</v>
      </c>
      <c r="I35" s="1420">
        <f t="shared" si="1"/>
        <v>230</v>
      </c>
      <c r="J35" s="1420">
        <f t="shared" si="2"/>
        <v>2991</v>
      </c>
      <c r="K35" s="1420">
        <f t="shared" si="2"/>
        <v>3876</v>
      </c>
      <c r="L35" s="1420">
        <f t="shared" si="2"/>
        <v>6867</v>
      </c>
    </row>
    <row r="36" spans="1:12">
      <c r="A36" s="1415" t="s">
        <v>1768</v>
      </c>
      <c r="B36" s="1416" t="s">
        <v>1769</v>
      </c>
      <c r="C36" s="1416" t="s">
        <v>89</v>
      </c>
      <c r="D36" s="1417">
        <v>149</v>
      </c>
      <c r="E36" s="1417">
        <v>265</v>
      </c>
      <c r="F36" s="1417">
        <v>414</v>
      </c>
      <c r="G36" s="1417"/>
      <c r="H36" s="1417"/>
      <c r="I36" s="1417">
        <f t="shared" si="1"/>
        <v>0</v>
      </c>
      <c r="J36" s="1417">
        <f t="shared" si="2"/>
        <v>149</v>
      </c>
      <c r="K36" s="1417">
        <f t="shared" si="2"/>
        <v>265</v>
      </c>
      <c r="L36" s="1417">
        <f t="shared" si="2"/>
        <v>414</v>
      </c>
    </row>
    <row r="37" spans="1:12">
      <c r="A37" s="1415" t="s">
        <v>1768</v>
      </c>
      <c r="B37" s="1416" t="s">
        <v>1754</v>
      </c>
      <c r="C37" s="1416" t="s">
        <v>89</v>
      </c>
      <c r="D37" s="1417">
        <v>553</v>
      </c>
      <c r="E37" s="1417">
        <v>496</v>
      </c>
      <c r="F37" s="1417">
        <v>1049</v>
      </c>
      <c r="G37" s="1417">
        <v>3</v>
      </c>
      <c r="H37" s="1417">
        <v>1</v>
      </c>
      <c r="I37" s="1417">
        <f t="shared" si="1"/>
        <v>4</v>
      </c>
      <c r="J37" s="1417">
        <f t="shared" si="2"/>
        <v>556</v>
      </c>
      <c r="K37" s="1417">
        <f t="shared" si="2"/>
        <v>497</v>
      </c>
      <c r="L37" s="1417">
        <f t="shared" si="2"/>
        <v>1053</v>
      </c>
    </row>
    <row r="38" spans="1:12">
      <c r="A38" s="1415" t="s">
        <v>1768</v>
      </c>
      <c r="B38" s="1416" t="s">
        <v>1757</v>
      </c>
      <c r="C38" s="1416" t="s">
        <v>89</v>
      </c>
      <c r="D38" s="1417">
        <v>98</v>
      </c>
      <c r="E38" s="1417">
        <v>413</v>
      </c>
      <c r="F38" s="1417">
        <v>511</v>
      </c>
      <c r="G38" s="1417"/>
      <c r="H38" s="1417"/>
      <c r="I38" s="1417">
        <f t="shared" si="1"/>
        <v>0</v>
      </c>
      <c r="J38" s="1417">
        <f t="shared" si="2"/>
        <v>98</v>
      </c>
      <c r="K38" s="1417">
        <f t="shared" si="2"/>
        <v>413</v>
      </c>
      <c r="L38" s="1417">
        <f t="shared" si="2"/>
        <v>511</v>
      </c>
    </row>
    <row r="39" spans="1:12">
      <c r="A39" s="1418" t="s">
        <v>1768</v>
      </c>
      <c r="B39" s="1416" t="s">
        <v>1758</v>
      </c>
      <c r="C39" s="1416" t="s">
        <v>89</v>
      </c>
      <c r="D39" s="1417">
        <v>131</v>
      </c>
      <c r="E39" s="1417"/>
      <c r="F39" s="1417">
        <v>131</v>
      </c>
      <c r="G39" s="1417"/>
      <c r="H39" s="1417"/>
      <c r="I39" s="1417">
        <f t="shared" si="1"/>
        <v>0</v>
      </c>
      <c r="J39" s="1417">
        <f t="shared" si="2"/>
        <v>131</v>
      </c>
      <c r="K39" s="1417">
        <f t="shared" si="2"/>
        <v>0</v>
      </c>
      <c r="L39" s="1417">
        <f t="shared" si="2"/>
        <v>131</v>
      </c>
    </row>
    <row r="40" spans="1:12" ht="14.4">
      <c r="A40" s="1419" t="s">
        <v>1770</v>
      </c>
      <c r="B40" s="1419"/>
      <c r="C40" s="1419"/>
      <c r="D40" s="1420">
        <v>931</v>
      </c>
      <c r="E40" s="1420">
        <v>1174</v>
      </c>
      <c r="F40" s="1420">
        <v>2105</v>
      </c>
      <c r="G40" s="1420">
        <v>3</v>
      </c>
      <c r="H40" s="1420">
        <v>1</v>
      </c>
      <c r="I40" s="1420">
        <f t="shared" si="1"/>
        <v>4</v>
      </c>
      <c r="J40" s="1420">
        <f t="shared" si="2"/>
        <v>934</v>
      </c>
      <c r="K40" s="1420">
        <f t="shared" si="2"/>
        <v>1175</v>
      </c>
      <c r="L40" s="1420">
        <f t="shared" si="2"/>
        <v>2109</v>
      </c>
    </row>
    <row r="41" spans="1:12">
      <c r="A41" s="1415" t="s">
        <v>1771</v>
      </c>
      <c r="B41" s="1416" t="s">
        <v>1751</v>
      </c>
      <c r="C41" s="1416" t="s">
        <v>1772</v>
      </c>
      <c r="D41" s="1417">
        <v>124</v>
      </c>
      <c r="E41" s="1417">
        <v>271</v>
      </c>
      <c r="F41" s="1417">
        <v>395</v>
      </c>
      <c r="G41" s="1417"/>
      <c r="H41" s="1417"/>
      <c r="I41" s="1417">
        <f t="shared" si="1"/>
        <v>0</v>
      </c>
      <c r="J41" s="1417">
        <f t="shared" si="2"/>
        <v>124</v>
      </c>
      <c r="K41" s="1417">
        <f t="shared" si="2"/>
        <v>271</v>
      </c>
      <c r="L41" s="1417">
        <f t="shared" si="2"/>
        <v>395</v>
      </c>
    </row>
    <row r="42" spans="1:12">
      <c r="A42" s="1415" t="s">
        <v>1771</v>
      </c>
      <c r="B42" s="1416" t="s">
        <v>1751</v>
      </c>
      <c r="C42" s="1416" t="s">
        <v>1773</v>
      </c>
      <c r="D42" s="1417">
        <v>110</v>
      </c>
      <c r="E42" s="1417">
        <v>190</v>
      </c>
      <c r="F42" s="1417">
        <v>300</v>
      </c>
      <c r="G42" s="1417"/>
      <c r="H42" s="1417"/>
      <c r="I42" s="1417">
        <f t="shared" si="1"/>
        <v>0</v>
      </c>
      <c r="J42" s="1417">
        <f t="shared" si="2"/>
        <v>110</v>
      </c>
      <c r="K42" s="1417">
        <f t="shared" si="2"/>
        <v>190</v>
      </c>
      <c r="L42" s="1417">
        <f t="shared" si="2"/>
        <v>300</v>
      </c>
    </row>
    <row r="43" spans="1:12">
      <c r="A43" s="1415" t="s">
        <v>1771</v>
      </c>
      <c r="B43" s="1416" t="s">
        <v>1753</v>
      </c>
      <c r="C43" s="1416" t="s">
        <v>1772</v>
      </c>
      <c r="D43" s="1417">
        <v>523</v>
      </c>
      <c r="E43" s="1417">
        <v>753</v>
      </c>
      <c r="F43" s="1417">
        <v>1276</v>
      </c>
      <c r="G43" s="1417"/>
      <c r="H43" s="1417"/>
      <c r="I43" s="1417">
        <f t="shared" si="1"/>
        <v>0</v>
      </c>
      <c r="J43" s="1417">
        <f t="shared" si="2"/>
        <v>523</v>
      </c>
      <c r="K43" s="1417">
        <f t="shared" si="2"/>
        <v>753</v>
      </c>
      <c r="L43" s="1417">
        <f t="shared" si="2"/>
        <v>1276</v>
      </c>
    </row>
    <row r="44" spans="1:12">
      <c r="A44" s="1415" t="s">
        <v>1771</v>
      </c>
      <c r="B44" s="1416" t="s">
        <v>1753</v>
      </c>
      <c r="C44" s="1416" t="s">
        <v>1773</v>
      </c>
      <c r="D44" s="1417">
        <v>166</v>
      </c>
      <c r="E44" s="1417"/>
      <c r="F44" s="1417">
        <v>166</v>
      </c>
      <c r="G44" s="1417">
        <v>1</v>
      </c>
      <c r="H44" s="1417"/>
      <c r="I44" s="1417">
        <f t="shared" si="1"/>
        <v>1</v>
      </c>
      <c r="J44" s="1417">
        <f t="shared" si="2"/>
        <v>167</v>
      </c>
      <c r="K44" s="1417">
        <f t="shared" si="2"/>
        <v>0</v>
      </c>
      <c r="L44" s="1417">
        <f t="shared" si="2"/>
        <v>167</v>
      </c>
    </row>
    <row r="45" spans="1:12">
      <c r="A45" s="1415" t="s">
        <v>1771</v>
      </c>
      <c r="B45" s="1416" t="s">
        <v>1754</v>
      </c>
      <c r="C45" s="1416" t="s">
        <v>1772</v>
      </c>
      <c r="D45" s="1417">
        <v>894</v>
      </c>
      <c r="E45" s="1417">
        <v>606</v>
      </c>
      <c r="F45" s="1417">
        <v>1500</v>
      </c>
      <c r="G45" s="1417"/>
      <c r="H45" s="1417"/>
      <c r="I45" s="1417">
        <f t="shared" si="1"/>
        <v>0</v>
      </c>
      <c r="J45" s="1417">
        <f t="shared" si="2"/>
        <v>894</v>
      </c>
      <c r="K45" s="1417">
        <f t="shared" si="2"/>
        <v>606</v>
      </c>
      <c r="L45" s="1417">
        <f t="shared" si="2"/>
        <v>1500</v>
      </c>
    </row>
    <row r="46" spans="1:12">
      <c r="A46" s="1415" t="s">
        <v>1771</v>
      </c>
      <c r="B46" s="1416" t="s">
        <v>1754</v>
      </c>
      <c r="C46" s="1416" t="s">
        <v>1773</v>
      </c>
      <c r="D46" s="1417">
        <v>153</v>
      </c>
      <c r="E46" s="1417"/>
      <c r="F46" s="1417">
        <v>153</v>
      </c>
      <c r="G46" s="1417"/>
      <c r="H46" s="1417"/>
      <c r="I46" s="1417">
        <f t="shared" si="1"/>
        <v>0</v>
      </c>
      <c r="J46" s="1417">
        <f t="shared" si="2"/>
        <v>153</v>
      </c>
      <c r="K46" s="1417">
        <f t="shared" si="2"/>
        <v>0</v>
      </c>
      <c r="L46" s="1417">
        <f t="shared" si="2"/>
        <v>153</v>
      </c>
    </row>
    <row r="47" spans="1:12">
      <c r="A47" s="1415" t="s">
        <v>1771</v>
      </c>
      <c r="B47" s="1416" t="s">
        <v>1757</v>
      </c>
      <c r="C47" s="1416" t="s">
        <v>1772</v>
      </c>
      <c r="D47" s="1417">
        <v>907</v>
      </c>
      <c r="E47" s="1417">
        <v>808</v>
      </c>
      <c r="F47" s="1417">
        <v>1715</v>
      </c>
      <c r="G47" s="1417"/>
      <c r="H47" s="1417"/>
      <c r="I47" s="1417">
        <f t="shared" si="1"/>
        <v>0</v>
      </c>
      <c r="J47" s="1417">
        <f t="shared" si="2"/>
        <v>907</v>
      </c>
      <c r="K47" s="1417">
        <f t="shared" si="2"/>
        <v>808</v>
      </c>
      <c r="L47" s="1417">
        <f t="shared" si="2"/>
        <v>1715</v>
      </c>
    </row>
    <row r="48" spans="1:12">
      <c r="A48" s="1415" t="s">
        <v>1771</v>
      </c>
      <c r="B48" s="1416" t="s">
        <v>1757</v>
      </c>
      <c r="C48" s="1416" t="s">
        <v>1773</v>
      </c>
      <c r="D48" s="1417">
        <v>591</v>
      </c>
      <c r="E48" s="1417">
        <v>284</v>
      </c>
      <c r="F48" s="1417">
        <v>875</v>
      </c>
      <c r="G48" s="1417"/>
      <c r="H48" s="1417"/>
      <c r="I48" s="1417">
        <f t="shared" si="1"/>
        <v>0</v>
      </c>
      <c r="J48" s="1417">
        <f t="shared" si="2"/>
        <v>591</v>
      </c>
      <c r="K48" s="1417">
        <f t="shared" si="2"/>
        <v>284</v>
      </c>
      <c r="L48" s="1417">
        <f t="shared" si="2"/>
        <v>875</v>
      </c>
    </row>
    <row r="49" spans="1:12">
      <c r="A49" s="1415" t="s">
        <v>1771</v>
      </c>
      <c r="B49" s="1416" t="s">
        <v>1757</v>
      </c>
      <c r="C49" s="1416" t="s">
        <v>1774</v>
      </c>
      <c r="D49" s="1417"/>
      <c r="E49" s="1417">
        <v>292</v>
      </c>
      <c r="F49" s="1417">
        <v>292</v>
      </c>
      <c r="G49" s="1417"/>
      <c r="H49" s="1417">
        <v>1</v>
      </c>
      <c r="I49" s="1417">
        <f t="shared" si="1"/>
        <v>1</v>
      </c>
      <c r="J49" s="1417">
        <f t="shared" si="2"/>
        <v>0</v>
      </c>
      <c r="K49" s="1417">
        <f t="shared" si="2"/>
        <v>293</v>
      </c>
      <c r="L49" s="1417">
        <f t="shared" si="2"/>
        <v>293</v>
      </c>
    </row>
    <row r="50" spans="1:12">
      <c r="A50" s="1415" t="s">
        <v>1771</v>
      </c>
      <c r="B50" s="1416" t="s">
        <v>1758</v>
      </c>
      <c r="C50" s="1416" t="s">
        <v>1772</v>
      </c>
      <c r="D50" s="1417">
        <v>370</v>
      </c>
      <c r="E50" s="1417">
        <v>388</v>
      </c>
      <c r="F50" s="1417">
        <v>758</v>
      </c>
      <c r="G50" s="1417"/>
      <c r="H50" s="1417"/>
      <c r="I50" s="1417">
        <f t="shared" si="1"/>
        <v>0</v>
      </c>
      <c r="J50" s="1417">
        <f t="shared" si="2"/>
        <v>370</v>
      </c>
      <c r="K50" s="1417">
        <f t="shared" si="2"/>
        <v>388</v>
      </c>
      <c r="L50" s="1417">
        <f t="shared" si="2"/>
        <v>758</v>
      </c>
    </row>
    <row r="51" spans="1:12">
      <c r="A51" s="1418" t="s">
        <v>1771</v>
      </c>
      <c r="B51" s="1416" t="s">
        <v>1758</v>
      </c>
      <c r="C51" s="1416" t="s">
        <v>1773</v>
      </c>
      <c r="D51" s="1417">
        <v>73</v>
      </c>
      <c r="E51" s="1417"/>
      <c r="F51" s="1417">
        <v>73</v>
      </c>
      <c r="G51" s="1417"/>
      <c r="H51" s="1417"/>
      <c r="I51" s="1417">
        <f t="shared" si="1"/>
        <v>0</v>
      </c>
      <c r="J51" s="1417">
        <f t="shared" si="2"/>
        <v>73</v>
      </c>
      <c r="K51" s="1417">
        <f t="shared" si="2"/>
        <v>0</v>
      </c>
      <c r="L51" s="1417">
        <f t="shared" si="2"/>
        <v>73</v>
      </c>
    </row>
    <row r="52" spans="1:12" ht="14.4">
      <c r="A52" s="1419" t="s">
        <v>1775</v>
      </c>
      <c r="B52" s="1419"/>
      <c r="C52" s="1419"/>
      <c r="D52" s="1420">
        <v>3911</v>
      </c>
      <c r="E52" s="1420">
        <v>3592</v>
      </c>
      <c r="F52" s="1420">
        <v>7503</v>
      </c>
      <c r="G52" s="1420">
        <v>1</v>
      </c>
      <c r="H52" s="1420">
        <v>1</v>
      </c>
      <c r="I52" s="1420">
        <f t="shared" si="1"/>
        <v>2</v>
      </c>
      <c r="J52" s="1420">
        <f t="shared" si="2"/>
        <v>3912</v>
      </c>
      <c r="K52" s="1420">
        <f t="shared" si="2"/>
        <v>3593</v>
      </c>
      <c r="L52" s="1420">
        <f t="shared" si="2"/>
        <v>7505</v>
      </c>
    </row>
    <row r="53" spans="1:12">
      <c r="A53" s="1415" t="s">
        <v>1776</v>
      </c>
      <c r="B53" s="1416" t="s">
        <v>1751</v>
      </c>
      <c r="C53" s="1416" t="s">
        <v>1777</v>
      </c>
      <c r="D53" s="1417"/>
      <c r="E53" s="1417">
        <v>194</v>
      </c>
      <c r="F53" s="1417">
        <v>194</v>
      </c>
      <c r="G53" s="1417"/>
      <c r="H53" s="1417">
        <v>1</v>
      </c>
      <c r="I53" s="1417">
        <f t="shared" si="1"/>
        <v>1</v>
      </c>
      <c r="J53" s="1417">
        <f t="shared" si="2"/>
        <v>0</v>
      </c>
      <c r="K53" s="1417">
        <f t="shared" si="2"/>
        <v>195</v>
      </c>
      <c r="L53" s="1417">
        <f t="shared" si="2"/>
        <v>195</v>
      </c>
    </row>
    <row r="54" spans="1:12">
      <c r="A54" s="1415" t="s">
        <v>1776</v>
      </c>
      <c r="B54" s="1416" t="s">
        <v>1752</v>
      </c>
      <c r="C54" s="1416" t="s">
        <v>1778</v>
      </c>
      <c r="D54" s="1417">
        <v>116</v>
      </c>
      <c r="E54" s="1417">
        <v>72</v>
      </c>
      <c r="F54" s="1417">
        <v>188</v>
      </c>
      <c r="G54" s="1417"/>
      <c r="H54" s="1417"/>
      <c r="I54" s="1417">
        <f t="shared" si="1"/>
        <v>0</v>
      </c>
      <c r="J54" s="1417">
        <f t="shared" si="2"/>
        <v>116</v>
      </c>
      <c r="K54" s="1417">
        <f t="shared" si="2"/>
        <v>72</v>
      </c>
      <c r="L54" s="1417">
        <f t="shared" si="2"/>
        <v>188</v>
      </c>
    </row>
    <row r="55" spans="1:12">
      <c r="A55" s="1415" t="s">
        <v>1776</v>
      </c>
      <c r="B55" s="1416" t="s">
        <v>1753</v>
      </c>
      <c r="C55" s="1416" t="s">
        <v>1777</v>
      </c>
      <c r="D55" s="1417">
        <v>340</v>
      </c>
      <c r="E55" s="1417">
        <v>322</v>
      </c>
      <c r="F55" s="1417">
        <v>662</v>
      </c>
      <c r="G55" s="1417"/>
      <c r="H55" s="1417"/>
      <c r="I55" s="1417">
        <f t="shared" si="1"/>
        <v>0</v>
      </c>
      <c r="J55" s="1417">
        <f t="shared" si="2"/>
        <v>340</v>
      </c>
      <c r="K55" s="1417">
        <f t="shared" si="2"/>
        <v>322</v>
      </c>
      <c r="L55" s="1417">
        <f t="shared" si="2"/>
        <v>662</v>
      </c>
    </row>
    <row r="56" spans="1:12">
      <c r="A56" s="1415" t="s">
        <v>1776</v>
      </c>
      <c r="B56" s="1416" t="s">
        <v>1753</v>
      </c>
      <c r="C56" s="1416" t="s">
        <v>1779</v>
      </c>
      <c r="D56" s="1417">
        <v>167</v>
      </c>
      <c r="E56" s="1417">
        <v>236</v>
      </c>
      <c r="F56" s="1417">
        <v>403</v>
      </c>
      <c r="G56" s="1417"/>
      <c r="H56" s="1417"/>
      <c r="I56" s="1417">
        <f t="shared" si="1"/>
        <v>0</v>
      </c>
      <c r="J56" s="1417">
        <f t="shared" si="2"/>
        <v>167</v>
      </c>
      <c r="K56" s="1417">
        <f t="shared" si="2"/>
        <v>236</v>
      </c>
      <c r="L56" s="1417">
        <f t="shared" si="2"/>
        <v>403</v>
      </c>
    </row>
    <row r="57" spans="1:12">
      <c r="A57" s="1415" t="s">
        <v>1776</v>
      </c>
      <c r="B57" s="1416" t="s">
        <v>1754</v>
      </c>
      <c r="C57" s="1416" t="s">
        <v>1777</v>
      </c>
      <c r="D57" s="1417">
        <v>451</v>
      </c>
      <c r="E57" s="1417">
        <v>257</v>
      </c>
      <c r="F57" s="1417">
        <v>708</v>
      </c>
      <c r="G57" s="1417">
        <v>1</v>
      </c>
      <c r="H57" s="1417"/>
      <c r="I57" s="1417">
        <f t="shared" si="1"/>
        <v>1</v>
      </c>
      <c r="J57" s="1417">
        <f t="shared" si="2"/>
        <v>452</v>
      </c>
      <c r="K57" s="1417">
        <f t="shared" si="2"/>
        <v>257</v>
      </c>
      <c r="L57" s="1417">
        <f t="shared" si="2"/>
        <v>709</v>
      </c>
    </row>
    <row r="58" spans="1:12">
      <c r="A58" s="1415" t="s">
        <v>1776</v>
      </c>
      <c r="B58" s="1416" t="s">
        <v>1780</v>
      </c>
      <c r="C58" s="1416" t="s">
        <v>1779</v>
      </c>
      <c r="D58" s="1417">
        <v>198</v>
      </c>
      <c r="E58" s="1417">
        <v>202</v>
      </c>
      <c r="F58" s="1417">
        <v>400</v>
      </c>
      <c r="G58" s="1417"/>
      <c r="H58" s="1417">
        <v>2</v>
      </c>
      <c r="I58" s="1417">
        <f t="shared" si="1"/>
        <v>2</v>
      </c>
      <c r="J58" s="1417">
        <f t="shared" si="2"/>
        <v>198</v>
      </c>
      <c r="K58" s="1417">
        <f t="shared" si="2"/>
        <v>204</v>
      </c>
      <c r="L58" s="1417">
        <f t="shared" si="2"/>
        <v>402</v>
      </c>
    </row>
    <row r="59" spans="1:12">
      <c r="A59" s="1415" t="s">
        <v>1776</v>
      </c>
      <c r="B59" s="1416" t="s">
        <v>1781</v>
      </c>
      <c r="C59" s="1416" t="s">
        <v>1782</v>
      </c>
      <c r="D59" s="1417">
        <v>104</v>
      </c>
      <c r="E59" s="1417"/>
      <c r="F59" s="1417">
        <v>104</v>
      </c>
      <c r="G59" s="1417"/>
      <c r="H59" s="1417"/>
      <c r="I59" s="1417">
        <f t="shared" si="1"/>
        <v>0</v>
      </c>
      <c r="J59" s="1417">
        <f t="shared" si="2"/>
        <v>104</v>
      </c>
      <c r="K59" s="1417">
        <f t="shared" si="2"/>
        <v>0</v>
      </c>
      <c r="L59" s="1417">
        <f t="shared" si="2"/>
        <v>104</v>
      </c>
    </row>
    <row r="60" spans="1:12">
      <c r="A60" s="1415" t="s">
        <v>1776</v>
      </c>
      <c r="B60" s="1416" t="s">
        <v>1757</v>
      </c>
      <c r="C60" s="1416" t="s">
        <v>1777</v>
      </c>
      <c r="D60" s="1417">
        <v>447</v>
      </c>
      <c r="E60" s="1417">
        <v>182</v>
      </c>
      <c r="F60" s="1417">
        <v>629</v>
      </c>
      <c r="G60" s="1417">
        <v>1</v>
      </c>
      <c r="H60" s="1417">
        <v>1</v>
      </c>
      <c r="I60" s="1417">
        <f t="shared" si="1"/>
        <v>2</v>
      </c>
      <c r="J60" s="1417">
        <f t="shared" si="2"/>
        <v>448</v>
      </c>
      <c r="K60" s="1417">
        <f t="shared" si="2"/>
        <v>183</v>
      </c>
      <c r="L60" s="1417">
        <f t="shared" si="2"/>
        <v>631</v>
      </c>
    </row>
    <row r="61" spans="1:12">
      <c r="A61" s="1415" t="s">
        <v>1776</v>
      </c>
      <c r="B61" s="1416" t="s">
        <v>1758</v>
      </c>
      <c r="C61" s="1416" t="s">
        <v>1782</v>
      </c>
      <c r="D61" s="1417">
        <v>83</v>
      </c>
      <c r="E61" s="1417"/>
      <c r="F61" s="1417">
        <v>83</v>
      </c>
      <c r="G61" s="1417"/>
      <c r="H61" s="1417"/>
      <c r="I61" s="1417">
        <f t="shared" si="1"/>
        <v>0</v>
      </c>
      <c r="J61" s="1417">
        <f t="shared" si="2"/>
        <v>83</v>
      </c>
      <c r="K61" s="1417">
        <f t="shared" si="2"/>
        <v>0</v>
      </c>
      <c r="L61" s="1417">
        <f t="shared" si="2"/>
        <v>83</v>
      </c>
    </row>
    <row r="62" spans="1:12">
      <c r="A62" s="1415" t="s">
        <v>1776</v>
      </c>
      <c r="B62" s="1416" t="s">
        <v>1758</v>
      </c>
      <c r="C62" s="1416" t="s">
        <v>1777</v>
      </c>
      <c r="D62" s="1417">
        <v>141</v>
      </c>
      <c r="E62" s="1417">
        <v>123</v>
      </c>
      <c r="F62" s="1417">
        <v>264</v>
      </c>
      <c r="G62" s="1417"/>
      <c r="H62" s="1417"/>
      <c r="I62" s="1417">
        <f t="shared" si="1"/>
        <v>0</v>
      </c>
      <c r="J62" s="1417">
        <f t="shared" si="2"/>
        <v>141</v>
      </c>
      <c r="K62" s="1417">
        <f t="shared" si="2"/>
        <v>123</v>
      </c>
      <c r="L62" s="1417">
        <f t="shared" si="2"/>
        <v>264</v>
      </c>
    </row>
    <row r="63" spans="1:12">
      <c r="A63" s="1418" t="s">
        <v>1776</v>
      </c>
      <c r="B63" s="1416" t="s">
        <v>1783</v>
      </c>
      <c r="C63" s="1416" t="s">
        <v>1784</v>
      </c>
      <c r="D63" s="1417"/>
      <c r="E63" s="1417">
        <v>399</v>
      </c>
      <c r="F63" s="1417">
        <v>399</v>
      </c>
      <c r="G63" s="1417"/>
      <c r="H63" s="1417">
        <v>1</v>
      </c>
      <c r="I63" s="1417">
        <f t="shared" si="1"/>
        <v>1</v>
      </c>
      <c r="J63" s="1417">
        <f t="shared" si="2"/>
        <v>0</v>
      </c>
      <c r="K63" s="1417">
        <f t="shared" si="2"/>
        <v>400</v>
      </c>
      <c r="L63" s="1417">
        <f t="shared" si="2"/>
        <v>400</v>
      </c>
    </row>
    <row r="64" spans="1:12" ht="14.4">
      <c r="A64" s="1419" t="s">
        <v>1785</v>
      </c>
      <c r="B64" s="1419"/>
      <c r="C64" s="1419"/>
      <c r="D64" s="1420">
        <v>2047</v>
      </c>
      <c r="E64" s="1420">
        <v>1987</v>
      </c>
      <c r="F64" s="1420">
        <v>4034</v>
      </c>
      <c r="G64" s="1420">
        <v>2</v>
      </c>
      <c r="H64" s="1420">
        <v>5</v>
      </c>
      <c r="I64" s="1420">
        <f t="shared" si="1"/>
        <v>7</v>
      </c>
      <c r="J64" s="1420">
        <f t="shared" si="2"/>
        <v>2049</v>
      </c>
      <c r="K64" s="1420">
        <f t="shared" si="2"/>
        <v>1992</v>
      </c>
      <c r="L64" s="1420">
        <f t="shared" si="2"/>
        <v>4041</v>
      </c>
    </row>
    <row r="65" spans="1:12">
      <c r="A65" s="1415" t="s">
        <v>1786</v>
      </c>
      <c r="B65" s="1416" t="s">
        <v>1751</v>
      </c>
      <c r="C65" s="1416" t="s">
        <v>95</v>
      </c>
      <c r="D65" s="1417">
        <v>131</v>
      </c>
      <c r="E65" s="1417">
        <v>363</v>
      </c>
      <c r="F65" s="1417">
        <v>494</v>
      </c>
      <c r="G65" s="1417">
        <v>1</v>
      </c>
      <c r="H65" s="1417">
        <v>2</v>
      </c>
      <c r="I65" s="1417">
        <f t="shared" si="1"/>
        <v>3</v>
      </c>
      <c r="J65" s="1417">
        <f t="shared" si="2"/>
        <v>132</v>
      </c>
      <c r="K65" s="1417">
        <f t="shared" si="2"/>
        <v>365</v>
      </c>
      <c r="L65" s="1417">
        <f t="shared" si="2"/>
        <v>497</v>
      </c>
    </row>
    <row r="66" spans="1:12">
      <c r="A66" s="1415" t="s">
        <v>1786</v>
      </c>
      <c r="B66" s="1416" t="s">
        <v>1753</v>
      </c>
      <c r="C66" s="1416" t="s">
        <v>95</v>
      </c>
      <c r="D66" s="1417">
        <v>155</v>
      </c>
      <c r="E66" s="1417">
        <v>203</v>
      </c>
      <c r="F66" s="1417">
        <v>358</v>
      </c>
      <c r="G66" s="1417">
        <v>3</v>
      </c>
      <c r="H66" s="1417">
        <v>2</v>
      </c>
      <c r="I66" s="1417">
        <f t="shared" si="1"/>
        <v>5</v>
      </c>
      <c r="J66" s="1417">
        <f t="shared" si="2"/>
        <v>158</v>
      </c>
      <c r="K66" s="1417">
        <f t="shared" si="2"/>
        <v>205</v>
      </c>
      <c r="L66" s="1417">
        <f t="shared" si="2"/>
        <v>363</v>
      </c>
    </row>
    <row r="67" spans="1:12">
      <c r="A67" s="1415" t="s">
        <v>1786</v>
      </c>
      <c r="B67" s="1416" t="s">
        <v>1754</v>
      </c>
      <c r="C67" s="1416" t="s">
        <v>95</v>
      </c>
      <c r="D67" s="1417">
        <v>375</v>
      </c>
      <c r="E67" s="1417">
        <v>363</v>
      </c>
      <c r="F67" s="1417">
        <v>738</v>
      </c>
      <c r="G67" s="1417">
        <v>7</v>
      </c>
      <c r="H67" s="1417">
        <v>12</v>
      </c>
      <c r="I67" s="1417">
        <f t="shared" si="1"/>
        <v>19</v>
      </c>
      <c r="J67" s="1417">
        <f t="shared" si="2"/>
        <v>382</v>
      </c>
      <c r="K67" s="1417">
        <f t="shared" si="2"/>
        <v>375</v>
      </c>
      <c r="L67" s="1417">
        <f t="shared" si="2"/>
        <v>757</v>
      </c>
    </row>
    <row r="68" spans="1:12">
      <c r="A68" s="1415" t="s">
        <v>1786</v>
      </c>
      <c r="B68" s="1416" t="s">
        <v>1757</v>
      </c>
      <c r="C68" s="1416" t="s">
        <v>1787</v>
      </c>
      <c r="D68" s="1417"/>
      <c r="E68" s="1417">
        <v>164</v>
      </c>
      <c r="F68" s="1417">
        <v>164</v>
      </c>
      <c r="G68" s="1417"/>
      <c r="H68" s="1417"/>
      <c r="I68" s="1417">
        <f t="shared" si="1"/>
        <v>0</v>
      </c>
      <c r="J68" s="1417">
        <f t="shared" si="2"/>
        <v>0</v>
      </c>
      <c r="K68" s="1417">
        <f t="shared" si="2"/>
        <v>164</v>
      </c>
      <c r="L68" s="1417">
        <f t="shared" si="2"/>
        <v>164</v>
      </c>
    </row>
    <row r="69" spans="1:12">
      <c r="A69" s="1415" t="s">
        <v>1786</v>
      </c>
      <c r="B69" s="1416" t="s">
        <v>1757</v>
      </c>
      <c r="C69" s="1416" t="s">
        <v>95</v>
      </c>
      <c r="D69" s="1417">
        <v>179</v>
      </c>
      <c r="E69" s="1417">
        <v>299</v>
      </c>
      <c r="F69" s="1417">
        <v>478</v>
      </c>
      <c r="G69" s="1417">
        <v>1</v>
      </c>
      <c r="H69" s="1417">
        <v>4</v>
      </c>
      <c r="I69" s="1417">
        <f t="shared" si="1"/>
        <v>5</v>
      </c>
      <c r="J69" s="1417">
        <f t="shared" si="2"/>
        <v>180</v>
      </c>
      <c r="K69" s="1417">
        <f t="shared" si="2"/>
        <v>303</v>
      </c>
      <c r="L69" s="1417">
        <f t="shared" si="2"/>
        <v>483</v>
      </c>
    </row>
    <row r="70" spans="1:12">
      <c r="A70" s="1415" t="s">
        <v>1786</v>
      </c>
      <c r="B70" s="1416" t="s">
        <v>1757</v>
      </c>
      <c r="C70" s="1416" t="s">
        <v>1788</v>
      </c>
      <c r="D70" s="1417"/>
      <c r="E70" s="1417">
        <v>226</v>
      </c>
      <c r="F70" s="1417">
        <v>226</v>
      </c>
      <c r="G70" s="1417"/>
      <c r="H70" s="1417">
        <v>3</v>
      </c>
      <c r="I70" s="1417">
        <f t="shared" si="1"/>
        <v>3</v>
      </c>
      <c r="J70" s="1417">
        <f t="shared" si="2"/>
        <v>0</v>
      </c>
      <c r="K70" s="1417">
        <f t="shared" si="2"/>
        <v>229</v>
      </c>
      <c r="L70" s="1417">
        <f t="shared" si="2"/>
        <v>229</v>
      </c>
    </row>
    <row r="71" spans="1:12">
      <c r="A71" s="1415" t="s">
        <v>1786</v>
      </c>
      <c r="B71" s="1416" t="s">
        <v>1758</v>
      </c>
      <c r="C71" s="1416" t="s">
        <v>95</v>
      </c>
      <c r="D71" s="1417">
        <v>184</v>
      </c>
      <c r="E71" s="1417">
        <v>185</v>
      </c>
      <c r="F71" s="1417">
        <v>369</v>
      </c>
      <c r="G71" s="1417">
        <v>2</v>
      </c>
      <c r="H71" s="1417">
        <v>3</v>
      </c>
      <c r="I71" s="1417">
        <f t="shared" si="1"/>
        <v>5</v>
      </c>
      <c r="J71" s="1417">
        <f t="shared" si="2"/>
        <v>186</v>
      </c>
      <c r="K71" s="1417">
        <f t="shared" si="2"/>
        <v>188</v>
      </c>
      <c r="L71" s="1417">
        <f t="shared" si="2"/>
        <v>374</v>
      </c>
    </row>
    <row r="72" spans="1:12">
      <c r="A72" s="1418" t="s">
        <v>1786</v>
      </c>
      <c r="B72" s="1416" t="s">
        <v>1783</v>
      </c>
      <c r="C72" s="1416" t="s">
        <v>95</v>
      </c>
      <c r="D72" s="1417">
        <v>187</v>
      </c>
      <c r="E72" s="1417">
        <v>25</v>
      </c>
      <c r="F72" s="1417">
        <v>212</v>
      </c>
      <c r="G72" s="1417">
        <v>1</v>
      </c>
      <c r="H72" s="1417"/>
      <c r="I72" s="1417">
        <f t="shared" si="1"/>
        <v>1</v>
      </c>
      <c r="J72" s="1417">
        <f t="shared" si="2"/>
        <v>188</v>
      </c>
      <c r="K72" s="1417">
        <f t="shared" si="2"/>
        <v>25</v>
      </c>
      <c r="L72" s="1417">
        <f t="shared" si="2"/>
        <v>213</v>
      </c>
    </row>
    <row r="73" spans="1:12" ht="14.4">
      <c r="A73" s="1419" t="s">
        <v>1789</v>
      </c>
      <c r="B73" s="1419"/>
      <c r="C73" s="1419"/>
      <c r="D73" s="1420">
        <v>1211</v>
      </c>
      <c r="E73" s="1420">
        <v>1828</v>
      </c>
      <c r="F73" s="1420">
        <v>3039</v>
      </c>
      <c r="G73" s="1420">
        <v>15</v>
      </c>
      <c r="H73" s="1420">
        <v>26</v>
      </c>
      <c r="I73" s="1420">
        <f t="shared" si="1"/>
        <v>41</v>
      </c>
      <c r="J73" s="1420">
        <f t="shared" si="2"/>
        <v>1226</v>
      </c>
      <c r="K73" s="1420">
        <f t="shared" si="2"/>
        <v>1854</v>
      </c>
      <c r="L73" s="1420">
        <f t="shared" si="2"/>
        <v>3080</v>
      </c>
    </row>
    <row r="74" spans="1:12">
      <c r="A74" s="1415" t="s">
        <v>1790</v>
      </c>
      <c r="B74" s="1416" t="s">
        <v>1753</v>
      </c>
      <c r="C74" s="1416" t="s">
        <v>97</v>
      </c>
      <c r="D74" s="1417">
        <v>388</v>
      </c>
      <c r="E74" s="1417">
        <v>453</v>
      </c>
      <c r="F74" s="1417">
        <v>841</v>
      </c>
      <c r="G74" s="1417">
        <v>4</v>
      </c>
      <c r="H74" s="1417"/>
      <c r="I74" s="1417">
        <f t="shared" si="1"/>
        <v>4</v>
      </c>
      <c r="J74" s="1417">
        <f t="shared" si="2"/>
        <v>392</v>
      </c>
      <c r="K74" s="1417">
        <f t="shared" si="2"/>
        <v>453</v>
      </c>
      <c r="L74" s="1417">
        <f t="shared" si="2"/>
        <v>845</v>
      </c>
    </row>
    <row r="75" spans="1:12">
      <c r="A75" s="1415" t="s">
        <v>1790</v>
      </c>
      <c r="B75" s="1416" t="s">
        <v>1754</v>
      </c>
      <c r="C75" s="1416" t="s">
        <v>97</v>
      </c>
      <c r="D75" s="1417">
        <v>697</v>
      </c>
      <c r="E75" s="1417">
        <v>615</v>
      </c>
      <c r="F75" s="1417">
        <v>1312</v>
      </c>
      <c r="G75" s="1417">
        <v>4</v>
      </c>
      <c r="H75" s="1417">
        <v>3</v>
      </c>
      <c r="I75" s="1417">
        <f t="shared" ref="I75:I138" si="3">G75+H75</f>
        <v>7</v>
      </c>
      <c r="J75" s="1417">
        <f t="shared" ref="J75:L138" si="4">D75+G75</f>
        <v>701</v>
      </c>
      <c r="K75" s="1417">
        <f t="shared" si="4"/>
        <v>618</v>
      </c>
      <c r="L75" s="1417">
        <f t="shared" si="4"/>
        <v>1319</v>
      </c>
    </row>
    <row r="76" spans="1:12">
      <c r="A76" s="1415" t="s">
        <v>1790</v>
      </c>
      <c r="B76" s="1416" t="s">
        <v>1757</v>
      </c>
      <c r="C76" s="1416" t="s">
        <v>97</v>
      </c>
      <c r="D76" s="1417">
        <v>973</v>
      </c>
      <c r="E76" s="1417">
        <v>1191</v>
      </c>
      <c r="F76" s="1417">
        <v>2164</v>
      </c>
      <c r="G76" s="1417"/>
      <c r="H76" s="1417">
        <v>3</v>
      </c>
      <c r="I76" s="1417">
        <f t="shared" si="3"/>
        <v>3</v>
      </c>
      <c r="J76" s="1417">
        <f t="shared" si="4"/>
        <v>973</v>
      </c>
      <c r="K76" s="1417">
        <f t="shared" si="4"/>
        <v>1194</v>
      </c>
      <c r="L76" s="1417">
        <f t="shared" si="4"/>
        <v>2167</v>
      </c>
    </row>
    <row r="77" spans="1:12">
      <c r="A77" s="1415" t="s">
        <v>1790</v>
      </c>
      <c r="B77" s="1416" t="s">
        <v>1757</v>
      </c>
      <c r="C77" s="1416" t="s">
        <v>1791</v>
      </c>
      <c r="D77" s="1417">
        <v>4</v>
      </c>
      <c r="E77" s="1417"/>
      <c r="F77" s="1417">
        <v>4</v>
      </c>
      <c r="G77" s="1417"/>
      <c r="H77" s="1417"/>
      <c r="I77" s="1417">
        <f t="shared" si="3"/>
        <v>0</v>
      </c>
      <c r="J77" s="1417">
        <f t="shared" si="4"/>
        <v>4</v>
      </c>
      <c r="K77" s="1417">
        <f t="shared" si="4"/>
        <v>0</v>
      </c>
      <c r="L77" s="1417">
        <f t="shared" si="4"/>
        <v>4</v>
      </c>
    </row>
    <row r="78" spans="1:12">
      <c r="A78" s="1418" t="s">
        <v>1790</v>
      </c>
      <c r="B78" s="1416" t="s">
        <v>1758</v>
      </c>
      <c r="C78" s="1416" t="s">
        <v>97</v>
      </c>
      <c r="D78" s="1417">
        <v>137</v>
      </c>
      <c r="E78" s="1417"/>
      <c r="F78" s="1417">
        <v>137</v>
      </c>
      <c r="G78" s="1417"/>
      <c r="H78" s="1417"/>
      <c r="I78" s="1417">
        <f t="shared" si="3"/>
        <v>0</v>
      </c>
      <c r="J78" s="1417">
        <f t="shared" si="4"/>
        <v>137</v>
      </c>
      <c r="K78" s="1417">
        <f t="shared" si="4"/>
        <v>0</v>
      </c>
      <c r="L78" s="1417">
        <f t="shared" si="4"/>
        <v>137</v>
      </c>
    </row>
    <row r="79" spans="1:12" ht="14.4">
      <c r="A79" s="1419" t="s">
        <v>1792</v>
      </c>
      <c r="B79" s="1419"/>
      <c r="C79" s="1419"/>
      <c r="D79" s="1420">
        <v>2199</v>
      </c>
      <c r="E79" s="1420">
        <v>2259</v>
      </c>
      <c r="F79" s="1420">
        <v>4458</v>
      </c>
      <c r="G79" s="1420">
        <v>8</v>
      </c>
      <c r="H79" s="1420">
        <v>6</v>
      </c>
      <c r="I79" s="1420">
        <f t="shared" si="3"/>
        <v>14</v>
      </c>
      <c r="J79" s="1420">
        <f t="shared" si="4"/>
        <v>2207</v>
      </c>
      <c r="K79" s="1420">
        <f t="shared" si="4"/>
        <v>2265</v>
      </c>
      <c r="L79" s="1420">
        <f t="shared" si="4"/>
        <v>4472</v>
      </c>
    </row>
    <row r="80" spans="1:12">
      <c r="A80" s="1415" t="s">
        <v>1793</v>
      </c>
      <c r="B80" s="1416" t="s">
        <v>1751</v>
      </c>
      <c r="C80" s="1416" t="s">
        <v>89</v>
      </c>
      <c r="D80" s="1417"/>
      <c r="E80" s="1417">
        <v>456</v>
      </c>
      <c r="F80" s="1417">
        <v>456</v>
      </c>
      <c r="G80" s="1417"/>
      <c r="H80" s="1417"/>
      <c r="I80" s="1417">
        <f t="shared" si="3"/>
        <v>0</v>
      </c>
      <c r="J80" s="1417">
        <f t="shared" si="4"/>
        <v>0</v>
      </c>
      <c r="K80" s="1417">
        <f t="shared" si="4"/>
        <v>456</v>
      </c>
      <c r="L80" s="1417">
        <f t="shared" si="4"/>
        <v>456</v>
      </c>
    </row>
    <row r="81" spans="1:12">
      <c r="A81" s="1415" t="s">
        <v>1793</v>
      </c>
      <c r="B81" s="1416" t="s">
        <v>1751</v>
      </c>
      <c r="C81" s="1416" t="s">
        <v>103</v>
      </c>
      <c r="D81" s="1417"/>
      <c r="E81" s="1417">
        <v>449</v>
      </c>
      <c r="F81" s="1417">
        <v>449</v>
      </c>
      <c r="G81" s="1417"/>
      <c r="H81" s="1417"/>
      <c r="I81" s="1417">
        <f t="shared" si="3"/>
        <v>0</v>
      </c>
      <c r="J81" s="1417">
        <f t="shared" si="4"/>
        <v>0</v>
      </c>
      <c r="K81" s="1417">
        <f t="shared" si="4"/>
        <v>449</v>
      </c>
      <c r="L81" s="1417">
        <f t="shared" si="4"/>
        <v>449</v>
      </c>
    </row>
    <row r="82" spans="1:12">
      <c r="A82" s="1415" t="s">
        <v>1793</v>
      </c>
      <c r="B82" s="1416" t="s">
        <v>1751</v>
      </c>
      <c r="C82" s="1416" t="s">
        <v>99</v>
      </c>
      <c r="D82" s="1417"/>
      <c r="E82" s="1417">
        <v>441</v>
      </c>
      <c r="F82" s="1417">
        <v>441</v>
      </c>
      <c r="G82" s="1417"/>
      <c r="H82" s="1417"/>
      <c r="I82" s="1417">
        <f t="shared" si="3"/>
        <v>0</v>
      </c>
      <c r="J82" s="1417">
        <f t="shared" si="4"/>
        <v>0</v>
      </c>
      <c r="K82" s="1417">
        <f t="shared" si="4"/>
        <v>441</v>
      </c>
      <c r="L82" s="1417">
        <f t="shared" si="4"/>
        <v>441</v>
      </c>
    </row>
    <row r="83" spans="1:12">
      <c r="A83" s="1415" t="s">
        <v>1793</v>
      </c>
      <c r="B83" s="1416" t="s">
        <v>1752</v>
      </c>
      <c r="C83" s="1416" t="s">
        <v>103</v>
      </c>
      <c r="D83" s="1417">
        <v>123</v>
      </c>
      <c r="E83" s="1417">
        <v>167</v>
      </c>
      <c r="F83" s="1417">
        <v>290</v>
      </c>
      <c r="G83" s="1417"/>
      <c r="H83" s="1417">
        <v>1</v>
      </c>
      <c r="I83" s="1417">
        <f t="shared" si="3"/>
        <v>1</v>
      </c>
      <c r="J83" s="1417">
        <f t="shared" si="4"/>
        <v>123</v>
      </c>
      <c r="K83" s="1417">
        <f t="shared" si="4"/>
        <v>168</v>
      </c>
      <c r="L83" s="1417">
        <f t="shared" si="4"/>
        <v>291</v>
      </c>
    </row>
    <row r="84" spans="1:12">
      <c r="A84" s="1415" t="s">
        <v>1793</v>
      </c>
      <c r="B84" s="1416" t="s">
        <v>1752</v>
      </c>
      <c r="C84" s="1416" t="s">
        <v>99</v>
      </c>
      <c r="D84" s="1417">
        <v>6</v>
      </c>
      <c r="E84" s="1417">
        <v>9</v>
      </c>
      <c r="F84" s="1417">
        <v>15</v>
      </c>
      <c r="G84" s="1417"/>
      <c r="H84" s="1417"/>
      <c r="I84" s="1417">
        <f t="shared" si="3"/>
        <v>0</v>
      </c>
      <c r="J84" s="1417">
        <f t="shared" si="4"/>
        <v>6</v>
      </c>
      <c r="K84" s="1417">
        <f t="shared" si="4"/>
        <v>9</v>
      </c>
      <c r="L84" s="1417">
        <f t="shared" si="4"/>
        <v>15</v>
      </c>
    </row>
    <row r="85" spans="1:12">
      <c r="A85" s="1415" t="s">
        <v>1793</v>
      </c>
      <c r="B85" s="1416" t="s">
        <v>1753</v>
      </c>
      <c r="C85" s="1416" t="s">
        <v>103</v>
      </c>
      <c r="D85" s="1417">
        <v>27</v>
      </c>
      <c r="E85" s="1417"/>
      <c r="F85" s="1417">
        <v>27</v>
      </c>
      <c r="G85" s="1417"/>
      <c r="H85" s="1417"/>
      <c r="I85" s="1417">
        <f t="shared" si="3"/>
        <v>0</v>
      </c>
      <c r="J85" s="1417">
        <f t="shared" si="4"/>
        <v>27</v>
      </c>
      <c r="K85" s="1417">
        <f t="shared" si="4"/>
        <v>0</v>
      </c>
      <c r="L85" s="1417">
        <f t="shared" si="4"/>
        <v>27</v>
      </c>
    </row>
    <row r="86" spans="1:12">
      <c r="A86" s="1415" t="s">
        <v>1793</v>
      </c>
      <c r="B86" s="1416" t="s">
        <v>1754</v>
      </c>
      <c r="C86" s="1416" t="s">
        <v>89</v>
      </c>
      <c r="D86" s="1417">
        <v>5</v>
      </c>
      <c r="E86" s="1417">
        <v>7</v>
      </c>
      <c r="F86" s="1417">
        <v>12</v>
      </c>
      <c r="G86" s="1417"/>
      <c r="H86" s="1417"/>
      <c r="I86" s="1417">
        <f t="shared" si="3"/>
        <v>0</v>
      </c>
      <c r="J86" s="1417">
        <f t="shared" si="4"/>
        <v>5</v>
      </c>
      <c r="K86" s="1417">
        <f t="shared" si="4"/>
        <v>7</v>
      </c>
      <c r="L86" s="1417">
        <f t="shared" si="4"/>
        <v>12</v>
      </c>
    </row>
    <row r="87" spans="1:12">
      <c r="A87" s="1415" t="s">
        <v>1793</v>
      </c>
      <c r="B87" s="1416" t="s">
        <v>1754</v>
      </c>
      <c r="C87" s="1416" t="s">
        <v>103</v>
      </c>
      <c r="D87" s="1417">
        <v>319</v>
      </c>
      <c r="E87" s="1417">
        <v>158</v>
      </c>
      <c r="F87" s="1417">
        <v>477</v>
      </c>
      <c r="G87" s="1417">
        <v>1</v>
      </c>
      <c r="H87" s="1417"/>
      <c r="I87" s="1417">
        <f t="shared" si="3"/>
        <v>1</v>
      </c>
      <c r="J87" s="1417">
        <f t="shared" si="4"/>
        <v>320</v>
      </c>
      <c r="K87" s="1417">
        <f t="shared" si="4"/>
        <v>158</v>
      </c>
      <c r="L87" s="1417">
        <f t="shared" si="4"/>
        <v>478</v>
      </c>
    </row>
    <row r="88" spans="1:12">
      <c r="A88" s="1415" t="s">
        <v>1793</v>
      </c>
      <c r="B88" s="1416" t="s">
        <v>1754</v>
      </c>
      <c r="C88" s="1416" t="s">
        <v>99</v>
      </c>
      <c r="D88" s="1417">
        <v>141</v>
      </c>
      <c r="E88" s="1417">
        <v>11</v>
      </c>
      <c r="F88" s="1417">
        <v>152</v>
      </c>
      <c r="G88" s="1417"/>
      <c r="H88" s="1417"/>
      <c r="I88" s="1417">
        <f t="shared" si="3"/>
        <v>0</v>
      </c>
      <c r="J88" s="1417">
        <f t="shared" si="4"/>
        <v>141</v>
      </c>
      <c r="K88" s="1417">
        <f t="shared" si="4"/>
        <v>11</v>
      </c>
      <c r="L88" s="1417">
        <f t="shared" si="4"/>
        <v>152</v>
      </c>
    </row>
    <row r="89" spans="1:12">
      <c r="A89" s="1415" t="s">
        <v>1793</v>
      </c>
      <c r="B89" s="1416" t="s">
        <v>1757</v>
      </c>
      <c r="C89" s="1416" t="s">
        <v>89</v>
      </c>
      <c r="D89" s="1417">
        <v>317</v>
      </c>
      <c r="E89" s="1417">
        <v>229</v>
      </c>
      <c r="F89" s="1417">
        <v>546</v>
      </c>
      <c r="G89" s="1417"/>
      <c r="H89" s="1417">
        <v>1</v>
      </c>
      <c r="I89" s="1417">
        <f t="shared" si="3"/>
        <v>1</v>
      </c>
      <c r="J89" s="1417">
        <f t="shared" si="4"/>
        <v>317</v>
      </c>
      <c r="K89" s="1417">
        <f t="shared" si="4"/>
        <v>230</v>
      </c>
      <c r="L89" s="1417">
        <f t="shared" si="4"/>
        <v>547</v>
      </c>
    </row>
    <row r="90" spans="1:12">
      <c r="A90" s="1415" t="s">
        <v>1793</v>
      </c>
      <c r="B90" s="1416" t="s">
        <v>1757</v>
      </c>
      <c r="C90" s="1416" t="s">
        <v>103</v>
      </c>
      <c r="D90" s="1417">
        <v>183</v>
      </c>
      <c r="E90" s="1417">
        <v>102</v>
      </c>
      <c r="F90" s="1417">
        <v>285</v>
      </c>
      <c r="G90" s="1417">
        <v>1</v>
      </c>
      <c r="H90" s="1417"/>
      <c r="I90" s="1417">
        <f t="shared" si="3"/>
        <v>1</v>
      </c>
      <c r="J90" s="1417">
        <f t="shared" si="4"/>
        <v>184</v>
      </c>
      <c r="K90" s="1417">
        <f t="shared" si="4"/>
        <v>102</v>
      </c>
      <c r="L90" s="1417">
        <f t="shared" si="4"/>
        <v>286</v>
      </c>
    </row>
    <row r="91" spans="1:12">
      <c r="A91" s="1415" t="s">
        <v>1793</v>
      </c>
      <c r="B91" s="1416" t="s">
        <v>1757</v>
      </c>
      <c r="C91" s="1416" t="s">
        <v>99</v>
      </c>
      <c r="D91" s="1417">
        <v>21</v>
      </c>
      <c r="E91" s="1417">
        <v>38</v>
      </c>
      <c r="F91" s="1417">
        <v>59</v>
      </c>
      <c r="G91" s="1417"/>
      <c r="H91" s="1417"/>
      <c r="I91" s="1417">
        <f t="shared" si="3"/>
        <v>0</v>
      </c>
      <c r="J91" s="1417">
        <f t="shared" si="4"/>
        <v>21</v>
      </c>
      <c r="K91" s="1417">
        <f t="shared" si="4"/>
        <v>38</v>
      </c>
      <c r="L91" s="1417">
        <f t="shared" si="4"/>
        <v>59</v>
      </c>
    </row>
    <row r="92" spans="1:12">
      <c r="A92" s="1418" t="s">
        <v>1793</v>
      </c>
      <c r="B92" s="1416" t="s">
        <v>1758</v>
      </c>
      <c r="C92" s="1416" t="s">
        <v>103</v>
      </c>
      <c r="D92" s="1417">
        <v>41</v>
      </c>
      <c r="E92" s="1417">
        <v>21</v>
      </c>
      <c r="F92" s="1417">
        <v>62</v>
      </c>
      <c r="G92" s="1417"/>
      <c r="H92" s="1417"/>
      <c r="I92" s="1417">
        <f t="shared" si="3"/>
        <v>0</v>
      </c>
      <c r="J92" s="1417">
        <f t="shared" si="4"/>
        <v>41</v>
      </c>
      <c r="K92" s="1417">
        <f t="shared" si="4"/>
        <v>21</v>
      </c>
      <c r="L92" s="1417">
        <f t="shared" si="4"/>
        <v>62</v>
      </c>
    </row>
    <row r="93" spans="1:12" ht="14.4">
      <c r="A93" s="1419" t="s">
        <v>1794</v>
      </c>
      <c r="B93" s="1419"/>
      <c r="C93" s="1419"/>
      <c r="D93" s="1420">
        <v>1183</v>
      </c>
      <c r="E93" s="1420">
        <v>2088</v>
      </c>
      <c r="F93" s="1420">
        <v>3271</v>
      </c>
      <c r="G93" s="1420">
        <v>2</v>
      </c>
      <c r="H93" s="1420">
        <v>2</v>
      </c>
      <c r="I93" s="1420">
        <f t="shared" si="3"/>
        <v>4</v>
      </c>
      <c r="J93" s="1420">
        <f t="shared" si="4"/>
        <v>1185</v>
      </c>
      <c r="K93" s="1420">
        <f t="shared" si="4"/>
        <v>2090</v>
      </c>
      <c r="L93" s="1420">
        <f t="shared" si="4"/>
        <v>3275</v>
      </c>
    </row>
    <row r="94" spans="1:12">
      <c r="A94" s="1415" t="s">
        <v>1795</v>
      </c>
      <c r="B94" s="1416" t="s">
        <v>1751</v>
      </c>
      <c r="C94" s="1416" t="s">
        <v>75</v>
      </c>
      <c r="D94" s="1417">
        <v>168</v>
      </c>
      <c r="E94" s="1417">
        <v>967</v>
      </c>
      <c r="F94" s="1417">
        <v>1135</v>
      </c>
      <c r="G94" s="1417"/>
      <c r="H94" s="1417">
        <v>3</v>
      </c>
      <c r="I94" s="1417">
        <f t="shared" si="3"/>
        <v>3</v>
      </c>
      <c r="J94" s="1417">
        <f t="shared" si="4"/>
        <v>168</v>
      </c>
      <c r="K94" s="1417">
        <f t="shared" si="4"/>
        <v>970</v>
      </c>
      <c r="L94" s="1417">
        <f t="shared" si="4"/>
        <v>1138</v>
      </c>
    </row>
    <row r="95" spans="1:12">
      <c r="A95" s="1415" t="s">
        <v>1795</v>
      </c>
      <c r="B95" s="1416" t="s">
        <v>1796</v>
      </c>
      <c r="C95" s="1416" t="s">
        <v>75</v>
      </c>
      <c r="D95" s="1417">
        <v>1073</v>
      </c>
      <c r="E95" s="1417">
        <v>789</v>
      </c>
      <c r="F95" s="1417">
        <v>1862</v>
      </c>
      <c r="G95" s="1417">
        <v>2</v>
      </c>
      <c r="H95" s="1417">
        <v>3</v>
      </c>
      <c r="I95" s="1417">
        <f t="shared" si="3"/>
        <v>5</v>
      </c>
      <c r="J95" s="1417">
        <f t="shared" si="4"/>
        <v>1075</v>
      </c>
      <c r="K95" s="1417">
        <f t="shared" si="4"/>
        <v>792</v>
      </c>
      <c r="L95" s="1417">
        <f t="shared" si="4"/>
        <v>1867</v>
      </c>
    </row>
    <row r="96" spans="1:12">
      <c r="A96" s="1415" t="s">
        <v>1795</v>
      </c>
      <c r="B96" s="1416" t="s">
        <v>1753</v>
      </c>
      <c r="C96" s="1416" t="s">
        <v>75</v>
      </c>
      <c r="D96" s="1417">
        <v>674</v>
      </c>
      <c r="E96" s="1417">
        <v>673</v>
      </c>
      <c r="F96" s="1417">
        <v>1347</v>
      </c>
      <c r="G96" s="1417"/>
      <c r="H96" s="1417">
        <v>2</v>
      </c>
      <c r="I96" s="1417">
        <f t="shared" si="3"/>
        <v>2</v>
      </c>
      <c r="J96" s="1417">
        <f t="shared" si="4"/>
        <v>674</v>
      </c>
      <c r="K96" s="1417">
        <f t="shared" si="4"/>
        <v>675</v>
      </c>
      <c r="L96" s="1417">
        <f t="shared" si="4"/>
        <v>1349</v>
      </c>
    </row>
    <row r="97" spans="1:12">
      <c r="A97" s="1415" t="s">
        <v>1795</v>
      </c>
      <c r="B97" s="1416" t="s">
        <v>1754</v>
      </c>
      <c r="C97" s="1416" t="s">
        <v>75</v>
      </c>
      <c r="D97" s="1417">
        <v>515</v>
      </c>
      <c r="E97" s="1417">
        <v>547</v>
      </c>
      <c r="F97" s="1417">
        <v>1062</v>
      </c>
      <c r="G97" s="1417"/>
      <c r="H97" s="1417">
        <v>2</v>
      </c>
      <c r="I97" s="1417">
        <f t="shared" si="3"/>
        <v>2</v>
      </c>
      <c r="J97" s="1417">
        <f t="shared" si="4"/>
        <v>515</v>
      </c>
      <c r="K97" s="1417">
        <f t="shared" si="4"/>
        <v>549</v>
      </c>
      <c r="L97" s="1417">
        <f t="shared" si="4"/>
        <v>1064</v>
      </c>
    </row>
    <row r="98" spans="1:12">
      <c r="A98" s="1415" t="s">
        <v>1795</v>
      </c>
      <c r="B98" s="1416" t="s">
        <v>1757</v>
      </c>
      <c r="C98" s="1416" t="s">
        <v>75</v>
      </c>
      <c r="D98" s="1417">
        <v>1972</v>
      </c>
      <c r="E98" s="1417">
        <v>1721</v>
      </c>
      <c r="F98" s="1417">
        <v>3693</v>
      </c>
      <c r="G98" s="1417">
        <v>4</v>
      </c>
      <c r="H98" s="1417">
        <v>6</v>
      </c>
      <c r="I98" s="1417">
        <f t="shared" si="3"/>
        <v>10</v>
      </c>
      <c r="J98" s="1417">
        <f t="shared" si="4"/>
        <v>1976</v>
      </c>
      <c r="K98" s="1417">
        <f t="shared" si="4"/>
        <v>1727</v>
      </c>
      <c r="L98" s="1417">
        <f t="shared" si="4"/>
        <v>3703</v>
      </c>
    </row>
    <row r="99" spans="1:12">
      <c r="A99" s="1418" t="s">
        <v>1795</v>
      </c>
      <c r="B99" s="1416" t="s">
        <v>1758</v>
      </c>
      <c r="C99" s="1416" t="s">
        <v>75</v>
      </c>
      <c r="D99" s="1417">
        <v>297</v>
      </c>
      <c r="E99" s="1417">
        <v>313</v>
      </c>
      <c r="F99" s="1417">
        <v>610</v>
      </c>
      <c r="G99" s="1417">
        <v>1</v>
      </c>
      <c r="H99" s="1417">
        <v>1</v>
      </c>
      <c r="I99" s="1417">
        <f t="shared" si="3"/>
        <v>2</v>
      </c>
      <c r="J99" s="1417">
        <f t="shared" si="4"/>
        <v>298</v>
      </c>
      <c r="K99" s="1417">
        <f t="shared" si="4"/>
        <v>314</v>
      </c>
      <c r="L99" s="1417">
        <f t="shared" si="4"/>
        <v>612</v>
      </c>
    </row>
    <row r="100" spans="1:12" ht="14.4">
      <c r="A100" s="1419" t="s">
        <v>1797</v>
      </c>
      <c r="B100" s="1419"/>
      <c r="C100" s="1419"/>
      <c r="D100" s="1420">
        <v>4699</v>
      </c>
      <c r="E100" s="1420">
        <v>5010</v>
      </c>
      <c r="F100" s="1420">
        <v>9709</v>
      </c>
      <c r="G100" s="1420">
        <v>7</v>
      </c>
      <c r="H100" s="1420">
        <v>17</v>
      </c>
      <c r="I100" s="1420">
        <f t="shared" si="3"/>
        <v>24</v>
      </c>
      <c r="J100" s="1420">
        <f t="shared" si="4"/>
        <v>4706</v>
      </c>
      <c r="K100" s="1420">
        <f t="shared" si="4"/>
        <v>5027</v>
      </c>
      <c r="L100" s="1420">
        <f t="shared" si="4"/>
        <v>9733</v>
      </c>
    </row>
    <row r="101" spans="1:12">
      <c r="A101" s="1415" t="s">
        <v>1798</v>
      </c>
      <c r="B101" s="1416" t="s">
        <v>1751</v>
      </c>
      <c r="C101" s="1416" t="s">
        <v>1799</v>
      </c>
      <c r="D101" s="1417"/>
      <c r="E101" s="1417">
        <v>33</v>
      </c>
      <c r="F101" s="1417">
        <v>33</v>
      </c>
      <c r="G101" s="1417"/>
      <c r="H101" s="1417"/>
      <c r="I101" s="1417">
        <f t="shared" si="3"/>
        <v>0</v>
      </c>
      <c r="J101" s="1417">
        <f t="shared" si="4"/>
        <v>0</v>
      </c>
      <c r="K101" s="1417">
        <f t="shared" si="4"/>
        <v>33</v>
      </c>
      <c r="L101" s="1417">
        <f t="shared" si="4"/>
        <v>33</v>
      </c>
    </row>
    <row r="102" spans="1:12">
      <c r="A102" s="1415" t="s">
        <v>1798</v>
      </c>
      <c r="B102" s="1416" t="s">
        <v>1751</v>
      </c>
      <c r="C102" s="1416" t="s">
        <v>1800</v>
      </c>
      <c r="D102" s="1417"/>
      <c r="E102" s="1417">
        <v>20</v>
      </c>
      <c r="F102" s="1417">
        <v>20</v>
      </c>
      <c r="G102" s="1417"/>
      <c r="H102" s="1417"/>
      <c r="I102" s="1417">
        <f t="shared" si="3"/>
        <v>0</v>
      </c>
      <c r="J102" s="1417">
        <f t="shared" si="4"/>
        <v>0</v>
      </c>
      <c r="K102" s="1417">
        <f t="shared" si="4"/>
        <v>20</v>
      </c>
      <c r="L102" s="1417">
        <f t="shared" si="4"/>
        <v>20</v>
      </c>
    </row>
    <row r="103" spans="1:12">
      <c r="A103" s="1415" t="s">
        <v>1798</v>
      </c>
      <c r="B103" s="1416" t="s">
        <v>1751</v>
      </c>
      <c r="C103" s="1416" t="s">
        <v>79</v>
      </c>
      <c r="D103" s="1417">
        <v>231</v>
      </c>
      <c r="E103" s="1417">
        <v>318</v>
      </c>
      <c r="F103" s="1417">
        <v>549</v>
      </c>
      <c r="G103" s="1417"/>
      <c r="H103" s="1417"/>
      <c r="I103" s="1417">
        <f t="shared" si="3"/>
        <v>0</v>
      </c>
      <c r="J103" s="1417">
        <f t="shared" si="4"/>
        <v>231</v>
      </c>
      <c r="K103" s="1417">
        <f t="shared" si="4"/>
        <v>318</v>
      </c>
      <c r="L103" s="1417">
        <f t="shared" si="4"/>
        <v>549</v>
      </c>
    </row>
    <row r="104" spans="1:12">
      <c r="A104" s="1415" t="s">
        <v>1798</v>
      </c>
      <c r="B104" s="1416" t="s">
        <v>1752</v>
      </c>
      <c r="C104" s="1416" t="s">
        <v>79</v>
      </c>
      <c r="D104" s="1417">
        <v>301</v>
      </c>
      <c r="E104" s="1417">
        <v>306</v>
      </c>
      <c r="F104" s="1417">
        <v>607</v>
      </c>
      <c r="G104" s="1417"/>
      <c r="H104" s="1417"/>
      <c r="I104" s="1417">
        <f t="shared" si="3"/>
        <v>0</v>
      </c>
      <c r="J104" s="1417">
        <f t="shared" si="4"/>
        <v>301</v>
      </c>
      <c r="K104" s="1417">
        <f t="shared" si="4"/>
        <v>306</v>
      </c>
      <c r="L104" s="1417">
        <f t="shared" si="4"/>
        <v>607</v>
      </c>
    </row>
    <row r="105" spans="1:12">
      <c r="A105" s="1415" t="s">
        <v>1798</v>
      </c>
      <c r="B105" s="1416" t="s">
        <v>1753</v>
      </c>
      <c r="C105" s="1416" t="s">
        <v>79</v>
      </c>
      <c r="D105" s="1417">
        <v>141</v>
      </c>
      <c r="E105" s="1417">
        <v>176</v>
      </c>
      <c r="F105" s="1417">
        <v>317</v>
      </c>
      <c r="G105" s="1417"/>
      <c r="H105" s="1417"/>
      <c r="I105" s="1417">
        <f t="shared" si="3"/>
        <v>0</v>
      </c>
      <c r="J105" s="1417">
        <f t="shared" si="4"/>
        <v>141</v>
      </c>
      <c r="K105" s="1417">
        <f t="shared" si="4"/>
        <v>176</v>
      </c>
      <c r="L105" s="1417">
        <f t="shared" si="4"/>
        <v>317</v>
      </c>
    </row>
    <row r="106" spans="1:12">
      <c r="A106" s="1415" t="s">
        <v>1798</v>
      </c>
      <c r="B106" s="1416" t="s">
        <v>1754</v>
      </c>
      <c r="C106" s="1416" t="s">
        <v>79</v>
      </c>
      <c r="D106" s="1417">
        <v>215</v>
      </c>
      <c r="E106" s="1417">
        <v>203</v>
      </c>
      <c r="F106" s="1417">
        <v>418</v>
      </c>
      <c r="G106" s="1417"/>
      <c r="H106" s="1417"/>
      <c r="I106" s="1417">
        <f t="shared" si="3"/>
        <v>0</v>
      </c>
      <c r="J106" s="1417">
        <f t="shared" si="4"/>
        <v>215</v>
      </c>
      <c r="K106" s="1417">
        <f t="shared" si="4"/>
        <v>203</v>
      </c>
      <c r="L106" s="1417">
        <f t="shared" si="4"/>
        <v>418</v>
      </c>
    </row>
    <row r="107" spans="1:12">
      <c r="A107" s="1415" t="s">
        <v>1798</v>
      </c>
      <c r="B107" s="1416" t="s">
        <v>1757</v>
      </c>
      <c r="C107" s="1416" t="s">
        <v>1799</v>
      </c>
      <c r="D107" s="1417"/>
      <c r="E107" s="1417">
        <v>40</v>
      </c>
      <c r="F107" s="1417">
        <v>40</v>
      </c>
      <c r="G107" s="1417"/>
      <c r="H107" s="1417"/>
      <c r="I107" s="1417">
        <f t="shared" si="3"/>
        <v>0</v>
      </c>
      <c r="J107" s="1417">
        <f t="shared" si="4"/>
        <v>0</v>
      </c>
      <c r="K107" s="1417">
        <f t="shared" si="4"/>
        <v>40</v>
      </c>
      <c r="L107" s="1417">
        <f t="shared" si="4"/>
        <v>40</v>
      </c>
    </row>
    <row r="108" spans="1:12">
      <c r="A108" s="1415" t="s">
        <v>1798</v>
      </c>
      <c r="B108" s="1416" t="s">
        <v>1757</v>
      </c>
      <c r="C108" s="1416" t="s">
        <v>1801</v>
      </c>
      <c r="D108" s="1417"/>
      <c r="E108" s="1417">
        <v>31</v>
      </c>
      <c r="F108" s="1417">
        <v>31</v>
      </c>
      <c r="G108" s="1417"/>
      <c r="H108" s="1417"/>
      <c r="I108" s="1417">
        <f t="shared" si="3"/>
        <v>0</v>
      </c>
      <c r="J108" s="1417">
        <f t="shared" si="4"/>
        <v>0</v>
      </c>
      <c r="K108" s="1417">
        <f t="shared" si="4"/>
        <v>31</v>
      </c>
      <c r="L108" s="1417">
        <f t="shared" si="4"/>
        <v>31</v>
      </c>
    </row>
    <row r="109" spans="1:12">
      <c r="A109" s="1415" t="s">
        <v>1798</v>
      </c>
      <c r="B109" s="1416" t="s">
        <v>1757</v>
      </c>
      <c r="C109" s="1416" t="s">
        <v>79</v>
      </c>
      <c r="D109" s="1417">
        <v>303</v>
      </c>
      <c r="E109" s="1417">
        <v>603</v>
      </c>
      <c r="F109" s="1417">
        <v>906</v>
      </c>
      <c r="G109" s="1417"/>
      <c r="H109" s="1417">
        <v>1</v>
      </c>
      <c r="I109" s="1417">
        <f t="shared" si="3"/>
        <v>1</v>
      </c>
      <c r="J109" s="1417">
        <f t="shared" si="4"/>
        <v>303</v>
      </c>
      <c r="K109" s="1417">
        <f t="shared" si="4"/>
        <v>604</v>
      </c>
      <c r="L109" s="1417">
        <f t="shared" si="4"/>
        <v>907</v>
      </c>
    </row>
    <row r="110" spans="1:12">
      <c r="A110" s="1418" t="s">
        <v>1798</v>
      </c>
      <c r="B110" s="1416" t="s">
        <v>1758</v>
      </c>
      <c r="C110" s="1416" t="s">
        <v>79</v>
      </c>
      <c r="D110" s="1417">
        <v>102</v>
      </c>
      <c r="E110" s="1417">
        <v>102</v>
      </c>
      <c r="F110" s="1417">
        <v>204</v>
      </c>
      <c r="G110" s="1417"/>
      <c r="H110" s="1417"/>
      <c r="I110" s="1417">
        <f t="shared" si="3"/>
        <v>0</v>
      </c>
      <c r="J110" s="1417">
        <f t="shared" si="4"/>
        <v>102</v>
      </c>
      <c r="K110" s="1417">
        <f t="shared" si="4"/>
        <v>102</v>
      </c>
      <c r="L110" s="1417">
        <f t="shared" si="4"/>
        <v>204</v>
      </c>
    </row>
    <row r="111" spans="1:12" ht="14.4">
      <c r="A111" s="1419" t="s">
        <v>1802</v>
      </c>
      <c r="B111" s="1419"/>
      <c r="C111" s="1419"/>
      <c r="D111" s="1420">
        <v>1293</v>
      </c>
      <c r="E111" s="1420">
        <v>1832</v>
      </c>
      <c r="F111" s="1420">
        <v>3125</v>
      </c>
      <c r="G111" s="1420"/>
      <c r="H111" s="1420">
        <v>1</v>
      </c>
      <c r="I111" s="1420">
        <f t="shared" si="3"/>
        <v>1</v>
      </c>
      <c r="J111" s="1420">
        <f t="shared" si="4"/>
        <v>1293</v>
      </c>
      <c r="K111" s="1420">
        <f t="shared" si="4"/>
        <v>1833</v>
      </c>
      <c r="L111" s="1420">
        <f t="shared" si="4"/>
        <v>3126</v>
      </c>
    </row>
    <row r="112" spans="1:12">
      <c r="A112" s="1415" t="s">
        <v>1803</v>
      </c>
      <c r="B112" s="1416" t="s">
        <v>1753</v>
      </c>
      <c r="C112" s="1416" t="s">
        <v>1804</v>
      </c>
      <c r="D112" s="1417">
        <v>208</v>
      </c>
      <c r="E112" s="1417">
        <v>211</v>
      </c>
      <c r="F112" s="1417">
        <v>419</v>
      </c>
      <c r="G112" s="1417"/>
      <c r="H112" s="1417">
        <v>2</v>
      </c>
      <c r="I112" s="1417">
        <f t="shared" si="3"/>
        <v>2</v>
      </c>
      <c r="J112" s="1417">
        <f t="shared" si="4"/>
        <v>208</v>
      </c>
      <c r="K112" s="1417">
        <f t="shared" si="4"/>
        <v>213</v>
      </c>
      <c r="L112" s="1417">
        <f t="shared" si="4"/>
        <v>421</v>
      </c>
    </row>
    <row r="113" spans="1:12">
      <c r="A113" s="1415" t="s">
        <v>1803</v>
      </c>
      <c r="B113" s="1416" t="s">
        <v>1754</v>
      </c>
      <c r="C113" s="1416" t="s">
        <v>1804</v>
      </c>
      <c r="D113" s="1417">
        <v>271</v>
      </c>
      <c r="E113" s="1417">
        <v>156</v>
      </c>
      <c r="F113" s="1417">
        <v>427</v>
      </c>
      <c r="G113" s="1417"/>
      <c r="H113" s="1417">
        <v>1</v>
      </c>
      <c r="I113" s="1417">
        <f t="shared" si="3"/>
        <v>1</v>
      </c>
      <c r="J113" s="1417">
        <f t="shared" si="4"/>
        <v>271</v>
      </c>
      <c r="K113" s="1417">
        <f t="shared" si="4"/>
        <v>157</v>
      </c>
      <c r="L113" s="1417">
        <f t="shared" si="4"/>
        <v>428</v>
      </c>
    </row>
    <row r="114" spans="1:12">
      <c r="A114" s="1415" t="s">
        <v>1803</v>
      </c>
      <c r="B114" s="1416" t="s">
        <v>1757</v>
      </c>
      <c r="C114" s="1416" t="s">
        <v>67</v>
      </c>
      <c r="D114" s="1417">
        <v>113</v>
      </c>
      <c r="E114" s="1417">
        <v>247</v>
      </c>
      <c r="F114" s="1417">
        <v>360</v>
      </c>
      <c r="G114" s="1417"/>
      <c r="H114" s="1417">
        <v>1</v>
      </c>
      <c r="I114" s="1417">
        <f t="shared" si="3"/>
        <v>1</v>
      </c>
      <c r="J114" s="1417">
        <f t="shared" si="4"/>
        <v>113</v>
      </c>
      <c r="K114" s="1417">
        <f t="shared" si="4"/>
        <v>248</v>
      </c>
      <c r="L114" s="1417">
        <f t="shared" si="4"/>
        <v>361</v>
      </c>
    </row>
    <row r="115" spans="1:12">
      <c r="A115" s="1415" t="s">
        <v>1803</v>
      </c>
      <c r="B115" s="1416" t="s">
        <v>1757</v>
      </c>
      <c r="C115" s="1416" t="s">
        <v>1804</v>
      </c>
      <c r="D115" s="1417">
        <v>528</v>
      </c>
      <c r="E115" s="1417">
        <v>541</v>
      </c>
      <c r="F115" s="1417">
        <v>1069</v>
      </c>
      <c r="G115" s="1417">
        <v>1</v>
      </c>
      <c r="H115" s="1417">
        <v>1</v>
      </c>
      <c r="I115" s="1417">
        <f t="shared" si="3"/>
        <v>2</v>
      </c>
      <c r="J115" s="1417">
        <f t="shared" si="4"/>
        <v>529</v>
      </c>
      <c r="K115" s="1417">
        <f t="shared" si="4"/>
        <v>542</v>
      </c>
      <c r="L115" s="1417">
        <f t="shared" si="4"/>
        <v>1071</v>
      </c>
    </row>
    <row r="116" spans="1:12">
      <c r="A116" s="1418" t="s">
        <v>1803</v>
      </c>
      <c r="B116" s="1416" t="s">
        <v>1758</v>
      </c>
      <c r="C116" s="1416" t="s">
        <v>1804</v>
      </c>
      <c r="D116" s="1417">
        <v>154</v>
      </c>
      <c r="E116" s="1417">
        <v>44</v>
      </c>
      <c r="F116" s="1417">
        <v>198</v>
      </c>
      <c r="G116" s="1417">
        <v>1</v>
      </c>
      <c r="H116" s="1417"/>
      <c r="I116" s="1417">
        <f t="shared" si="3"/>
        <v>1</v>
      </c>
      <c r="J116" s="1417">
        <f t="shared" si="4"/>
        <v>155</v>
      </c>
      <c r="K116" s="1417">
        <f t="shared" si="4"/>
        <v>44</v>
      </c>
      <c r="L116" s="1417">
        <f t="shared" si="4"/>
        <v>199</v>
      </c>
    </row>
    <row r="117" spans="1:12" ht="14.4">
      <c r="A117" s="1419" t="s">
        <v>1805</v>
      </c>
      <c r="B117" s="1419"/>
      <c r="C117" s="1419"/>
      <c r="D117" s="1420">
        <v>1274</v>
      </c>
      <c r="E117" s="1420">
        <v>1199</v>
      </c>
      <c r="F117" s="1420">
        <v>2473</v>
      </c>
      <c r="G117" s="1420">
        <v>2</v>
      </c>
      <c r="H117" s="1420">
        <v>5</v>
      </c>
      <c r="I117" s="1420">
        <f t="shared" si="3"/>
        <v>7</v>
      </c>
      <c r="J117" s="1420">
        <f t="shared" si="4"/>
        <v>1276</v>
      </c>
      <c r="K117" s="1420">
        <f t="shared" si="4"/>
        <v>1204</v>
      </c>
      <c r="L117" s="1420">
        <f t="shared" si="4"/>
        <v>2480</v>
      </c>
    </row>
    <row r="118" spans="1:12">
      <c r="A118" s="1415" t="s">
        <v>1806</v>
      </c>
      <c r="B118" s="1416" t="s">
        <v>1753</v>
      </c>
      <c r="C118" s="1416" t="s">
        <v>81</v>
      </c>
      <c r="D118" s="1417">
        <v>170</v>
      </c>
      <c r="E118" s="1417">
        <v>169</v>
      </c>
      <c r="F118" s="1417">
        <v>339</v>
      </c>
      <c r="G118" s="1417"/>
      <c r="H118" s="1417"/>
      <c r="I118" s="1417">
        <f t="shared" si="3"/>
        <v>0</v>
      </c>
      <c r="J118" s="1417">
        <f t="shared" si="4"/>
        <v>170</v>
      </c>
      <c r="K118" s="1417">
        <f t="shared" si="4"/>
        <v>169</v>
      </c>
      <c r="L118" s="1417">
        <f t="shared" si="4"/>
        <v>339</v>
      </c>
    </row>
    <row r="119" spans="1:12">
      <c r="A119" s="1415" t="s">
        <v>1806</v>
      </c>
      <c r="B119" s="1416" t="s">
        <v>1754</v>
      </c>
      <c r="C119" s="1416" t="s">
        <v>81</v>
      </c>
      <c r="D119" s="1417">
        <v>316</v>
      </c>
      <c r="E119" s="1417">
        <v>367</v>
      </c>
      <c r="F119" s="1417">
        <v>683</v>
      </c>
      <c r="G119" s="1417">
        <v>1</v>
      </c>
      <c r="H119" s="1417">
        <v>1</v>
      </c>
      <c r="I119" s="1417">
        <f t="shared" si="3"/>
        <v>2</v>
      </c>
      <c r="J119" s="1417">
        <f t="shared" si="4"/>
        <v>317</v>
      </c>
      <c r="K119" s="1417">
        <f t="shared" si="4"/>
        <v>368</v>
      </c>
      <c r="L119" s="1417">
        <f t="shared" si="4"/>
        <v>685</v>
      </c>
    </row>
    <row r="120" spans="1:12">
      <c r="A120" s="1418" t="s">
        <v>1806</v>
      </c>
      <c r="B120" s="1416" t="s">
        <v>1757</v>
      </c>
      <c r="C120" s="1416" t="s">
        <v>81</v>
      </c>
      <c r="D120" s="1417">
        <v>383</v>
      </c>
      <c r="E120" s="1417">
        <v>292</v>
      </c>
      <c r="F120" s="1417">
        <v>675</v>
      </c>
      <c r="G120" s="1417"/>
      <c r="H120" s="1417">
        <v>1</v>
      </c>
      <c r="I120" s="1417">
        <f t="shared" si="3"/>
        <v>1</v>
      </c>
      <c r="J120" s="1417">
        <f t="shared" si="4"/>
        <v>383</v>
      </c>
      <c r="K120" s="1417">
        <f t="shared" si="4"/>
        <v>293</v>
      </c>
      <c r="L120" s="1417">
        <f t="shared" si="4"/>
        <v>676</v>
      </c>
    </row>
    <row r="121" spans="1:12" ht="14.4">
      <c r="A121" s="1419" t="s">
        <v>1807</v>
      </c>
      <c r="B121" s="1419"/>
      <c r="C121" s="1419"/>
      <c r="D121" s="1420">
        <v>869</v>
      </c>
      <c r="E121" s="1420">
        <v>828</v>
      </c>
      <c r="F121" s="1420">
        <v>1697</v>
      </c>
      <c r="G121" s="1420">
        <v>1</v>
      </c>
      <c r="H121" s="1420">
        <v>2</v>
      </c>
      <c r="I121" s="1420">
        <f t="shared" si="3"/>
        <v>3</v>
      </c>
      <c r="J121" s="1420">
        <f t="shared" si="4"/>
        <v>870</v>
      </c>
      <c r="K121" s="1420">
        <f t="shared" si="4"/>
        <v>830</v>
      </c>
      <c r="L121" s="1420">
        <f t="shared" si="4"/>
        <v>1700</v>
      </c>
    </row>
    <row r="122" spans="1:12">
      <c r="A122" s="1415" t="s">
        <v>1808</v>
      </c>
      <c r="B122" s="1416" t="s">
        <v>1769</v>
      </c>
      <c r="C122" s="1416" t="s">
        <v>1809</v>
      </c>
      <c r="D122" s="1417">
        <v>255</v>
      </c>
      <c r="E122" s="1417">
        <v>21</v>
      </c>
      <c r="F122" s="1417">
        <v>276</v>
      </c>
      <c r="G122" s="1417"/>
      <c r="H122" s="1417"/>
      <c r="I122" s="1417">
        <f t="shared" si="3"/>
        <v>0</v>
      </c>
      <c r="J122" s="1417">
        <f t="shared" si="4"/>
        <v>255</v>
      </c>
      <c r="K122" s="1417">
        <f t="shared" si="4"/>
        <v>21</v>
      </c>
      <c r="L122" s="1417">
        <f t="shared" si="4"/>
        <v>276</v>
      </c>
    </row>
    <row r="123" spans="1:12">
      <c r="A123" s="1415" t="s">
        <v>1808</v>
      </c>
      <c r="B123" s="1416" t="s">
        <v>1754</v>
      </c>
      <c r="C123" s="1416" t="s">
        <v>1809</v>
      </c>
      <c r="D123" s="1417">
        <v>374</v>
      </c>
      <c r="E123" s="1417">
        <v>117</v>
      </c>
      <c r="F123" s="1417">
        <v>491</v>
      </c>
      <c r="G123" s="1417"/>
      <c r="H123" s="1417"/>
      <c r="I123" s="1417">
        <f t="shared" si="3"/>
        <v>0</v>
      </c>
      <c r="J123" s="1417">
        <f t="shared" si="4"/>
        <v>374</v>
      </c>
      <c r="K123" s="1417">
        <f t="shared" si="4"/>
        <v>117</v>
      </c>
      <c r="L123" s="1417">
        <f t="shared" si="4"/>
        <v>491</v>
      </c>
    </row>
    <row r="124" spans="1:12">
      <c r="A124" s="1415" t="s">
        <v>1808</v>
      </c>
      <c r="B124" s="1416" t="s">
        <v>1757</v>
      </c>
      <c r="C124" s="1416" t="s">
        <v>1809</v>
      </c>
      <c r="D124" s="1417">
        <v>752</v>
      </c>
      <c r="E124" s="1417">
        <v>537</v>
      </c>
      <c r="F124" s="1417">
        <v>1289</v>
      </c>
      <c r="G124" s="1417"/>
      <c r="H124" s="1417"/>
      <c r="I124" s="1417">
        <f t="shared" si="3"/>
        <v>0</v>
      </c>
      <c r="J124" s="1417">
        <f t="shared" si="4"/>
        <v>752</v>
      </c>
      <c r="K124" s="1417">
        <f t="shared" si="4"/>
        <v>537</v>
      </c>
      <c r="L124" s="1417">
        <f t="shared" si="4"/>
        <v>1289</v>
      </c>
    </row>
    <row r="125" spans="1:12">
      <c r="A125" s="1418" t="s">
        <v>1808</v>
      </c>
      <c r="B125" s="1416" t="s">
        <v>1758</v>
      </c>
      <c r="C125" s="1416" t="s">
        <v>1809</v>
      </c>
      <c r="D125" s="1417">
        <v>58</v>
      </c>
      <c r="E125" s="1417"/>
      <c r="F125" s="1417">
        <v>58</v>
      </c>
      <c r="G125" s="1417"/>
      <c r="H125" s="1417"/>
      <c r="I125" s="1417">
        <f t="shared" si="3"/>
        <v>0</v>
      </c>
      <c r="J125" s="1417">
        <f t="shared" si="4"/>
        <v>58</v>
      </c>
      <c r="K125" s="1417">
        <f t="shared" si="4"/>
        <v>0</v>
      </c>
      <c r="L125" s="1417">
        <f t="shared" si="4"/>
        <v>58</v>
      </c>
    </row>
    <row r="126" spans="1:12" ht="14.4">
      <c r="A126" s="1419" t="s">
        <v>1810</v>
      </c>
      <c r="B126" s="1419"/>
      <c r="C126" s="1419"/>
      <c r="D126" s="1420">
        <v>1439</v>
      </c>
      <c r="E126" s="1420">
        <v>675</v>
      </c>
      <c r="F126" s="1420">
        <v>2114</v>
      </c>
      <c r="G126" s="1420"/>
      <c r="H126" s="1420"/>
      <c r="I126" s="1420">
        <f t="shared" si="3"/>
        <v>0</v>
      </c>
      <c r="J126" s="1420">
        <f t="shared" si="4"/>
        <v>1439</v>
      </c>
      <c r="K126" s="1420">
        <f t="shared" si="4"/>
        <v>675</v>
      </c>
      <c r="L126" s="1420">
        <f t="shared" si="4"/>
        <v>2114</v>
      </c>
    </row>
    <row r="127" spans="1:12">
      <c r="A127" s="1415" t="s">
        <v>1811</v>
      </c>
      <c r="B127" s="1416" t="s">
        <v>1751</v>
      </c>
      <c r="C127" s="1416" t="s">
        <v>73</v>
      </c>
      <c r="D127" s="1417">
        <v>171</v>
      </c>
      <c r="E127" s="1417">
        <v>192</v>
      </c>
      <c r="F127" s="1417">
        <v>363</v>
      </c>
      <c r="G127" s="1417"/>
      <c r="H127" s="1417">
        <v>1</v>
      </c>
      <c r="I127" s="1417">
        <f t="shared" si="3"/>
        <v>1</v>
      </c>
      <c r="J127" s="1417">
        <f t="shared" si="4"/>
        <v>171</v>
      </c>
      <c r="K127" s="1417">
        <f t="shared" si="4"/>
        <v>193</v>
      </c>
      <c r="L127" s="1417">
        <f t="shared" si="4"/>
        <v>364</v>
      </c>
    </row>
    <row r="128" spans="1:12">
      <c r="A128" s="1415" t="s">
        <v>1811</v>
      </c>
      <c r="B128" s="1416" t="s">
        <v>1753</v>
      </c>
      <c r="C128" s="1416" t="s">
        <v>73</v>
      </c>
      <c r="D128" s="1417">
        <v>99</v>
      </c>
      <c r="E128" s="1417"/>
      <c r="F128" s="1417">
        <v>99</v>
      </c>
      <c r="G128" s="1417"/>
      <c r="H128" s="1417"/>
      <c r="I128" s="1417">
        <f t="shared" si="3"/>
        <v>0</v>
      </c>
      <c r="J128" s="1417">
        <f t="shared" si="4"/>
        <v>99</v>
      </c>
      <c r="K128" s="1417">
        <f t="shared" si="4"/>
        <v>0</v>
      </c>
      <c r="L128" s="1417">
        <f t="shared" si="4"/>
        <v>99</v>
      </c>
    </row>
    <row r="129" spans="1:12">
      <c r="A129" s="1415" t="s">
        <v>1811</v>
      </c>
      <c r="B129" s="1416" t="s">
        <v>1754</v>
      </c>
      <c r="C129" s="1416" t="s">
        <v>73</v>
      </c>
      <c r="D129" s="1417">
        <v>145</v>
      </c>
      <c r="E129" s="1417">
        <v>111</v>
      </c>
      <c r="F129" s="1417">
        <v>256</v>
      </c>
      <c r="G129" s="1417">
        <v>2</v>
      </c>
      <c r="H129" s="1417"/>
      <c r="I129" s="1417">
        <f t="shared" si="3"/>
        <v>2</v>
      </c>
      <c r="J129" s="1417">
        <f t="shared" si="4"/>
        <v>147</v>
      </c>
      <c r="K129" s="1417">
        <f t="shared" si="4"/>
        <v>111</v>
      </c>
      <c r="L129" s="1417">
        <f t="shared" si="4"/>
        <v>258</v>
      </c>
    </row>
    <row r="130" spans="1:12">
      <c r="A130" s="1415" t="s">
        <v>1811</v>
      </c>
      <c r="B130" s="1416" t="s">
        <v>1757</v>
      </c>
      <c r="C130" s="1416" t="s">
        <v>73</v>
      </c>
      <c r="D130" s="1417">
        <v>264</v>
      </c>
      <c r="E130" s="1417">
        <v>100</v>
      </c>
      <c r="F130" s="1417">
        <v>364</v>
      </c>
      <c r="G130" s="1417">
        <v>1</v>
      </c>
      <c r="H130" s="1417">
        <v>1</v>
      </c>
      <c r="I130" s="1417">
        <f t="shared" si="3"/>
        <v>2</v>
      </c>
      <c r="J130" s="1417">
        <f t="shared" si="4"/>
        <v>265</v>
      </c>
      <c r="K130" s="1417">
        <f t="shared" si="4"/>
        <v>101</v>
      </c>
      <c r="L130" s="1417">
        <f t="shared" si="4"/>
        <v>366</v>
      </c>
    </row>
    <row r="131" spans="1:12">
      <c r="A131" s="1418" t="s">
        <v>1811</v>
      </c>
      <c r="B131" s="1416" t="s">
        <v>1758</v>
      </c>
      <c r="C131" s="1416" t="s">
        <v>73</v>
      </c>
      <c r="D131" s="1417">
        <v>109</v>
      </c>
      <c r="E131" s="1417"/>
      <c r="F131" s="1417">
        <v>109</v>
      </c>
      <c r="G131" s="1417"/>
      <c r="H131" s="1417"/>
      <c r="I131" s="1417">
        <f t="shared" si="3"/>
        <v>0</v>
      </c>
      <c r="J131" s="1417">
        <f t="shared" si="4"/>
        <v>109</v>
      </c>
      <c r="K131" s="1417">
        <f t="shared" si="4"/>
        <v>0</v>
      </c>
      <c r="L131" s="1417">
        <f t="shared" si="4"/>
        <v>109</v>
      </c>
    </row>
    <row r="132" spans="1:12" ht="14.4">
      <c r="A132" s="1419" t="s">
        <v>1812</v>
      </c>
      <c r="B132" s="1419"/>
      <c r="C132" s="1419"/>
      <c r="D132" s="1420">
        <v>788</v>
      </c>
      <c r="E132" s="1420">
        <v>403</v>
      </c>
      <c r="F132" s="1420">
        <v>1191</v>
      </c>
      <c r="G132" s="1420">
        <v>3</v>
      </c>
      <c r="H132" s="1420">
        <v>2</v>
      </c>
      <c r="I132" s="1420">
        <f t="shared" si="3"/>
        <v>5</v>
      </c>
      <c r="J132" s="1420">
        <f t="shared" si="4"/>
        <v>791</v>
      </c>
      <c r="K132" s="1420">
        <f t="shared" si="4"/>
        <v>405</v>
      </c>
      <c r="L132" s="1420">
        <f t="shared" si="4"/>
        <v>1196</v>
      </c>
    </row>
    <row r="133" spans="1:12">
      <c r="A133" s="1415" t="s">
        <v>1813</v>
      </c>
      <c r="B133" s="1416" t="s">
        <v>1751</v>
      </c>
      <c r="C133" s="1416" t="s">
        <v>103</v>
      </c>
      <c r="D133" s="1417"/>
      <c r="E133" s="1417">
        <v>695</v>
      </c>
      <c r="F133" s="1417">
        <v>695</v>
      </c>
      <c r="G133" s="1417"/>
      <c r="H133" s="1417">
        <v>12</v>
      </c>
      <c r="I133" s="1417">
        <f t="shared" si="3"/>
        <v>12</v>
      </c>
      <c r="J133" s="1417">
        <f t="shared" si="4"/>
        <v>0</v>
      </c>
      <c r="K133" s="1417">
        <f t="shared" si="4"/>
        <v>707</v>
      </c>
      <c r="L133" s="1417">
        <f t="shared" si="4"/>
        <v>707</v>
      </c>
    </row>
    <row r="134" spans="1:12">
      <c r="A134" s="1415" t="s">
        <v>1813</v>
      </c>
      <c r="B134" s="1416" t="s">
        <v>1814</v>
      </c>
      <c r="C134" s="1416" t="s">
        <v>103</v>
      </c>
      <c r="D134" s="1417"/>
      <c r="E134" s="1417">
        <v>688</v>
      </c>
      <c r="F134" s="1417">
        <v>688</v>
      </c>
      <c r="G134" s="1417"/>
      <c r="H134" s="1417">
        <v>9</v>
      </c>
      <c r="I134" s="1417">
        <f t="shared" si="3"/>
        <v>9</v>
      </c>
      <c r="J134" s="1417">
        <f t="shared" si="4"/>
        <v>0</v>
      </c>
      <c r="K134" s="1417">
        <f t="shared" si="4"/>
        <v>697</v>
      </c>
      <c r="L134" s="1417">
        <f t="shared" si="4"/>
        <v>697</v>
      </c>
    </row>
    <row r="135" spans="1:12">
      <c r="A135" s="1415" t="s">
        <v>1813</v>
      </c>
      <c r="B135" s="1416" t="s">
        <v>1753</v>
      </c>
      <c r="C135" s="1416" t="s">
        <v>103</v>
      </c>
      <c r="D135" s="1417"/>
      <c r="E135" s="1417">
        <v>585</v>
      </c>
      <c r="F135" s="1417">
        <v>585</v>
      </c>
      <c r="G135" s="1417"/>
      <c r="H135" s="1417">
        <v>11</v>
      </c>
      <c r="I135" s="1417">
        <f t="shared" si="3"/>
        <v>11</v>
      </c>
      <c r="J135" s="1417">
        <f t="shared" si="4"/>
        <v>0</v>
      </c>
      <c r="K135" s="1417">
        <f t="shared" si="4"/>
        <v>596</v>
      </c>
      <c r="L135" s="1417">
        <f t="shared" si="4"/>
        <v>596</v>
      </c>
    </row>
    <row r="136" spans="1:12">
      <c r="A136" s="1415" t="s">
        <v>1813</v>
      </c>
      <c r="B136" s="1416" t="s">
        <v>1815</v>
      </c>
      <c r="C136" s="1416" t="s">
        <v>103</v>
      </c>
      <c r="D136" s="1417"/>
      <c r="E136" s="1417">
        <v>371</v>
      </c>
      <c r="F136" s="1417">
        <v>371</v>
      </c>
      <c r="G136" s="1417"/>
      <c r="H136" s="1417">
        <v>11</v>
      </c>
      <c r="I136" s="1417">
        <f t="shared" si="3"/>
        <v>11</v>
      </c>
      <c r="J136" s="1417">
        <f t="shared" si="4"/>
        <v>0</v>
      </c>
      <c r="K136" s="1417">
        <f t="shared" si="4"/>
        <v>382</v>
      </c>
      <c r="L136" s="1417">
        <f t="shared" si="4"/>
        <v>382</v>
      </c>
    </row>
    <row r="137" spans="1:12">
      <c r="A137" s="1418" t="s">
        <v>1813</v>
      </c>
      <c r="B137" s="1416" t="s">
        <v>1758</v>
      </c>
      <c r="C137" s="1416" t="s">
        <v>103</v>
      </c>
      <c r="D137" s="1417"/>
      <c r="E137" s="1417">
        <v>199</v>
      </c>
      <c r="F137" s="1417">
        <v>199</v>
      </c>
      <c r="G137" s="1417"/>
      <c r="H137" s="1417">
        <v>5</v>
      </c>
      <c r="I137" s="1417">
        <f t="shared" si="3"/>
        <v>5</v>
      </c>
      <c r="J137" s="1417">
        <f t="shared" si="4"/>
        <v>0</v>
      </c>
      <c r="K137" s="1417">
        <f t="shared" si="4"/>
        <v>204</v>
      </c>
      <c r="L137" s="1417">
        <f t="shared" si="4"/>
        <v>204</v>
      </c>
    </row>
    <row r="138" spans="1:12" ht="14.4">
      <c r="A138" s="1419" t="s">
        <v>1816</v>
      </c>
      <c r="B138" s="1419"/>
      <c r="C138" s="1419"/>
      <c r="D138" s="1420"/>
      <c r="E138" s="1420">
        <v>2538</v>
      </c>
      <c r="F138" s="1420">
        <v>2538</v>
      </c>
      <c r="G138" s="1420"/>
      <c r="H138" s="1420">
        <v>48</v>
      </c>
      <c r="I138" s="1420">
        <f t="shared" si="3"/>
        <v>48</v>
      </c>
      <c r="J138" s="1420">
        <f t="shared" si="4"/>
        <v>0</v>
      </c>
      <c r="K138" s="1420">
        <f t="shared" si="4"/>
        <v>2586</v>
      </c>
      <c r="L138" s="1420">
        <f t="shared" si="4"/>
        <v>2586</v>
      </c>
    </row>
    <row r="139" spans="1:12">
      <c r="A139" s="1415" t="s">
        <v>1817</v>
      </c>
      <c r="B139" s="1416" t="s">
        <v>1751</v>
      </c>
      <c r="C139" s="1416" t="s">
        <v>1818</v>
      </c>
      <c r="D139" s="1417"/>
      <c r="E139" s="1417">
        <v>258</v>
      </c>
      <c r="F139" s="1417">
        <v>258</v>
      </c>
      <c r="G139" s="1417"/>
      <c r="H139" s="1417">
        <v>1</v>
      </c>
      <c r="I139" s="1417">
        <f t="shared" ref="I139:I202" si="5">G139+H139</f>
        <v>1</v>
      </c>
      <c r="J139" s="1417">
        <f t="shared" ref="J139:L202" si="6">D139+G139</f>
        <v>0</v>
      </c>
      <c r="K139" s="1417">
        <f t="shared" si="6"/>
        <v>259</v>
      </c>
      <c r="L139" s="1417">
        <f t="shared" si="6"/>
        <v>259</v>
      </c>
    </row>
    <row r="140" spans="1:12">
      <c r="A140" s="1415" t="s">
        <v>1817</v>
      </c>
      <c r="B140" s="1416" t="s">
        <v>1753</v>
      </c>
      <c r="C140" s="1416" t="s">
        <v>413</v>
      </c>
      <c r="D140" s="1417">
        <v>188</v>
      </c>
      <c r="E140" s="1417">
        <v>216</v>
      </c>
      <c r="F140" s="1417">
        <v>404</v>
      </c>
      <c r="G140" s="1417"/>
      <c r="H140" s="1417"/>
      <c r="I140" s="1417">
        <f t="shared" si="5"/>
        <v>0</v>
      </c>
      <c r="J140" s="1417">
        <f t="shared" si="6"/>
        <v>188</v>
      </c>
      <c r="K140" s="1417">
        <f t="shared" si="6"/>
        <v>216</v>
      </c>
      <c r="L140" s="1417">
        <f t="shared" si="6"/>
        <v>404</v>
      </c>
    </row>
    <row r="141" spans="1:12">
      <c r="A141" s="1415" t="s">
        <v>1817</v>
      </c>
      <c r="B141" s="1416" t="s">
        <v>1754</v>
      </c>
      <c r="C141" s="1416" t="s">
        <v>1818</v>
      </c>
      <c r="D141" s="1417">
        <v>339</v>
      </c>
      <c r="E141" s="1417">
        <v>346</v>
      </c>
      <c r="F141" s="1417">
        <v>685</v>
      </c>
      <c r="G141" s="1417"/>
      <c r="H141" s="1417"/>
      <c r="I141" s="1417">
        <f t="shared" si="5"/>
        <v>0</v>
      </c>
      <c r="J141" s="1417">
        <f t="shared" si="6"/>
        <v>339</v>
      </c>
      <c r="K141" s="1417">
        <f t="shared" si="6"/>
        <v>346</v>
      </c>
      <c r="L141" s="1417">
        <f t="shared" si="6"/>
        <v>685</v>
      </c>
    </row>
    <row r="142" spans="1:12">
      <c r="A142" s="1418" t="s">
        <v>1817</v>
      </c>
      <c r="B142" s="1416" t="s">
        <v>1757</v>
      </c>
      <c r="C142" s="1416" t="s">
        <v>1818</v>
      </c>
      <c r="D142" s="1417">
        <v>257</v>
      </c>
      <c r="E142" s="1417">
        <v>235</v>
      </c>
      <c r="F142" s="1417">
        <v>492</v>
      </c>
      <c r="G142" s="1417">
        <v>2</v>
      </c>
      <c r="H142" s="1417"/>
      <c r="I142" s="1417">
        <f t="shared" si="5"/>
        <v>2</v>
      </c>
      <c r="J142" s="1417">
        <f t="shared" si="6"/>
        <v>259</v>
      </c>
      <c r="K142" s="1417">
        <f t="shared" si="6"/>
        <v>235</v>
      </c>
      <c r="L142" s="1417">
        <f t="shared" si="6"/>
        <v>494</v>
      </c>
    </row>
    <row r="143" spans="1:12" ht="14.4">
      <c r="A143" s="1419" t="s">
        <v>1819</v>
      </c>
      <c r="B143" s="1419"/>
      <c r="C143" s="1419"/>
      <c r="D143" s="1420">
        <v>784</v>
      </c>
      <c r="E143" s="1420">
        <v>1055</v>
      </c>
      <c r="F143" s="1420">
        <v>1839</v>
      </c>
      <c r="G143" s="1420">
        <v>2</v>
      </c>
      <c r="H143" s="1420">
        <v>1</v>
      </c>
      <c r="I143" s="1420">
        <f t="shared" si="5"/>
        <v>3</v>
      </c>
      <c r="J143" s="1420">
        <f t="shared" si="6"/>
        <v>786</v>
      </c>
      <c r="K143" s="1420">
        <f t="shared" si="6"/>
        <v>1056</v>
      </c>
      <c r="L143" s="1420">
        <f t="shared" si="6"/>
        <v>1842</v>
      </c>
    </row>
    <row r="144" spans="1:12">
      <c r="A144" s="1415" t="s">
        <v>1820</v>
      </c>
      <c r="B144" s="1416" t="s">
        <v>1753</v>
      </c>
      <c r="C144" s="1416" t="s">
        <v>1821</v>
      </c>
      <c r="D144" s="1417">
        <v>206</v>
      </c>
      <c r="E144" s="1417">
        <v>215</v>
      </c>
      <c r="F144" s="1417">
        <v>421</v>
      </c>
      <c r="G144" s="1417"/>
      <c r="H144" s="1417">
        <v>1</v>
      </c>
      <c r="I144" s="1417">
        <f t="shared" si="5"/>
        <v>1</v>
      </c>
      <c r="J144" s="1417">
        <f t="shared" si="6"/>
        <v>206</v>
      </c>
      <c r="K144" s="1417">
        <f t="shared" si="6"/>
        <v>216</v>
      </c>
      <c r="L144" s="1417">
        <f t="shared" si="6"/>
        <v>422</v>
      </c>
    </row>
    <row r="145" spans="1:12">
      <c r="A145" s="1415" t="s">
        <v>1820</v>
      </c>
      <c r="B145" s="1416" t="s">
        <v>1754</v>
      </c>
      <c r="C145" s="1416" t="s">
        <v>1821</v>
      </c>
      <c r="D145" s="1417">
        <v>142</v>
      </c>
      <c r="E145" s="1417"/>
      <c r="F145" s="1417">
        <v>142</v>
      </c>
      <c r="G145" s="1417"/>
      <c r="H145" s="1417"/>
      <c r="I145" s="1417">
        <f t="shared" si="5"/>
        <v>0</v>
      </c>
      <c r="J145" s="1417">
        <f t="shared" si="6"/>
        <v>142</v>
      </c>
      <c r="K145" s="1417">
        <f t="shared" si="6"/>
        <v>0</v>
      </c>
      <c r="L145" s="1417">
        <f t="shared" si="6"/>
        <v>142</v>
      </c>
    </row>
    <row r="146" spans="1:12">
      <c r="A146" s="1415" t="s">
        <v>1820</v>
      </c>
      <c r="B146" s="1416" t="s">
        <v>1754</v>
      </c>
      <c r="C146" s="1416" t="s">
        <v>1822</v>
      </c>
      <c r="D146" s="1417">
        <v>142</v>
      </c>
      <c r="E146" s="1417"/>
      <c r="F146" s="1417">
        <v>142</v>
      </c>
      <c r="G146" s="1417"/>
      <c r="H146" s="1417"/>
      <c r="I146" s="1417">
        <f t="shared" si="5"/>
        <v>0</v>
      </c>
      <c r="J146" s="1417">
        <f t="shared" si="6"/>
        <v>142</v>
      </c>
      <c r="K146" s="1417">
        <f t="shared" si="6"/>
        <v>0</v>
      </c>
      <c r="L146" s="1417">
        <f t="shared" si="6"/>
        <v>142</v>
      </c>
    </row>
    <row r="147" spans="1:12">
      <c r="A147" s="1415" t="s">
        <v>1820</v>
      </c>
      <c r="B147" s="1416" t="s">
        <v>1757</v>
      </c>
      <c r="C147" s="1416" t="s">
        <v>1821</v>
      </c>
      <c r="D147" s="1417">
        <v>147</v>
      </c>
      <c r="E147" s="1417">
        <v>191</v>
      </c>
      <c r="F147" s="1417">
        <v>338</v>
      </c>
      <c r="G147" s="1417"/>
      <c r="H147" s="1417"/>
      <c r="I147" s="1417">
        <f t="shared" si="5"/>
        <v>0</v>
      </c>
      <c r="J147" s="1417">
        <f t="shared" si="6"/>
        <v>147</v>
      </c>
      <c r="K147" s="1417">
        <f t="shared" si="6"/>
        <v>191</v>
      </c>
      <c r="L147" s="1417">
        <f t="shared" si="6"/>
        <v>338</v>
      </c>
    </row>
    <row r="148" spans="1:12">
      <c r="A148" s="1415" t="s">
        <v>1820</v>
      </c>
      <c r="B148" s="1416" t="s">
        <v>1757</v>
      </c>
      <c r="C148" s="1416" t="s">
        <v>1823</v>
      </c>
      <c r="D148" s="1417">
        <v>123</v>
      </c>
      <c r="E148" s="1417">
        <v>46</v>
      </c>
      <c r="F148" s="1417">
        <v>169</v>
      </c>
      <c r="G148" s="1417">
        <v>1</v>
      </c>
      <c r="H148" s="1417"/>
      <c r="I148" s="1417">
        <f t="shared" si="5"/>
        <v>1</v>
      </c>
      <c r="J148" s="1417">
        <f t="shared" si="6"/>
        <v>124</v>
      </c>
      <c r="K148" s="1417">
        <f t="shared" si="6"/>
        <v>46</v>
      </c>
      <c r="L148" s="1417">
        <f t="shared" si="6"/>
        <v>170</v>
      </c>
    </row>
    <row r="149" spans="1:12">
      <c r="A149" s="1418" t="s">
        <v>1820</v>
      </c>
      <c r="B149" s="1416" t="s">
        <v>1757</v>
      </c>
      <c r="C149" s="1416" t="s">
        <v>1822</v>
      </c>
      <c r="D149" s="1417">
        <v>172</v>
      </c>
      <c r="E149" s="1417">
        <v>76</v>
      </c>
      <c r="F149" s="1417">
        <v>248</v>
      </c>
      <c r="G149" s="1417"/>
      <c r="H149" s="1417"/>
      <c r="I149" s="1417">
        <f t="shared" si="5"/>
        <v>0</v>
      </c>
      <c r="J149" s="1417">
        <f t="shared" si="6"/>
        <v>172</v>
      </c>
      <c r="K149" s="1417">
        <f t="shared" si="6"/>
        <v>76</v>
      </c>
      <c r="L149" s="1417">
        <f t="shared" si="6"/>
        <v>248</v>
      </c>
    </row>
    <row r="150" spans="1:12" ht="14.4">
      <c r="A150" s="1419" t="s">
        <v>1824</v>
      </c>
      <c r="B150" s="1419"/>
      <c r="C150" s="1419"/>
      <c r="D150" s="1420">
        <v>932</v>
      </c>
      <c r="E150" s="1420">
        <v>528</v>
      </c>
      <c r="F150" s="1420">
        <v>1460</v>
      </c>
      <c r="G150" s="1420">
        <v>1</v>
      </c>
      <c r="H150" s="1420">
        <v>1</v>
      </c>
      <c r="I150" s="1420">
        <f t="shared" si="5"/>
        <v>2</v>
      </c>
      <c r="J150" s="1420">
        <f t="shared" si="6"/>
        <v>933</v>
      </c>
      <c r="K150" s="1420">
        <f t="shared" si="6"/>
        <v>529</v>
      </c>
      <c r="L150" s="1420">
        <f t="shared" si="6"/>
        <v>1462</v>
      </c>
    </row>
    <row r="151" spans="1:12">
      <c r="A151" s="1415" t="s">
        <v>1825</v>
      </c>
      <c r="B151" s="1416" t="s">
        <v>1753</v>
      </c>
      <c r="C151" s="1416" t="s">
        <v>1826</v>
      </c>
      <c r="D151" s="1417">
        <v>464</v>
      </c>
      <c r="E151" s="1417">
        <v>205</v>
      </c>
      <c r="F151" s="1417">
        <v>669</v>
      </c>
      <c r="G151" s="1417">
        <v>6</v>
      </c>
      <c r="H151" s="1417">
        <v>3</v>
      </c>
      <c r="I151" s="1417">
        <f t="shared" si="5"/>
        <v>9</v>
      </c>
      <c r="J151" s="1417">
        <f t="shared" si="6"/>
        <v>470</v>
      </c>
      <c r="K151" s="1417">
        <f t="shared" si="6"/>
        <v>208</v>
      </c>
      <c r="L151" s="1417">
        <f t="shared" si="6"/>
        <v>678</v>
      </c>
    </row>
    <row r="152" spans="1:12">
      <c r="A152" s="1415" t="s">
        <v>1825</v>
      </c>
      <c r="B152" s="1416" t="s">
        <v>1815</v>
      </c>
      <c r="C152" s="1416" t="s">
        <v>1826</v>
      </c>
      <c r="D152" s="1417">
        <v>233</v>
      </c>
      <c r="E152" s="1417"/>
      <c r="F152" s="1417">
        <v>233</v>
      </c>
      <c r="G152" s="1417">
        <v>4</v>
      </c>
      <c r="H152" s="1417"/>
      <c r="I152" s="1417">
        <f t="shared" si="5"/>
        <v>4</v>
      </c>
      <c r="J152" s="1417">
        <f t="shared" si="6"/>
        <v>237</v>
      </c>
      <c r="K152" s="1417">
        <f t="shared" si="6"/>
        <v>0</v>
      </c>
      <c r="L152" s="1417">
        <f t="shared" si="6"/>
        <v>237</v>
      </c>
    </row>
    <row r="153" spans="1:12">
      <c r="A153" s="1415" t="s">
        <v>1825</v>
      </c>
      <c r="B153" s="1416" t="s">
        <v>1757</v>
      </c>
      <c r="C153" s="1416" t="s">
        <v>1826</v>
      </c>
      <c r="D153" s="1417">
        <v>718</v>
      </c>
      <c r="E153" s="1417">
        <v>440</v>
      </c>
      <c r="F153" s="1417">
        <v>1158</v>
      </c>
      <c r="G153" s="1417">
        <v>5</v>
      </c>
      <c r="H153" s="1417">
        <v>2</v>
      </c>
      <c r="I153" s="1417">
        <f t="shared" si="5"/>
        <v>7</v>
      </c>
      <c r="J153" s="1417">
        <f t="shared" si="6"/>
        <v>723</v>
      </c>
      <c r="K153" s="1417">
        <f t="shared" si="6"/>
        <v>442</v>
      </c>
      <c r="L153" s="1417">
        <f t="shared" si="6"/>
        <v>1165</v>
      </c>
    </row>
    <row r="154" spans="1:12">
      <c r="A154" s="1415" t="s">
        <v>1825</v>
      </c>
      <c r="B154" s="1416" t="s">
        <v>1757</v>
      </c>
      <c r="C154" s="1416" t="s">
        <v>1827</v>
      </c>
      <c r="D154" s="1417">
        <v>34</v>
      </c>
      <c r="E154" s="1417">
        <v>134</v>
      </c>
      <c r="F154" s="1417">
        <v>168</v>
      </c>
      <c r="G154" s="1417"/>
      <c r="H154" s="1417">
        <v>1</v>
      </c>
      <c r="I154" s="1417">
        <f t="shared" si="5"/>
        <v>1</v>
      </c>
      <c r="J154" s="1417">
        <f t="shared" si="6"/>
        <v>34</v>
      </c>
      <c r="K154" s="1417">
        <f t="shared" si="6"/>
        <v>135</v>
      </c>
      <c r="L154" s="1417">
        <f t="shared" si="6"/>
        <v>169</v>
      </c>
    </row>
    <row r="155" spans="1:12">
      <c r="A155" s="1418" t="s">
        <v>1825</v>
      </c>
      <c r="B155" s="1416" t="s">
        <v>1758</v>
      </c>
      <c r="C155" s="1416" t="s">
        <v>1826</v>
      </c>
      <c r="D155" s="1417">
        <v>173</v>
      </c>
      <c r="E155" s="1417"/>
      <c r="F155" s="1417">
        <v>173</v>
      </c>
      <c r="G155" s="1417">
        <v>2</v>
      </c>
      <c r="H155" s="1417"/>
      <c r="I155" s="1417">
        <f t="shared" si="5"/>
        <v>2</v>
      </c>
      <c r="J155" s="1417">
        <f t="shared" si="6"/>
        <v>175</v>
      </c>
      <c r="K155" s="1417">
        <f t="shared" si="6"/>
        <v>0</v>
      </c>
      <c r="L155" s="1417">
        <f t="shared" si="6"/>
        <v>175</v>
      </c>
    </row>
    <row r="156" spans="1:12" ht="14.4">
      <c r="A156" s="1419" t="s">
        <v>1828</v>
      </c>
      <c r="B156" s="1419"/>
      <c r="C156" s="1419"/>
      <c r="D156" s="1420">
        <v>1622</v>
      </c>
      <c r="E156" s="1420">
        <v>779</v>
      </c>
      <c r="F156" s="1420">
        <v>2401</v>
      </c>
      <c r="G156" s="1420">
        <v>17</v>
      </c>
      <c r="H156" s="1420">
        <v>6</v>
      </c>
      <c r="I156" s="1420">
        <f t="shared" si="5"/>
        <v>23</v>
      </c>
      <c r="J156" s="1420">
        <f t="shared" si="6"/>
        <v>1639</v>
      </c>
      <c r="K156" s="1420">
        <f t="shared" si="6"/>
        <v>785</v>
      </c>
      <c r="L156" s="1420">
        <f t="shared" si="6"/>
        <v>2424</v>
      </c>
    </row>
    <row r="157" spans="1:12">
      <c r="A157" s="1415" t="s">
        <v>1829</v>
      </c>
      <c r="B157" s="1416" t="s">
        <v>1751</v>
      </c>
      <c r="C157" s="1416" t="s">
        <v>1830</v>
      </c>
      <c r="D157" s="1417">
        <v>193</v>
      </c>
      <c r="E157" s="1417">
        <v>348</v>
      </c>
      <c r="F157" s="1417">
        <v>541</v>
      </c>
      <c r="G157" s="1417"/>
      <c r="H157" s="1417"/>
      <c r="I157" s="1417">
        <f t="shared" si="5"/>
        <v>0</v>
      </c>
      <c r="J157" s="1417">
        <f t="shared" si="6"/>
        <v>193</v>
      </c>
      <c r="K157" s="1417">
        <f t="shared" si="6"/>
        <v>348</v>
      </c>
      <c r="L157" s="1417">
        <f t="shared" si="6"/>
        <v>541</v>
      </c>
    </row>
    <row r="158" spans="1:12">
      <c r="A158" s="1415" t="s">
        <v>1829</v>
      </c>
      <c r="B158" s="1416" t="s">
        <v>1752</v>
      </c>
      <c r="C158" s="1416" t="s">
        <v>1830</v>
      </c>
      <c r="D158" s="1417">
        <v>112</v>
      </c>
      <c r="E158" s="1417">
        <v>148</v>
      </c>
      <c r="F158" s="1417">
        <v>260</v>
      </c>
      <c r="G158" s="1417">
        <v>3</v>
      </c>
      <c r="H158" s="1417">
        <v>2</v>
      </c>
      <c r="I158" s="1417">
        <f t="shared" si="5"/>
        <v>5</v>
      </c>
      <c r="J158" s="1417">
        <f t="shared" si="6"/>
        <v>115</v>
      </c>
      <c r="K158" s="1417">
        <f t="shared" si="6"/>
        <v>150</v>
      </c>
      <c r="L158" s="1417">
        <f t="shared" si="6"/>
        <v>265</v>
      </c>
    </row>
    <row r="159" spans="1:12">
      <c r="A159" s="1415" t="s">
        <v>1829</v>
      </c>
      <c r="B159" s="1416" t="s">
        <v>1769</v>
      </c>
      <c r="C159" s="1416" t="s">
        <v>1830</v>
      </c>
      <c r="D159" s="1417">
        <v>162</v>
      </c>
      <c r="E159" s="1417">
        <v>190</v>
      </c>
      <c r="F159" s="1417">
        <v>352</v>
      </c>
      <c r="G159" s="1417"/>
      <c r="H159" s="1417">
        <v>1</v>
      </c>
      <c r="I159" s="1417">
        <f t="shared" si="5"/>
        <v>1</v>
      </c>
      <c r="J159" s="1417">
        <f t="shared" si="6"/>
        <v>162</v>
      </c>
      <c r="K159" s="1417">
        <f t="shared" si="6"/>
        <v>191</v>
      </c>
      <c r="L159" s="1417">
        <f t="shared" si="6"/>
        <v>353</v>
      </c>
    </row>
    <row r="160" spans="1:12">
      <c r="A160" s="1415" t="s">
        <v>1829</v>
      </c>
      <c r="B160" s="1416" t="s">
        <v>1754</v>
      </c>
      <c r="C160" s="1416" t="s">
        <v>1830</v>
      </c>
      <c r="D160" s="1417">
        <v>626</v>
      </c>
      <c r="E160" s="1417">
        <v>657</v>
      </c>
      <c r="F160" s="1417">
        <v>1283</v>
      </c>
      <c r="G160" s="1417">
        <v>7</v>
      </c>
      <c r="H160" s="1417">
        <v>12</v>
      </c>
      <c r="I160" s="1417">
        <f t="shared" si="5"/>
        <v>19</v>
      </c>
      <c r="J160" s="1417">
        <f t="shared" si="6"/>
        <v>633</v>
      </c>
      <c r="K160" s="1417">
        <f t="shared" si="6"/>
        <v>669</v>
      </c>
      <c r="L160" s="1417">
        <f t="shared" si="6"/>
        <v>1302</v>
      </c>
    </row>
    <row r="161" spans="1:12">
      <c r="A161" s="1415" t="s">
        <v>1829</v>
      </c>
      <c r="B161" s="1416" t="s">
        <v>1757</v>
      </c>
      <c r="C161" s="1416" t="s">
        <v>1831</v>
      </c>
      <c r="D161" s="1417"/>
      <c r="E161" s="1417">
        <v>339</v>
      </c>
      <c r="F161" s="1417">
        <v>339</v>
      </c>
      <c r="G161" s="1417"/>
      <c r="H161" s="1417"/>
      <c r="I161" s="1417">
        <f t="shared" si="5"/>
        <v>0</v>
      </c>
      <c r="J161" s="1417">
        <f t="shared" si="6"/>
        <v>0</v>
      </c>
      <c r="K161" s="1417">
        <f t="shared" si="6"/>
        <v>339</v>
      </c>
      <c r="L161" s="1417">
        <f t="shared" si="6"/>
        <v>339</v>
      </c>
    </row>
    <row r="162" spans="1:12">
      <c r="A162" s="1415" t="s">
        <v>1829</v>
      </c>
      <c r="B162" s="1416" t="s">
        <v>1757</v>
      </c>
      <c r="C162" s="1416" t="s">
        <v>1830</v>
      </c>
      <c r="D162" s="1417">
        <v>479</v>
      </c>
      <c r="E162" s="1417">
        <v>429</v>
      </c>
      <c r="F162" s="1417">
        <v>908</v>
      </c>
      <c r="G162" s="1417"/>
      <c r="H162" s="1417">
        <v>3</v>
      </c>
      <c r="I162" s="1417">
        <f t="shared" si="5"/>
        <v>3</v>
      </c>
      <c r="J162" s="1417">
        <f t="shared" si="6"/>
        <v>479</v>
      </c>
      <c r="K162" s="1417">
        <f t="shared" si="6"/>
        <v>432</v>
      </c>
      <c r="L162" s="1417">
        <f t="shared" si="6"/>
        <v>911</v>
      </c>
    </row>
    <row r="163" spans="1:12">
      <c r="A163" s="1418" t="s">
        <v>1829</v>
      </c>
      <c r="B163" s="1416" t="s">
        <v>1758</v>
      </c>
      <c r="C163" s="1416" t="s">
        <v>1830</v>
      </c>
      <c r="D163" s="1417">
        <v>238</v>
      </c>
      <c r="E163" s="1417">
        <v>270</v>
      </c>
      <c r="F163" s="1417">
        <v>508</v>
      </c>
      <c r="G163" s="1417">
        <v>2</v>
      </c>
      <c r="H163" s="1417">
        <v>1</v>
      </c>
      <c r="I163" s="1417">
        <f t="shared" si="5"/>
        <v>3</v>
      </c>
      <c r="J163" s="1417">
        <f t="shared" si="6"/>
        <v>240</v>
      </c>
      <c r="K163" s="1417">
        <f t="shared" si="6"/>
        <v>271</v>
      </c>
      <c r="L163" s="1417">
        <f t="shared" si="6"/>
        <v>511</v>
      </c>
    </row>
    <row r="164" spans="1:12" ht="14.4">
      <c r="A164" s="1419" t="s">
        <v>1832</v>
      </c>
      <c r="B164" s="1419"/>
      <c r="C164" s="1419"/>
      <c r="D164" s="1420">
        <v>1810</v>
      </c>
      <c r="E164" s="1420">
        <v>2381</v>
      </c>
      <c r="F164" s="1420">
        <v>4191</v>
      </c>
      <c r="G164" s="1420">
        <v>12</v>
      </c>
      <c r="H164" s="1420">
        <v>19</v>
      </c>
      <c r="I164" s="1420">
        <f t="shared" si="5"/>
        <v>31</v>
      </c>
      <c r="J164" s="1420">
        <f t="shared" si="6"/>
        <v>1822</v>
      </c>
      <c r="K164" s="1420">
        <f t="shared" si="6"/>
        <v>2400</v>
      </c>
      <c r="L164" s="1420">
        <f t="shared" si="6"/>
        <v>4222</v>
      </c>
    </row>
    <row r="165" spans="1:12">
      <c r="A165" s="1415" t="s">
        <v>1833</v>
      </c>
      <c r="B165" s="1416" t="s">
        <v>1754</v>
      </c>
      <c r="C165" s="1416" t="s">
        <v>1834</v>
      </c>
      <c r="D165" s="1417">
        <v>231</v>
      </c>
      <c r="E165" s="1417">
        <v>100</v>
      </c>
      <c r="F165" s="1417">
        <v>331</v>
      </c>
      <c r="G165" s="1417"/>
      <c r="H165" s="1417"/>
      <c r="I165" s="1417">
        <f t="shared" si="5"/>
        <v>0</v>
      </c>
      <c r="J165" s="1417">
        <f t="shared" si="6"/>
        <v>231</v>
      </c>
      <c r="K165" s="1417">
        <f t="shared" si="6"/>
        <v>100</v>
      </c>
      <c r="L165" s="1417">
        <f t="shared" si="6"/>
        <v>331</v>
      </c>
    </row>
    <row r="166" spans="1:12">
      <c r="A166" s="1415" t="s">
        <v>1833</v>
      </c>
      <c r="B166" s="1416" t="s">
        <v>1757</v>
      </c>
      <c r="C166" s="1416" t="s">
        <v>1834</v>
      </c>
      <c r="D166" s="1417">
        <v>486</v>
      </c>
      <c r="E166" s="1417">
        <v>292</v>
      </c>
      <c r="F166" s="1417">
        <v>778</v>
      </c>
      <c r="G166" s="1417">
        <v>2</v>
      </c>
      <c r="H166" s="1417">
        <v>1</v>
      </c>
      <c r="I166" s="1417">
        <f t="shared" si="5"/>
        <v>3</v>
      </c>
      <c r="J166" s="1417">
        <f t="shared" si="6"/>
        <v>488</v>
      </c>
      <c r="K166" s="1417">
        <f t="shared" si="6"/>
        <v>293</v>
      </c>
      <c r="L166" s="1417">
        <f t="shared" si="6"/>
        <v>781</v>
      </c>
    </row>
    <row r="167" spans="1:12">
      <c r="A167" s="1418" t="s">
        <v>1833</v>
      </c>
      <c r="B167" s="1416" t="s">
        <v>1758</v>
      </c>
      <c r="C167" s="1416" t="s">
        <v>1835</v>
      </c>
      <c r="D167" s="1417">
        <v>118</v>
      </c>
      <c r="E167" s="1417">
        <v>70</v>
      </c>
      <c r="F167" s="1417">
        <v>188</v>
      </c>
      <c r="G167" s="1417"/>
      <c r="H167" s="1417"/>
      <c r="I167" s="1417">
        <f t="shared" si="5"/>
        <v>0</v>
      </c>
      <c r="J167" s="1417">
        <f t="shared" si="6"/>
        <v>118</v>
      </c>
      <c r="K167" s="1417">
        <f t="shared" si="6"/>
        <v>70</v>
      </c>
      <c r="L167" s="1417">
        <f t="shared" si="6"/>
        <v>188</v>
      </c>
    </row>
    <row r="168" spans="1:12" ht="14.4">
      <c r="A168" s="1419" t="s">
        <v>1836</v>
      </c>
      <c r="B168" s="1419"/>
      <c r="C168" s="1419"/>
      <c r="D168" s="1420">
        <v>835</v>
      </c>
      <c r="E168" s="1420">
        <v>462</v>
      </c>
      <c r="F168" s="1420">
        <v>1297</v>
      </c>
      <c r="G168" s="1420">
        <v>2</v>
      </c>
      <c r="H168" s="1420">
        <v>1</v>
      </c>
      <c r="I168" s="1420">
        <f t="shared" si="5"/>
        <v>3</v>
      </c>
      <c r="J168" s="1420">
        <f t="shared" si="6"/>
        <v>837</v>
      </c>
      <c r="K168" s="1420">
        <f t="shared" si="6"/>
        <v>463</v>
      </c>
      <c r="L168" s="1420">
        <f t="shared" si="6"/>
        <v>1300</v>
      </c>
    </row>
    <row r="169" spans="1:12">
      <c r="A169" s="1415" t="s">
        <v>1837</v>
      </c>
      <c r="B169" s="1416" t="s">
        <v>1755</v>
      </c>
      <c r="C169" s="1416" t="s">
        <v>1772</v>
      </c>
      <c r="D169" s="1417">
        <v>405</v>
      </c>
      <c r="E169" s="1417"/>
      <c r="F169" s="1417">
        <v>405</v>
      </c>
      <c r="G169" s="1417">
        <v>2</v>
      </c>
      <c r="H169" s="1417"/>
      <c r="I169" s="1417">
        <f t="shared" si="5"/>
        <v>2</v>
      </c>
      <c r="J169" s="1417">
        <f t="shared" si="6"/>
        <v>407</v>
      </c>
      <c r="K169" s="1417">
        <f t="shared" si="6"/>
        <v>0</v>
      </c>
      <c r="L169" s="1417">
        <f t="shared" si="6"/>
        <v>407</v>
      </c>
    </row>
    <row r="170" spans="1:12">
      <c r="A170" s="1415" t="s">
        <v>1837</v>
      </c>
      <c r="B170" s="1416" t="s">
        <v>1755</v>
      </c>
      <c r="C170" s="1416" t="s">
        <v>1830</v>
      </c>
      <c r="D170" s="1417">
        <v>330</v>
      </c>
      <c r="E170" s="1417">
        <v>805</v>
      </c>
      <c r="F170" s="1417">
        <v>1135</v>
      </c>
      <c r="G170" s="1417">
        <v>5</v>
      </c>
      <c r="H170" s="1417">
        <v>42</v>
      </c>
      <c r="I170" s="1417">
        <f t="shared" si="5"/>
        <v>47</v>
      </c>
      <c r="J170" s="1417">
        <f t="shared" si="6"/>
        <v>335</v>
      </c>
      <c r="K170" s="1417">
        <f t="shared" si="6"/>
        <v>847</v>
      </c>
      <c r="L170" s="1417">
        <f t="shared" si="6"/>
        <v>1182</v>
      </c>
    </row>
    <row r="171" spans="1:12">
      <c r="A171" s="1415" t="s">
        <v>1837</v>
      </c>
      <c r="B171" s="1416" t="s">
        <v>1755</v>
      </c>
      <c r="C171" s="1416" t="s">
        <v>103</v>
      </c>
      <c r="D171" s="1417">
        <v>650</v>
      </c>
      <c r="E171" s="1417">
        <v>697</v>
      </c>
      <c r="F171" s="1417">
        <v>1347</v>
      </c>
      <c r="G171" s="1417">
        <v>20</v>
      </c>
      <c r="H171" s="1417">
        <v>121</v>
      </c>
      <c r="I171" s="1417">
        <f t="shared" si="5"/>
        <v>141</v>
      </c>
      <c r="J171" s="1417">
        <f t="shared" si="6"/>
        <v>670</v>
      </c>
      <c r="K171" s="1417">
        <f t="shared" si="6"/>
        <v>818</v>
      </c>
      <c r="L171" s="1417">
        <f t="shared" si="6"/>
        <v>1488</v>
      </c>
    </row>
    <row r="172" spans="1:12">
      <c r="A172" s="1415" t="s">
        <v>1837</v>
      </c>
      <c r="B172" s="1416" t="s">
        <v>1755</v>
      </c>
      <c r="C172" s="1416" t="s">
        <v>95</v>
      </c>
      <c r="D172" s="1417">
        <v>9</v>
      </c>
      <c r="E172" s="1417">
        <v>27</v>
      </c>
      <c r="F172" s="1417">
        <v>36</v>
      </c>
      <c r="G172" s="1417">
        <v>1</v>
      </c>
      <c r="H172" s="1417">
        <v>14</v>
      </c>
      <c r="I172" s="1417">
        <f t="shared" si="5"/>
        <v>15</v>
      </c>
      <c r="J172" s="1417">
        <f t="shared" si="6"/>
        <v>10</v>
      </c>
      <c r="K172" s="1417">
        <f t="shared" si="6"/>
        <v>41</v>
      </c>
      <c r="L172" s="1417">
        <f t="shared" si="6"/>
        <v>51</v>
      </c>
    </row>
    <row r="173" spans="1:12">
      <c r="A173" s="1418" t="s">
        <v>1837</v>
      </c>
      <c r="B173" s="1416" t="s">
        <v>1755</v>
      </c>
      <c r="C173" s="1416" t="s">
        <v>99</v>
      </c>
      <c r="D173" s="1417">
        <v>362</v>
      </c>
      <c r="E173" s="1417">
        <v>233</v>
      </c>
      <c r="F173" s="1417">
        <v>595</v>
      </c>
      <c r="G173" s="1417">
        <v>11</v>
      </c>
      <c r="H173" s="1417">
        <v>57</v>
      </c>
      <c r="I173" s="1417">
        <f t="shared" si="5"/>
        <v>68</v>
      </c>
      <c r="J173" s="1417">
        <f t="shared" si="6"/>
        <v>373</v>
      </c>
      <c r="K173" s="1417">
        <f t="shared" si="6"/>
        <v>290</v>
      </c>
      <c r="L173" s="1417">
        <f t="shared" si="6"/>
        <v>663</v>
      </c>
    </row>
    <row r="174" spans="1:12" ht="14.4">
      <c r="A174" s="1419" t="s">
        <v>1838</v>
      </c>
      <c r="B174" s="1419"/>
      <c r="C174" s="1419"/>
      <c r="D174" s="1420">
        <v>1756</v>
      </c>
      <c r="E174" s="1420">
        <v>1762</v>
      </c>
      <c r="F174" s="1420">
        <v>3518</v>
      </c>
      <c r="G174" s="1420">
        <v>39</v>
      </c>
      <c r="H174" s="1420">
        <v>234</v>
      </c>
      <c r="I174" s="1420">
        <f t="shared" si="5"/>
        <v>273</v>
      </c>
      <c r="J174" s="1420">
        <f t="shared" si="6"/>
        <v>1795</v>
      </c>
      <c r="K174" s="1420">
        <f t="shared" si="6"/>
        <v>1996</v>
      </c>
      <c r="L174" s="1420">
        <f t="shared" si="6"/>
        <v>3791</v>
      </c>
    </row>
    <row r="175" spans="1:12">
      <c r="A175" s="1415" t="s">
        <v>1839</v>
      </c>
      <c r="B175" s="1416" t="s">
        <v>1754</v>
      </c>
      <c r="C175" s="1416" t="s">
        <v>99</v>
      </c>
      <c r="D175" s="1417">
        <v>159</v>
      </c>
      <c r="E175" s="1417"/>
      <c r="F175" s="1417">
        <v>159</v>
      </c>
      <c r="G175" s="1417">
        <v>1</v>
      </c>
      <c r="H175" s="1417"/>
      <c r="I175" s="1417">
        <f t="shared" si="5"/>
        <v>1</v>
      </c>
      <c r="J175" s="1417">
        <f t="shared" si="6"/>
        <v>160</v>
      </c>
      <c r="K175" s="1417">
        <f t="shared" si="6"/>
        <v>0</v>
      </c>
      <c r="L175" s="1417">
        <f t="shared" si="6"/>
        <v>160</v>
      </c>
    </row>
    <row r="176" spans="1:12">
      <c r="A176" s="1418" t="s">
        <v>1839</v>
      </c>
      <c r="B176" s="1416" t="s">
        <v>1757</v>
      </c>
      <c r="C176" s="1416" t="s">
        <v>99</v>
      </c>
      <c r="D176" s="1417">
        <v>25</v>
      </c>
      <c r="E176" s="1417"/>
      <c r="F176" s="1417">
        <v>25</v>
      </c>
      <c r="G176" s="1417"/>
      <c r="H176" s="1417"/>
      <c r="I176" s="1417">
        <f t="shared" si="5"/>
        <v>0</v>
      </c>
      <c r="J176" s="1417">
        <f t="shared" si="6"/>
        <v>25</v>
      </c>
      <c r="K176" s="1417">
        <f t="shared" si="6"/>
        <v>0</v>
      </c>
      <c r="L176" s="1417">
        <f t="shared" si="6"/>
        <v>25</v>
      </c>
    </row>
    <row r="177" spans="1:12" ht="14.4">
      <c r="A177" s="1419" t="s">
        <v>1840</v>
      </c>
      <c r="B177" s="1419"/>
      <c r="C177" s="1419"/>
      <c r="D177" s="1420">
        <v>184</v>
      </c>
      <c r="E177" s="1420"/>
      <c r="F177" s="1420">
        <v>184</v>
      </c>
      <c r="G177" s="1420">
        <v>1</v>
      </c>
      <c r="H177" s="1420"/>
      <c r="I177" s="1420">
        <f t="shared" si="5"/>
        <v>1</v>
      </c>
      <c r="J177" s="1420">
        <f t="shared" si="6"/>
        <v>185</v>
      </c>
      <c r="K177" s="1420">
        <f t="shared" si="6"/>
        <v>0</v>
      </c>
      <c r="L177" s="1420">
        <f t="shared" si="6"/>
        <v>185</v>
      </c>
    </row>
    <row r="178" spans="1:12">
      <c r="A178" s="1415" t="s">
        <v>1841</v>
      </c>
      <c r="B178" s="1416" t="s">
        <v>1754</v>
      </c>
      <c r="C178" s="1416" t="s">
        <v>224</v>
      </c>
      <c r="D178" s="1417">
        <v>199</v>
      </c>
      <c r="E178" s="1417"/>
      <c r="F178" s="1417">
        <v>199</v>
      </c>
      <c r="G178" s="1417"/>
      <c r="H178" s="1417"/>
      <c r="I178" s="1417">
        <f t="shared" si="5"/>
        <v>0</v>
      </c>
      <c r="J178" s="1417">
        <f t="shared" si="6"/>
        <v>199</v>
      </c>
      <c r="K178" s="1417">
        <f t="shared" si="6"/>
        <v>0</v>
      </c>
      <c r="L178" s="1417">
        <f t="shared" si="6"/>
        <v>199</v>
      </c>
    </row>
    <row r="179" spans="1:12">
      <c r="A179" s="1415" t="s">
        <v>1841</v>
      </c>
      <c r="B179" s="1416" t="s">
        <v>1757</v>
      </c>
      <c r="C179" s="1416" t="s">
        <v>1842</v>
      </c>
      <c r="D179" s="1417"/>
      <c r="E179" s="1417">
        <v>133</v>
      </c>
      <c r="F179" s="1417">
        <v>133</v>
      </c>
      <c r="G179" s="1417"/>
      <c r="H179" s="1417"/>
      <c r="I179" s="1417">
        <f t="shared" si="5"/>
        <v>0</v>
      </c>
      <c r="J179" s="1417">
        <f t="shared" si="6"/>
        <v>0</v>
      </c>
      <c r="K179" s="1417">
        <f t="shared" si="6"/>
        <v>133</v>
      </c>
      <c r="L179" s="1417">
        <f t="shared" si="6"/>
        <v>133</v>
      </c>
    </row>
    <row r="180" spans="1:12">
      <c r="A180" s="1418" t="s">
        <v>1841</v>
      </c>
      <c r="B180" s="1416" t="s">
        <v>1757</v>
      </c>
      <c r="C180" s="1416" t="s">
        <v>224</v>
      </c>
      <c r="D180" s="1417">
        <v>399</v>
      </c>
      <c r="E180" s="1417">
        <v>261</v>
      </c>
      <c r="F180" s="1417">
        <v>660</v>
      </c>
      <c r="G180" s="1417">
        <v>1</v>
      </c>
      <c r="H180" s="1417"/>
      <c r="I180" s="1417">
        <f t="shared" si="5"/>
        <v>1</v>
      </c>
      <c r="J180" s="1417">
        <f t="shared" si="6"/>
        <v>400</v>
      </c>
      <c r="K180" s="1417">
        <f t="shared" si="6"/>
        <v>261</v>
      </c>
      <c r="L180" s="1417">
        <f t="shared" si="6"/>
        <v>661</v>
      </c>
    </row>
    <row r="181" spans="1:12" ht="14.4">
      <c r="A181" s="1419" t="s">
        <v>1843</v>
      </c>
      <c r="B181" s="1419"/>
      <c r="C181" s="1419"/>
      <c r="D181" s="1420">
        <v>598</v>
      </c>
      <c r="E181" s="1420">
        <v>394</v>
      </c>
      <c r="F181" s="1420">
        <v>992</v>
      </c>
      <c r="G181" s="1420">
        <v>1</v>
      </c>
      <c r="H181" s="1420"/>
      <c r="I181" s="1420">
        <f t="shared" si="5"/>
        <v>1</v>
      </c>
      <c r="J181" s="1420">
        <f t="shared" si="6"/>
        <v>599</v>
      </c>
      <c r="K181" s="1420">
        <f t="shared" si="6"/>
        <v>394</v>
      </c>
      <c r="L181" s="1420">
        <f t="shared" si="6"/>
        <v>993</v>
      </c>
    </row>
    <row r="182" spans="1:12">
      <c r="A182" s="1418" t="s">
        <v>1844</v>
      </c>
      <c r="B182" s="1416" t="s">
        <v>1845</v>
      </c>
      <c r="C182" s="1416" t="s">
        <v>87</v>
      </c>
      <c r="D182" s="1417"/>
      <c r="E182" s="1417">
        <v>283</v>
      </c>
      <c r="F182" s="1417">
        <v>283</v>
      </c>
      <c r="G182" s="1417"/>
      <c r="H182" s="1417">
        <v>2</v>
      </c>
      <c r="I182" s="1417">
        <f t="shared" si="5"/>
        <v>2</v>
      </c>
      <c r="J182" s="1417">
        <f t="shared" si="6"/>
        <v>0</v>
      </c>
      <c r="K182" s="1417">
        <f t="shared" si="6"/>
        <v>285</v>
      </c>
      <c r="L182" s="1417">
        <f t="shared" si="6"/>
        <v>285</v>
      </c>
    </row>
    <row r="183" spans="1:12" ht="14.4">
      <c r="A183" s="1419" t="s">
        <v>1846</v>
      </c>
      <c r="B183" s="1419"/>
      <c r="C183" s="1419"/>
      <c r="D183" s="1420"/>
      <c r="E183" s="1420">
        <v>283</v>
      </c>
      <c r="F183" s="1420">
        <v>283</v>
      </c>
      <c r="G183" s="1420"/>
      <c r="H183" s="1420">
        <v>2</v>
      </c>
      <c r="I183" s="1420">
        <f t="shared" si="5"/>
        <v>2</v>
      </c>
      <c r="J183" s="1420">
        <f t="shared" si="6"/>
        <v>0</v>
      </c>
      <c r="K183" s="1420">
        <f t="shared" si="6"/>
        <v>285</v>
      </c>
      <c r="L183" s="1420">
        <f t="shared" si="6"/>
        <v>285</v>
      </c>
    </row>
    <row r="184" spans="1:12">
      <c r="A184" s="1415" t="s">
        <v>1847</v>
      </c>
      <c r="B184" s="1416" t="s">
        <v>1753</v>
      </c>
      <c r="C184" s="1416" t="s">
        <v>103</v>
      </c>
      <c r="D184" s="1417">
        <v>3</v>
      </c>
      <c r="E184" s="1417">
        <v>9</v>
      </c>
      <c r="F184" s="1417">
        <v>12</v>
      </c>
      <c r="G184" s="1417">
        <v>2</v>
      </c>
      <c r="H184" s="1417">
        <v>24</v>
      </c>
      <c r="I184" s="1417">
        <f t="shared" si="5"/>
        <v>26</v>
      </c>
      <c r="J184" s="1417">
        <f t="shared" si="6"/>
        <v>5</v>
      </c>
      <c r="K184" s="1417">
        <f t="shared" si="6"/>
        <v>33</v>
      </c>
      <c r="L184" s="1417">
        <f t="shared" si="6"/>
        <v>38</v>
      </c>
    </row>
    <row r="185" spans="1:12">
      <c r="A185" s="1418" t="s">
        <v>1847</v>
      </c>
      <c r="B185" s="1416" t="s">
        <v>1754</v>
      </c>
      <c r="C185" s="1416" t="s">
        <v>103</v>
      </c>
      <c r="D185" s="1417">
        <v>223</v>
      </c>
      <c r="E185" s="1417">
        <v>402</v>
      </c>
      <c r="F185" s="1417">
        <v>625</v>
      </c>
      <c r="G185" s="1417">
        <v>412</v>
      </c>
      <c r="H185" s="1417">
        <v>449</v>
      </c>
      <c r="I185" s="1417">
        <f t="shared" si="5"/>
        <v>861</v>
      </c>
      <c r="J185" s="1417">
        <f t="shared" si="6"/>
        <v>635</v>
      </c>
      <c r="K185" s="1417">
        <f t="shared" si="6"/>
        <v>851</v>
      </c>
      <c r="L185" s="1417">
        <f t="shared" si="6"/>
        <v>1486</v>
      </c>
    </row>
    <row r="186" spans="1:12" ht="14.4">
      <c r="A186" s="1419" t="s">
        <v>1848</v>
      </c>
      <c r="B186" s="1419"/>
      <c r="C186" s="1419"/>
      <c r="D186" s="1420">
        <v>226</v>
      </c>
      <c r="E186" s="1420">
        <v>411</v>
      </c>
      <c r="F186" s="1420">
        <v>637</v>
      </c>
      <c r="G186" s="1420">
        <v>414</v>
      </c>
      <c r="H186" s="1420">
        <v>473</v>
      </c>
      <c r="I186" s="1420">
        <f t="shared" si="5"/>
        <v>887</v>
      </c>
      <c r="J186" s="1420">
        <f t="shared" si="6"/>
        <v>640</v>
      </c>
      <c r="K186" s="1420">
        <f t="shared" si="6"/>
        <v>884</v>
      </c>
      <c r="L186" s="1420">
        <f t="shared" si="6"/>
        <v>1524</v>
      </c>
    </row>
    <row r="187" spans="1:12">
      <c r="A187" s="1415" t="s">
        <v>1849</v>
      </c>
      <c r="B187" s="1416" t="s">
        <v>1815</v>
      </c>
      <c r="C187" s="1416" t="s">
        <v>103</v>
      </c>
      <c r="D187" s="1417">
        <v>107</v>
      </c>
      <c r="E187" s="1417">
        <v>179</v>
      </c>
      <c r="F187" s="1417">
        <v>286</v>
      </c>
      <c r="G187" s="1417">
        <v>17</v>
      </c>
      <c r="H187" s="1417">
        <v>27</v>
      </c>
      <c r="I187" s="1417">
        <f t="shared" si="5"/>
        <v>44</v>
      </c>
      <c r="J187" s="1417">
        <f t="shared" si="6"/>
        <v>124</v>
      </c>
      <c r="K187" s="1417">
        <f t="shared" si="6"/>
        <v>206</v>
      </c>
      <c r="L187" s="1417">
        <f t="shared" si="6"/>
        <v>330</v>
      </c>
    </row>
    <row r="188" spans="1:12">
      <c r="A188" s="1418" t="s">
        <v>1849</v>
      </c>
      <c r="B188" s="1416" t="s">
        <v>1758</v>
      </c>
      <c r="C188" s="1416" t="s">
        <v>103</v>
      </c>
      <c r="D188" s="1417">
        <v>49</v>
      </c>
      <c r="E188" s="1417">
        <v>95</v>
      </c>
      <c r="F188" s="1417">
        <v>144</v>
      </c>
      <c r="G188" s="1417">
        <v>5</v>
      </c>
      <c r="H188" s="1417">
        <v>23</v>
      </c>
      <c r="I188" s="1417">
        <f t="shared" si="5"/>
        <v>28</v>
      </c>
      <c r="J188" s="1417">
        <f t="shared" si="6"/>
        <v>54</v>
      </c>
      <c r="K188" s="1417">
        <f t="shared" si="6"/>
        <v>118</v>
      </c>
      <c r="L188" s="1417">
        <f t="shared" si="6"/>
        <v>172</v>
      </c>
    </row>
    <row r="189" spans="1:12" ht="14.4">
      <c r="A189" s="1419" t="s">
        <v>1850</v>
      </c>
      <c r="B189" s="1419"/>
      <c r="C189" s="1419"/>
      <c r="D189" s="1420">
        <v>156</v>
      </c>
      <c r="E189" s="1420">
        <v>274</v>
      </c>
      <c r="F189" s="1420">
        <v>430</v>
      </c>
      <c r="G189" s="1420">
        <v>22</v>
      </c>
      <c r="H189" s="1420">
        <v>50</v>
      </c>
      <c r="I189" s="1420">
        <f t="shared" si="5"/>
        <v>72</v>
      </c>
      <c r="J189" s="1420">
        <f t="shared" si="6"/>
        <v>178</v>
      </c>
      <c r="K189" s="1420">
        <f t="shared" si="6"/>
        <v>324</v>
      </c>
      <c r="L189" s="1420">
        <f t="shared" si="6"/>
        <v>502</v>
      </c>
    </row>
    <row r="190" spans="1:12">
      <c r="A190" s="1418" t="s">
        <v>1851</v>
      </c>
      <c r="B190" s="1416" t="s">
        <v>1758</v>
      </c>
      <c r="C190" s="1416" t="s">
        <v>1784</v>
      </c>
      <c r="D190" s="1417">
        <v>114</v>
      </c>
      <c r="E190" s="1417">
        <v>68</v>
      </c>
      <c r="F190" s="1417">
        <v>182</v>
      </c>
      <c r="G190" s="1417">
        <v>12</v>
      </c>
      <c r="H190" s="1417">
        <v>20</v>
      </c>
      <c r="I190" s="1417">
        <f t="shared" si="5"/>
        <v>32</v>
      </c>
      <c r="J190" s="1417">
        <f t="shared" si="6"/>
        <v>126</v>
      </c>
      <c r="K190" s="1417">
        <f t="shared" si="6"/>
        <v>88</v>
      </c>
      <c r="L190" s="1417">
        <f t="shared" si="6"/>
        <v>214</v>
      </c>
    </row>
    <row r="191" spans="1:12" ht="14.4">
      <c r="A191" s="1419" t="s">
        <v>1852</v>
      </c>
      <c r="B191" s="1419"/>
      <c r="C191" s="1419"/>
      <c r="D191" s="1420">
        <v>114</v>
      </c>
      <c r="E191" s="1420">
        <v>68</v>
      </c>
      <c r="F191" s="1420">
        <v>182</v>
      </c>
      <c r="G191" s="1420">
        <v>12</v>
      </c>
      <c r="H191" s="1420">
        <v>20</v>
      </c>
      <c r="I191" s="1420">
        <f t="shared" si="5"/>
        <v>32</v>
      </c>
      <c r="J191" s="1420">
        <f t="shared" si="6"/>
        <v>126</v>
      </c>
      <c r="K191" s="1420">
        <f t="shared" si="6"/>
        <v>88</v>
      </c>
      <c r="L191" s="1420">
        <f t="shared" si="6"/>
        <v>214</v>
      </c>
    </row>
    <row r="192" spans="1:12">
      <c r="A192" s="1418" t="s">
        <v>1853</v>
      </c>
      <c r="B192" s="1416" t="s">
        <v>1854</v>
      </c>
      <c r="C192" s="1416" t="s">
        <v>99</v>
      </c>
      <c r="D192" s="1417">
        <v>52</v>
      </c>
      <c r="E192" s="1417">
        <v>359</v>
      </c>
      <c r="F192" s="1417">
        <v>411</v>
      </c>
      <c r="G192" s="1417">
        <v>22</v>
      </c>
      <c r="H192" s="1417">
        <v>143</v>
      </c>
      <c r="I192" s="1417">
        <f t="shared" si="5"/>
        <v>165</v>
      </c>
      <c r="J192" s="1417">
        <f t="shared" si="6"/>
        <v>74</v>
      </c>
      <c r="K192" s="1417">
        <f t="shared" si="6"/>
        <v>502</v>
      </c>
      <c r="L192" s="1417">
        <f t="shared" si="6"/>
        <v>576</v>
      </c>
    </row>
    <row r="193" spans="1:12" ht="14.4">
      <c r="A193" s="1419" t="s">
        <v>1855</v>
      </c>
      <c r="B193" s="1419"/>
      <c r="C193" s="1419"/>
      <c r="D193" s="1420">
        <v>52</v>
      </c>
      <c r="E193" s="1420">
        <v>359</v>
      </c>
      <c r="F193" s="1420">
        <v>411</v>
      </c>
      <c r="G193" s="1420">
        <v>22</v>
      </c>
      <c r="H193" s="1420">
        <v>143</v>
      </c>
      <c r="I193" s="1420">
        <f t="shared" si="5"/>
        <v>165</v>
      </c>
      <c r="J193" s="1420">
        <f t="shared" si="6"/>
        <v>74</v>
      </c>
      <c r="K193" s="1420">
        <f t="shared" si="6"/>
        <v>502</v>
      </c>
      <c r="L193" s="1420">
        <f t="shared" si="6"/>
        <v>576</v>
      </c>
    </row>
    <row r="194" spans="1:12">
      <c r="A194" s="1415" t="s">
        <v>1856</v>
      </c>
      <c r="B194" s="1416" t="s">
        <v>1751</v>
      </c>
      <c r="C194" s="1416" t="s">
        <v>103</v>
      </c>
      <c r="D194" s="1417"/>
      <c r="E194" s="1417">
        <v>73</v>
      </c>
      <c r="F194" s="1417">
        <v>73</v>
      </c>
      <c r="G194" s="1417"/>
      <c r="H194" s="1417">
        <v>2</v>
      </c>
      <c r="I194" s="1417">
        <f t="shared" si="5"/>
        <v>2</v>
      </c>
      <c r="J194" s="1417">
        <f t="shared" si="6"/>
        <v>0</v>
      </c>
      <c r="K194" s="1417">
        <f t="shared" si="6"/>
        <v>75</v>
      </c>
      <c r="L194" s="1417">
        <f t="shared" si="6"/>
        <v>75</v>
      </c>
    </row>
    <row r="195" spans="1:12">
      <c r="A195" s="1415" t="s">
        <v>1856</v>
      </c>
      <c r="B195" s="1416" t="s">
        <v>1857</v>
      </c>
      <c r="C195" s="1416" t="s">
        <v>103</v>
      </c>
      <c r="D195" s="1417">
        <v>19</v>
      </c>
      <c r="E195" s="1417">
        <v>477</v>
      </c>
      <c r="F195" s="1417">
        <v>496</v>
      </c>
      <c r="G195" s="1417">
        <v>1</v>
      </c>
      <c r="H195" s="1417">
        <v>142</v>
      </c>
      <c r="I195" s="1417">
        <f t="shared" si="5"/>
        <v>143</v>
      </c>
      <c r="J195" s="1417">
        <f t="shared" si="6"/>
        <v>20</v>
      </c>
      <c r="K195" s="1417">
        <f t="shared" si="6"/>
        <v>619</v>
      </c>
      <c r="L195" s="1417">
        <f t="shared" si="6"/>
        <v>639</v>
      </c>
    </row>
    <row r="196" spans="1:12">
      <c r="A196" s="1415" t="s">
        <v>1856</v>
      </c>
      <c r="B196" s="1416" t="s">
        <v>1757</v>
      </c>
      <c r="C196" s="1416" t="s">
        <v>103</v>
      </c>
      <c r="D196" s="1417"/>
      <c r="E196" s="1417">
        <v>35</v>
      </c>
      <c r="F196" s="1417">
        <v>35</v>
      </c>
      <c r="G196" s="1417"/>
      <c r="H196" s="1417">
        <v>3</v>
      </c>
      <c r="I196" s="1417">
        <f t="shared" si="5"/>
        <v>3</v>
      </c>
      <c r="J196" s="1417">
        <f t="shared" si="6"/>
        <v>0</v>
      </c>
      <c r="K196" s="1417">
        <f t="shared" si="6"/>
        <v>38</v>
      </c>
      <c r="L196" s="1417">
        <f t="shared" si="6"/>
        <v>38</v>
      </c>
    </row>
    <row r="197" spans="1:12">
      <c r="A197" s="1418" t="s">
        <v>1856</v>
      </c>
      <c r="B197" s="1416" t="s">
        <v>1758</v>
      </c>
      <c r="C197" s="1416" t="s">
        <v>103</v>
      </c>
      <c r="D197" s="1417">
        <v>30</v>
      </c>
      <c r="E197" s="1417">
        <v>1505</v>
      </c>
      <c r="F197" s="1417">
        <v>1535</v>
      </c>
      <c r="G197" s="1417">
        <v>22</v>
      </c>
      <c r="H197" s="1417">
        <v>310</v>
      </c>
      <c r="I197" s="1417">
        <f t="shared" si="5"/>
        <v>332</v>
      </c>
      <c r="J197" s="1417">
        <f t="shared" si="6"/>
        <v>52</v>
      </c>
      <c r="K197" s="1417">
        <f t="shared" si="6"/>
        <v>1815</v>
      </c>
      <c r="L197" s="1417">
        <f t="shared" si="6"/>
        <v>1867</v>
      </c>
    </row>
    <row r="198" spans="1:12" ht="14.4">
      <c r="A198" s="1419" t="s">
        <v>1858</v>
      </c>
      <c r="B198" s="1419"/>
      <c r="C198" s="1419"/>
      <c r="D198" s="1420">
        <v>49</v>
      </c>
      <c r="E198" s="1420">
        <v>2090</v>
      </c>
      <c r="F198" s="1420">
        <v>2139</v>
      </c>
      <c r="G198" s="1420">
        <v>23</v>
      </c>
      <c r="H198" s="1420">
        <v>457</v>
      </c>
      <c r="I198" s="1420">
        <f t="shared" si="5"/>
        <v>480</v>
      </c>
      <c r="J198" s="1420">
        <f t="shared" si="6"/>
        <v>72</v>
      </c>
      <c r="K198" s="1420">
        <f t="shared" si="6"/>
        <v>2547</v>
      </c>
      <c r="L198" s="1420">
        <f t="shared" si="6"/>
        <v>2619</v>
      </c>
    </row>
    <row r="199" spans="1:12">
      <c r="A199" s="1418" t="s">
        <v>1859</v>
      </c>
      <c r="B199" s="1416" t="s">
        <v>1860</v>
      </c>
      <c r="C199" s="1416" t="s">
        <v>99</v>
      </c>
      <c r="D199" s="1417">
        <v>940</v>
      </c>
      <c r="E199" s="1417">
        <v>1294</v>
      </c>
      <c r="F199" s="1417">
        <v>2234</v>
      </c>
      <c r="G199" s="1417">
        <v>240</v>
      </c>
      <c r="H199" s="1417">
        <v>398</v>
      </c>
      <c r="I199" s="1417">
        <f t="shared" si="5"/>
        <v>638</v>
      </c>
      <c r="J199" s="1417">
        <f t="shared" si="6"/>
        <v>1180</v>
      </c>
      <c r="K199" s="1417">
        <f t="shared" si="6"/>
        <v>1692</v>
      </c>
      <c r="L199" s="1417">
        <f t="shared" si="6"/>
        <v>2872</v>
      </c>
    </row>
    <row r="200" spans="1:12" ht="14.4">
      <c r="A200" s="1419" t="s">
        <v>1861</v>
      </c>
      <c r="B200" s="1419"/>
      <c r="C200" s="1419"/>
      <c r="D200" s="1420">
        <v>940</v>
      </c>
      <c r="E200" s="1420">
        <v>1294</v>
      </c>
      <c r="F200" s="1420">
        <v>2234</v>
      </c>
      <c r="G200" s="1420">
        <v>240</v>
      </c>
      <c r="H200" s="1420">
        <v>398</v>
      </c>
      <c r="I200" s="1420">
        <f t="shared" si="5"/>
        <v>638</v>
      </c>
      <c r="J200" s="1420">
        <f t="shared" si="6"/>
        <v>1180</v>
      </c>
      <c r="K200" s="1420">
        <f t="shared" si="6"/>
        <v>1692</v>
      </c>
      <c r="L200" s="1420">
        <f t="shared" si="6"/>
        <v>2872</v>
      </c>
    </row>
    <row r="201" spans="1:12">
      <c r="A201" s="1418" t="s">
        <v>1862</v>
      </c>
      <c r="B201" s="1416" t="s">
        <v>1863</v>
      </c>
      <c r="C201" s="1416" t="s">
        <v>99</v>
      </c>
      <c r="D201" s="1417">
        <v>441</v>
      </c>
      <c r="E201" s="1417">
        <v>922</v>
      </c>
      <c r="F201" s="1417">
        <v>1363</v>
      </c>
      <c r="G201" s="1417">
        <v>152</v>
      </c>
      <c r="H201" s="1417">
        <v>340</v>
      </c>
      <c r="I201" s="1417">
        <f t="shared" si="5"/>
        <v>492</v>
      </c>
      <c r="J201" s="1417">
        <f t="shared" si="6"/>
        <v>593</v>
      </c>
      <c r="K201" s="1417">
        <f t="shared" si="6"/>
        <v>1262</v>
      </c>
      <c r="L201" s="1417">
        <f t="shared" si="6"/>
        <v>1855</v>
      </c>
    </row>
    <row r="202" spans="1:12" ht="14.4">
      <c r="A202" s="1419" t="s">
        <v>1864</v>
      </c>
      <c r="B202" s="1419"/>
      <c r="C202" s="1419"/>
      <c r="D202" s="1420">
        <v>441</v>
      </c>
      <c r="E202" s="1420">
        <v>922</v>
      </c>
      <c r="F202" s="1420">
        <v>1363</v>
      </c>
      <c r="G202" s="1420">
        <v>152</v>
      </c>
      <c r="H202" s="1420">
        <v>340</v>
      </c>
      <c r="I202" s="1420">
        <f t="shared" si="5"/>
        <v>492</v>
      </c>
      <c r="J202" s="1420">
        <f t="shared" si="6"/>
        <v>593</v>
      </c>
      <c r="K202" s="1420">
        <f t="shared" si="6"/>
        <v>1262</v>
      </c>
      <c r="L202" s="1420">
        <f t="shared" si="6"/>
        <v>1855</v>
      </c>
    </row>
    <row r="203" spans="1:12">
      <c r="A203" s="1418" t="s">
        <v>1865</v>
      </c>
      <c r="B203" s="1416" t="s">
        <v>1866</v>
      </c>
      <c r="C203" s="1416" t="s">
        <v>1867</v>
      </c>
      <c r="D203" s="1417"/>
      <c r="E203" s="1417">
        <v>197</v>
      </c>
      <c r="F203" s="1417">
        <v>197</v>
      </c>
      <c r="G203" s="1417"/>
      <c r="H203" s="1417">
        <v>2</v>
      </c>
      <c r="I203" s="1417">
        <f t="shared" ref="I203:I238" si="7">G203+H203</f>
        <v>2</v>
      </c>
      <c r="J203" s="1417">
        <f t="shared" ref="J203:L238" si="8">D203+G203</f>
        <v>0</v>
      </c>
      <c r="K203" s="1417">
        <f t="shared" si="8"/>
        <v>199</v>
      </c>
      <c r="L203" s="1417">
        <f t="shared" si="8"/>
        <v>199</v>
      </c>
    </row>
    <row r="204" spans="1:12" ht="14.4">
      <c r="A204" s="1419" t="s">
        <v>1868</v>
      </c>
      <c r="B204" s="1419"/>
      <c r="C204" s="1419"/>
      <c r="D204" s="1420"/>
      <c r="E204" s="1420">
        <v>197</v>
      </c>
      <c r="F204" s="1420">
        <v>197</v>
      </c>
      <c r="G204" s="1420"/>
      <c r="H204" s="1420">
        <v>2</v>
      </c>
      <c r="I204" s="1420">
        <f t="shared" si="7"/>
        <v>2</v>
      </c>
      <c r="J204" s="1420">
        <f t="shared" si="8"/>
        <v>0</v>
      </c>
      <c r="K204" s="1420">
        <f t="shared" si="8"/>
        <v>199</v>
      </c>
      <c r="L204" s="1420">
        <f t="shared" si="8"/>
        <v>199</v>
      </c>
    </row>
    <row r="205" spans="1:12">
      <c r="A205" s="1418" t="s">
        <v>1869</v>
      </c>
      <c r="B205" s="1416" t="s">
        <v>1755</v>
      </c>
      <c r="C205" s="1416" t="s">
        <v>99</v>
      </c>
      <c r="D205" s="1417"/>
      <c r="E205" s="1417">
        <v>328</v>
      </c>
      <c r="F205" s="1417">
        <v>328</v>
      </c>
      <c r="G205" s="1417"/>
      <c r="H205" s="1417">
        <v>35</v>
      </c>
      <c r="I205" s="1417">
        <f t="shared" si="7"/>
        <v>35</v>
      </c>
      <c r="J205" s="1417">
        <f t="shared" si="8"/>
        <v>0</v>
      </c>
      <c r="K205" s="1417">
        <f t="shared" si="8"/>
        <v>363</v>
      </c>
      <c r="L205" s="1417">
        <f t="shared" si="8"/>
        <v>363</v>
      </c>
    </row>
    <row r="206" spans="1:12" ht="14.4">
      <c r="A206" s="1419" t="s">
        <v>1870</v>
      </c>
      <c r="B206" s="1419"/>
      <c r="C206" s="1419"/>
      <c r="D206" s="1420"/>
      <c r="E206" s="1420">
        <v>328</v>
      </c>
      <c r="F206" s="1420">
        <v>328</v>
      </c>
      <c r="G206" s="1420"/>
      <c r="H206" s="1420">
        <v>35</v>
      </c>
      <c r="I206" s="1420">
        <f t="shared" si="7"/>
        <v>35</v>
      </c>
      <c r="J206" s="1420">
        <f t="shared" si="8"/>
        <v>0</v>
      </c>
      <c r="K206" s="1420">
        <f t="shared" si="8"/>
        <v>363</v>
      </c>
      <c r="L206" s="1420">
        <f t="shared" si="8"/>
        <v>363</v>
      </c>
    </row>
    <row r="207" spans="1:12">
      <c r="A207" s="1415" t="s">
        <v>1871</v>
      </c>
      <c r="B207" s="1416" t="s">
        <v>1753</v>
      </c>
      <c r="C207" s="1416" t="s">
        <v>1872</v>
      </c>
      <c r="D207" s="1417">
        <v>135</v>
      </c>
      <c r="E207" s="1417">
        <v>218</v>
      </c>
      <c r="F207" s="1417">
        <v>353</v>
      </c>
      <c r="G207" s="1417">
        <v>32</v>
      </c>
      <c r="H207" s="1417">
        <v>75</v>
      </c>
      <c r="I207" s="1417">
        <f t="shared" si="7"/>
        <v>107</v>
      </c>
      <c r="J207" s="1417">
        <f t="shared" si="8"/>
        <v>167</v>
      </c>
      <c r="K207" s="1417">
        <f t="shared" si="8"/>
        <v>293</v>
      </c>
      <c r="L207" s="1417">
        <f t="shared" si="8"/>
        <v>460</v>
      </c>
    </row>
    <row r="208" spans="1:12">
      <c r="A208" s="1418" t="s">
        <v>1871</v>
      </c>
      <c r="B208" s="1416" t="s">
        <v>1815</v>
      </c>
      <c r="C208" s="1416" t="s">
        <v>1872</v>
      </c>
      <c r="D208" s="1417">
        <v>413</v>
      </c>
      <c r="E208" s="1417">
        <v>491</v>
      </c>
      <c r="F208" s="1417">
        <v>904</v>
      </c>
      <c r="G208" s="1417">
        <v>114</v>
      </c>
      <c r="H208" s="1417">
        <v>135</v>
      </c>
      <c r="I208" s="1417">
        <f t="shared" si="7"/>
        <v>249</v>
      </c>
      <c r="J208" s="1417">
        <f t="shared" si="8"/>
        <v>527</v>
      </c>
      <c r="K208" s="1417">
        <f t="shared" si="8"/>
        <v>626</v>
      </c>
      <c r="L208" s="1417">
        <f t="shared" si="8"/>
        <v>1153</v>
      </c>
    </row>
    <row r="209" spans="1:12" ht="14.4">
      <c r="A209" s="1419" t="s">
        <v>1873</v>
      </c>
      <c r="B209" s="1419"/>
      <c r="C209" s="1419"/>
      <c r="D209" s="1420">
        <v>548</v>
      </c>
      <c r="E209" s="1420">
        <v>709</v>
      </c>
      <c r="F209" s="1420">
        <v>1257</v>
      </c>
      <c r="G209" s="1420">
        <v>146</v>
      </c>
      <c r="H209" s="1420">
        <v>210</v>
      </c>
      <c r="I209" s="1420">
        <f t="shared" si="7"/>
        <v>356</v>
      </c>
      <c r="J209" s="1420">
        <f t="shared" si="8"/>
        <v>694</v>
      </c>
      <c r="K209" s="1420">
        <f t="shared" si="8"/>
        <v>919</v>
      </c>
      <c r="L209" s="1420">
        <f t="shared" si="8"/>
        <v>1613</v>
      </c>
    </row>
    <row r="210" spans="1:12">
      <c r="A210" s="1415" t="s">
        <v>1874</v>
      </c>
      <c r="B210" s="1416" t="s">
        <v>1757</v>
      </c>
      <c r="C210" s="1416" t="s">
        <v>1784</v>
      </c>
      <c r="D210" s="1417">
        <v>314</v>
      </c>
      <c r="E210" s="1417">
        <v>279</v>
      </c>
      <c r="F210" s="1417">
        <v>593</v>
      </c>
      <c r="G210" s="1417">
        <v>9</v>
      </c>
      <c r="H210" s="1417">
        <v>20</v>
      </c>
      <c r="I210" s="1417">
        <f t="shared" si="7"/>
        <v>29</v>
      </c>
      <c r="J210" s="1417">
        <f t="shared" si="8"/>
        <v>323</v>
      </c>
      <c r="K210" s="1417">
        <f t="shared" si="8"/>
        <v>299</v>
      </c>
      <c r="L210" s="1417">
        <f t="shared" si="8"/>
        <v>622</v>
      </c>
    </row>
    <row r="211" spans="1:12">
      <c r="A211" s="1418" t="s">
        <v>1874</v>
      </c>
      <c r="B211" s="1416" t="s">
        <v>1875</v>
      </c>
      <c r="C211" s="1416" t="s">
        <v>1784</v>
      </c>
      <c r="D211" s="1417">
        <v>322</v>
      </c>
      <c r="E211" s="1417">
        <v>171</v>
      </c>
      <c r="F211" s="1417">
        <v>493</v>
      </c>
      <c r="G211" s="1417">
        <v>41</v>
      </c>
      <c r="H211" s="1417">
        <v>29</v>
      </c>
      <c r="I211" s="1417">
        <f t="shared" si="7"/>
        <v>70</v>
      </c>
      <c r="J211" s="1417">
        <f t="shared" si="8"/>
        <v>363</v>
      </c>
      <c r="K211" s="1417">
        <f t="shared" si="8"/>
        <v>200</v>
      </c>
      <c r="L211" s="1417">
        <f t="shared" si="8"/>
        <v>563</v>
      </c>
    </row>
    <row r="212" spans="1:12" ht="14.4">
      <c r="A212" s="1419" t="s">
        <v>1876</v>
      </c>
      <c r="B212" s="1419"/>
      <c r="C212" s="1419"/>
      <c r="D212" s="1420">
        <v>636</v>
      </c>
      <c r="E212" s="1420">
        <v>450</v>
      </c>
      <c r="F212" s="1420">
        <v>1086</v>
      </c>
      <c r="G212" s="1420">
        <v>50</v>
      </c>
      <c r="H212" s="1420">
        <v>49</v>
      </c>
      <c r="I212" s="1420">
        <f t="shared" si="7"/>
        <v>99</v>
      </c>
      <c r="J212" s="1420">
        <f t="shared" si="8"/>
        <v>686</v>
      </c>
      <c r="K212" s="1420">
        <f t="shared" si="8"/>
        <v>499</v>
      </c>
      <c r="L212" s="1420">
        <f t="shared" si="8"/>
        <v>1185</v>
      </c>
    </row>
    <row r="213" spans="1:12">
      <c r="A213" s="1418" t="s">
        <v>1877</v>
      </c>
      <c r="B213" s="1416" t="s">
        <v>1854</v>
      </c>
      <c r="C213" s="1416" t="s">
        <v>1830</v>
      </c>
      <c r="D213" s="1417">
        <v>209</v>
      </c>
      <c r="E213" s="1417">
        <v>1111</v>
      </c>
      <c r="F213" s="1417">
        <v>1320</v>
      </c>
      <c r="G213" s="1417">
        <v>11</v>
      </c>
      <c r="H213" s="1417">
        <v>33</v>
      </c>
      <c r="I213" s="1417">
        <f t="shared" si="7"/>
        <v>44</v>
      </c>
      <c r="J213" s="1417">
        <f t="shared" si="8"/>
        <v>220</v>
      </c>
      <c r="K213" s="1417">
        <f t="shared" si="8"/>
        <v>1144</v>
      </c>
      <c r="L213" s="1417">
        <f t="shared" si="8"/>
        <v>1364</v>
      </c>
    </row>
    <row r="214" spans="1:12" ht="14.4">
      <c r="A214" s="1419" t="s">
        <v>1878</v>
      </c>
      <c r="B214" s="1419"/>
      <c r="C214" s="1419"/>
      <c r="D214" s="1420">
        <v>209</v>
      </c>
      <c r="E214" s="1420">
        <v>1111</v>
      </c>
      <c r="F214" s="1420">
        <v>1320</v>
      </c>
      <c r="G214" s="1420">
        <v>11</v>
      </c>
      <c r="H214" s="1420">
        <v>33</v>
      </c>
      <c r="I214" s="1420">
        <f t="shared" si="7"/>
        <v>44</v>
      </c>
      <c r="J214" s="1420">
        <f t="shared" si="8"/>
        <v>220</v>
      </c>
      <c r="K214" s="1420">
        <f t="shared" si="8"/>
        <v>1144</v>
      </c>
      <c r="L214" s="1420">
        <f t="shared" si="8"/>
        <v>1364</v>
      </c>
    </row>
    <row r="215" spans="1:12">
      <c r="A215" s="1415" t="s">
        <v>1879</v>
      </c>
      <c r="B215" s="1416" t="s">
        <v>1815</v>
      </c>
      <c r="C215" s="1416" t="s">
        <v>103</v>
      </c>
      <c r="D215" s="1417">
        <v>164</v>
      </c>
      <c r="E215" s="1417">
        <v>165</v>
      </c>
      <c r="F215" s="1417">
        <v>329</v>
      </c>
      <c r="G215" s="1417">
        <v>17</v>
      </c>
      <c r="H215" s="1417">
        <v>27</v>
      </c>
      <c r="I215" s="1417">
        <f t="shared" si="7"/>
        <v>44</v>
      </c>
      <c r="J215" s="1417">
        <f t="shared" si="8"/>
        <v>181</v>
      </c>
      <c r="K215" s="1417">
        <f t="shared" si="8"/>
        <v>192</v>
      </c>
      <c r="L215" s="1417">
        <f t="shared" si="8"/>
        <v>373</v>
      </c>
    </row>
    <row r="216" spans="1:12">
      <c r="A216" s="1415" t="s">
        <v>1879</v>
      </c>
      <c r="B216" s="1416" t="s">
        <v>1880</v>
      </c>
      <c r="C216" s="1416" t="s">
        <v>103</v>
      </c>
      <c r="D216" s="1417">
        <v>457</v>
      </c>
      <c r="E216" s="1417">
        <v>603</v>
      </c>
      <c r="F216" s="1417">
        <v>1060</v>
      </c>
      <c r="G216" s="1417">
        <v>110</v>
      </c>
      <c r="H216" s="1417">
        <v>108</v>
      </c>
      <c r="I216" s="1417">
        <f t="shared" si="7"/>
        <v>218</v>
      </c>
      <c r="J216" s="1417">
        <f t="shared" si="8"/>
        <v>567</v>
      </c>
      <c r="K216" s="1417">
        <f t="shared" si="8"/>
        <v>711</v>
      </c>
      <c r="L216" s="1417">
        <f t="shared" si="8"/>
        <v>1278</v>
      </c>
    </row>
    <row r="217" spans="1:12">
      <c r="A217" s="1418" t="s">
        <v>1879</v>
      </c>
      <c r="B217" s="1416" t="s">
        <v>1880</v>
      </c>
      <c r="C217" s="1416" t="s">
        <v>99</v>
      </c>
      <c r="D217" s="1417">
        <v>507</v>
      </c>
      <c r="E217" s="1417">
        <v>739</v>
      </c>
      <c r="F217" s="1417">
        <v>1246</v>
      </c>
      <c r="G217" s="1417">
        <v>62</v>
      </c>
      <c r="H217" s="1417">
        <v>135</v>
      </c>
      <c r="I217" s="1417">
        <f t="shared" si="7"/>
        <v>197</v>
      </c>
      <c r="J217" s="1417">
        <f t="shared" si="8"/>
        <v>569</v>
      </c>
      <c r="K217" s="1417">
        <f t="shared" si="8"/>
        <v>874</v>
      </c>
      <c r="L217" s="1417">
        <f t="shared" si="8"/>
        <v>1443</v>
      </c>
    </row>
    <row r="218" spans="1:12" ht="14.4">
      <c r="A218" s="1419" t="s">
        <v>1881</v>
      </c>
      <c r="B218" s="1419"/>
      <c r="C218" s="1419"/>
      <c r="D218" s="1420">
        <v>1128</v>
      </c>
      <c r="E218" s="1420">
        <v>1507</v>
      </c>
      <c r="F218" s="1420">
        <v>2635</v>
      </c>
      <c r="G218" s="1420">
        <v>189</v>
      </c>
      <c r="H218" s="1420">
        <v>270</v>
      </c>
      <c r="I218" s="1420">
        <f t="shared" si="7"/>
        <v>459</v>
      </c>
      <c r="J218" s="1420">
        <f t="shared" si="8"/>
        <v>1317</v>
      </c>
      <c r="K218" s="1420">
        <f t="shared" si="8"/>
        <v>1777</v>
      </c>
      <c r="L218" s="1420">
        <f t="shared" si="8"/>
        <v>3094</v>
      </c>
    </row>
    <row r="219" spans="1:12">
      <c r="A219" s="1415" t="s">
        <v>1882</v>
      </c>
      <c r="B219" s="1416" t="s">
        <v>1757</v>
      </c>
      <c r="C219" s="1416" t="s">
        <v>1772</v>
      </c>
      <c r="D219" s="1417">
        <v>203</v>
      </c>
      <c r="E219" s="1417">
        <v>229</v>
      </c>
      <c r="F219" s="1417">
        <v>432</v>
      </c>
      <c r="G219" s="1417">
        <v>1</v>
      </c>
      <c r="H219" s="1417">
        <v>4</v>
      </c>
      <c r="I219" s="1417">
        <f t="shared" si="7"/>
        <v>5</v>
      </c>
      <c r="J219" s="1417">
        <f t="shared" si="8"/>
        <v>204</v>
      </c>
      <c r="K219" s="1417">
        <f t="shared" si="8"/>
        <v>233</v>
      </c>
      <c r="L219" s="1417">
        <f t="shared" si="8"/>
        <v>437</v>
      </c>
    </row>
    <row r="220" spans="1:12">
      <c r="A220" s="1415" t="s">
        <v>1882</v>
      </c>
      <c r="B220" s="1416" t="s">
        <v>1757</v>
      </c>
      <c r="C220" s="1416" t="s">
        <v>1830</v>
      </c>
      <c r="D220" s="1417">
        <v>372</v>
      </c>
      <c r="E220" s="1417">
        <v>883</v>
      </c>
      <c r="F220" s="1417">
        <v>1255</v>
      </c>
      <c r="G220" s="1417">
        <v>1</v>
      </c>
      <c r="H220" s="1417">
        <v>21</v>
      </c>
      <c r="I220" s="1417">
        <f t="shared" si="7"/>
        <v>22</v>
      </c>
      <c r="J220" s="1417">
        <f t="shared" si="8"/>
        <v>373</v>
      </c>
      <c r="K220" s="1417">
        <f t="shared" si="8"/>
        <v>904</v>
      </c>
      <c r="L220" s="1417">
        <f t="shared" si="8"/>
        <v>1277</v>
      </c>
    </row>
    <row r="221" spans="1:12">
      <c r="A221" s="1415" t="s">
        <v>1882</v>
      </c>
      <c r="B221" s="1416" t="s">
        <v>1757</v>
      </c>
      <c r="C221" s="1416" t="s">
        <v>103</v>
      </c>
      <c r="D221" s="1417">
        <v>277</v>
      </c>
      <c r="E221" s="1417">
        <v>338</v>
      </c>
      <c r="F221" s="1417">
        <v>615</v>
      </c>
      <c r="G221" s="1417">
        <v>21</v>
      </c>
      <c r="H221" s="1417">
        <v>32</v>
      </c>
      <c r="I221" s="1417">
        <f t="shared" si="7"/>
        <v>53</v>
      </c>
      <c r="J221" s="1417">
        <f t="shared" si="8"/>
        <v>298</v>
      </c>
      <c r="K221" s="1417">
        <f t="shared" si="8"/>
        <v>370</v>
      </c>
      <c r="L221" s="1417">
        <f t="shared" si="8"/>
        <v>668</v>
      </c>
    </row>
    <row r="222" spans="1:12">
      <c r="A222" s="1415" t="s">
        <v>1882</v>
      </c>
      <c r="B222" s="1416" t="s">
        <v>1757</v>
      </c>
      <c r="C222" s="1416" t="s">
        <v>95</v>
      </c>
      <c r="D222" s="1417">
        <v>351</v>
      </c>
      <c r="E222" s="1417">
        <v>662</v>
      </c>
      <c r="F222" s="1417">
        <v>1013</v>
      </c>
      <c r="G222" s="1417">
        <v>7</v>
      </c>
      <c r="H222" s="1417">
        <v>20</v>
      </c>
      <c r="I222" s="1417">
        <f t="shared" si="7"/>
        <v>27</v>
      </c>
      <c r="J222" s="1417">
        <f t="shared" si="8"/>
        <v>358</v>
      </c>
      <c r="K222" s="1417">
        <f t="shared" si="8"/>
        <v>682</v>
      </c>
      <c r="L222" s="1417">
        <f t="shared" si="8"/>
        <v>1040</v>
      </c>
    </row>
    <row r="223" spans="1:12">
      <c r="A223" s="1415" t="s">
        <v>1882</v>
      </c>
      <c r="B223" s="1416" t="s">
        <v>1757</v>
      </c>
      <c r="C223" s="1416" t="s">
        <v>1784</v>
      </c>
      <c r="D223" s="1417">
        <v>294</v>
      </c>
      <c r="E223" s="1417">
        <v>112</v>
      </c>
      <c r="F223" s="1417">
        <v>406</v>
      </c>
      <c r="G223" s="1417">
        <v>1</v>
      </c>
      <c r="H223" s="1417">
        <v>1</v>
      </c>
      <c r="I223" s="1417">
        <f t="shared" si="7"/>
        <v>2</v>
      </c>
      <c r="J223" s="1417">
        <f t="shared" si="8"/>
        <v>295</v>
      </c>
      <c r="K223" s="1417">
        <f t="shared" si="8"/>
        <v>113</v>
      </c>
      <c r="L223" s="1417">
        <f t="shared" si="8"/>
        <v>408</v>
      </c>
    </row>
    <row r="224" spans="1:12">
      <c r="A224" s="1415" t="s">
        <v>1882</v>
      </c>
      <c r="B224" s="1416" t="s">
        <v>1757</v>
      </c>
      <c r="C224" s="1416" t="s">
        <v>81</v>
      </c>
      <c r="D224" s="1417">
        <v>167</v>
      </c>
      <c r="E224" s="1417">
        <v>276</v>
      </c>
      <c r="F224" s="1417">
        <v>443</v>
      </c>
      <c r="G224" s="1417"/>
      <c r="H224" s="1417">
        <v>1</v>
      </c>
      <c r="I224" s="1417">
        <f t="shared" si="7"/>
        <v>1</v>
      </c>
      <c r="J224" s="1417">
        <f t="shared" si="8"/>
        <v>167</v>
      </c>
      <c r="K224" s="1417">
        <f t="shared" si="8"/>
        <v>277</v>
      </c>
      <c r="L224" s="1417">
        <f t="shared" si="8"/>
        <v>444</v>
      </c>
    </row>
    <row r="225" spans="1:12">
      <c r="A225" s="1415" t="s">
        <v>1882</v>
      </c>
      <c r="B225" s="1416" t="s">
        <v>1757</v>
      </c>
      <c r="C225" s="1416" t="s">
        <v>99</v>
      </c>
      <c r="D225" s="1417">
        <v>369</v>
      </c>
      <c r="E225" s="1417">
        <v>326</v>
      </c>
      <c r="F225" s="1417">
        <v>695</v>
      </c>
      <c r="G225" s="1417">
        <v>17</v>
      </c>
      <c r="H225" s="1417">
        <v>47</v>
      </c>
      <c r="I225" s="1417">
        <f t="shared" si="7"/>
        <v>64</v>
      </c>
      <c r="J225" s="1417">
        <f t="shared" si="8"/>
        <v>386</v>
      </c>
      <c r="K225" s="1417">
        <f t="shared" si="8"/>
        <v>373</v>
      </c>
      <c r="L225" s="1417">
        <f t="shared" si="8"/>
        <v>759</v>
      </c>
    </row>
    <row r="226" spans="1:12">
      <c r="A226" s="1418" t="s">
        <v>1882</v>
      </c>
      <c r="B226" s="1416" t="s">
        <v>1757</v>
      </c>
      <c r="C226" s="1416" t="s">
        <v>73</v>
      </c>
      <c r="D226" s="1417">
        <v>483</v>
      </c>
      <c r="E226" s="1417"/>
      <c r="F226" s="1417">
        <v>483</v>
      </c>
      <c r="G226" s="1417">
        <v>1</v>
      </c>
      <c r="H226" s="1417"/>
      <c r="I226" s="1417">
        <f t="shared" si="7"/>
        <v>1</v>
      </c>
      <c r="J226" s="1417">
        <f t="shared" si="8"/>
        <v>484</v>
      </c>
      <c r="K226" s="1417">
        <f t="shared" si="8"/>
        <v>0</v>
      </c>
      <c r="L226" s="1417">
        <f t="shared" si="8"/>
        <v>484</v>
      </c>
    </row>
    <row r="227" spans="1:12" ht="14.4">
      <c r="A227" s="1419" t="s">
        <v>1883</v>
      </c>
      <c r="B227" s="1419"/>
      <c r="C227" s="1419"/>
      <c r="D227" s="1420">
        <v>2516</v>
      </c>
      <c r="E227" s="1420">
        <v>2826</v>
      </c>
      <c r="F227" s="1420">
        <v>5342</v>
      </c>
      <c r="G227" s="1420">
        <v>49</v>
      </c>
      <c r="H227" s="1420">
        <v>126</v>
      </c>
      <c r="I227" s="1420">
        <f t="shared" si="7"/>
        <v>175</v>
      </c>
      <c r="J227" s="1420">
        <f t="shared" si="8"/>
        <v>2565</v>
      </c>
      <c r="K227" s="1420">
        <f t="shared" si="8"/>
        <v>2952</v>
      </c>
      <c r="L227" s="1420">
        <f t="shared" si="8"/>
        <v>5517</v>
      </c>
    </row>
    <row r="228" spans="1:12">
      <c r="A228" s="1415" t="s">
        <v>1884</v>
      </c>
      <c r="B228" s="1416" t="s">
        <v>1815</v>
      </c>
      <c r="C228" s="1416" t="s">
        <v>1778</v>
      </c>
      <c r="D228" s="1417">
        <v>19</v>
      </c>
      <c r="E228" s="1417">
        <v>44</v>
      </c>
      <c r="F228" s="1417">
        <v>63</v>
      </c>
      <c r="G228" s="1417">
        <v>261</v>
      </c>
      <c r="H228" s="1417">
        <v>87</v>
      </c>
      <c r="I228" s="1417">
        <f t="shared" si="7"/>
        <v>348</v>
      </c>
      <c r="J228" s="1417">
        <f t="shared" si="8"/>
        <v>280</v>
      </c>
      <c r="K228" s="1417">
        <f t="shared" si="8"/>
        <v>131</v>
      </c>
      <c r="L228" s="1417">
        <f t="shared" si="8"/>
        <v>411</v>
      </c>
    </row>
    <row r="229" spans="1:12">
      <c r="A229" s="1418" t="s">
        <v>1884</v>
      </c>
      <c r="B229" s="1416" t="s">
        <v>1757</v>
      </c>
      <c r="C229" s="1416" t="s">
        <v>1778</v>
      </c>
      <c r="D229" s="1417">
        <v>4</v>
      </c>
      <c r="E229" s="1417">
        <v>2</v>
      </c>
      <c r="F229" s="1417">
        <v>6</v>
      </c>
      <c r="G229" s="1417">
        <v>26</v>
      </c>
      <c r="H229" s="1417">
        <v>5</v>
      </c>
      <c r="I229" s="1417">
        <f t="shared" si="7"/>
        <v>31</v>
      </c>
      <c r="J229" s="1417">
        <f t="shared" si="8"/>
        <v>30</v>
      </c>
      <c r="K229" s="1417">
        <f t="shared" si="8"/>
        <v>7</v>
      </c>
      <c r="L229" s="1417">
        <f t="shared" si="8"/>
        <v>37</v>
      </c>
    </row>
    <row r="230" spans="1:12" ht="14.4">
      <c r="A230" s="1419" t="s">
        <v>1885</v>
      </c>
      <c r="B230" s="1419"/>
      <c r="C230" s="1419"/>
      <c r="D230" s="1420">
        <v>23</v>
      </c>
      <c r="E230" s="1420">
        <v>46</v>
      </c>
      <c r="F230" s="1420">
        <v>69</v>
      </c>
      <c r="G230" s="1420">
        <v>287</v>
      </c>
      <c r="H230" s="1420">
        <v>92</v>
      </c>
      <c r="I230" s="1420">
        <f t="shared" si="7"/>
        <v>379</v>
      </c>
      <c r="J230" s="1420">
        <f t="shared" si="8"/>
        <v>310</v>
      </c>
      <c r="K230" s="1420">
        <f t="shared" si="8"/>
        <v>138</v>
      </c>
      <c r="L230" s="1420">
        <f t="shared" si="8"/>
        <v>448</v>
      </c>
    </row>
    <row r="231" spans="1:12">
      <c r="A231" s="1418" t="s">
        <v>1886</v>
      </c>
      <c r="B231" s="1416" t="s">
        <v>1886</v>
      </c>
      <c r="C231" s="1416" t="s">
        <v>103</v>
      </c>
      <c r="D231" s="1417">
        <v>813</v>
      </c>
      <c r="E231" s="1417">
        <v>1030</v>
      </c>
      <c r="F231" s="1417">
        <v>1843</v>
      </c>
      <c r="G231" s="1417">
        <v>61</v>
      </c>
      <c r="H231" s="1417">
        <v>95</v>
      </c>
      <c r="I231" s="1417">
        <f t="shared" si="7"/>
        <v>156</v>
      </c>
      <c r="J231" s="1417">
        <f t="shared" si="8"/>
        <v>874</v>
      </c>
      <c r="K231" s="1417">
        <f t="shared" si="8"/>
        <v>1125</v>
      </c>
      <c r="L231" s="1417">
        <f t="shared" si="8"/>
        <v>1999</v>
      </c>
    </row>
    <row r="232" spans="1:12" ht="14.4">
      <c r="A232" s="1419" t="s">
        <v>1887</v>
      </c>
      <c r="B232" s="1419"/>
      <c r="C232" s="1419"/>
      <c r="D232" s="1420">
        <v>813</v>
      </c>
      <c r="E232" s="1420">
        <v>1030</v>
      </c>
      <c r="F232" s="1420">
        <v>1843</v>
      </c>
      <c r="G232" s="1420">
        <v>61</v>
      </c>
      <c r="H232" s="1420">
        <v>95</v>
      </c>
      <c r="I232" s="1420">
        <f t="shared" si="7"/>
        <v>156</v>
      </c>
      <c r="J232" s="1420">
        <f t="shared" si="8"/>
        <v>874</v>
      </c>
      <c r="K232" s="1420">
        <f t="shared" si="8"/>
        <v>1125</v>
      </c>
      <c r="L232" s="1420">
        <f t="shared" si="8"/>
        <v>1999</v>
      </c>
    </row>
    <row r="233" spans="1:12">
      <c r="A233" s="1415" t="s">
        <v>1888</v>
      </c>
      <c r="B233" s="1416" t="s">
        <v>1751</v>
      </c>
      <c r="C233" s="1416" t="s">
        <v>95</v>
      </c>
      <c r="D233" s="1417">
        <v>7</v>
      </c>
      <c r="E233" s="1417">
        <v>18</v>
      </c>
      <c r="F233" s="1417">
        <v>25</v>
      </c>
      <c r="G233" s="1417"/>
      <c r="H233" s="1417"/>
      <c r="I233" s="1417">
        <f t="shared" si="7"/>
        <v>0</v>
      </c>
      <c r="J233" s="1417">
        <f t="shared" si="8"/>
        <v>7</v>
      </c>
      <c r="K233" s="1417">
        <f t="shared" si="8"/>
        <v>18</v>
      </c>
      <c r="L233" s="1417">
        <f t="shared" si="8"/>
        <v>25</v>
      </c>
    </row>
    <row r="234" spans="1:12">
      <c r="A234" s="1415" t="s">
        <v>1888</v>
      </c>
      <c r="B234" s="1416" t="s">
        <v>1769</v>
      </c>
      <c r="C234" s="1416" t="s">
        <v>95</v>
      </c>
      <c r="D234" s="1417">
        <v>11</v>
      </c>
      <c r="E234" s="1417">
        <v>18</v>
      </c>
      <c r="F234" s="1417">
        <v>29</v>
      </c>
      <c r="G234" s="1417">
        <v>1</v>
      </c>
      <c r="H234" s="1417">
        <v>3</v>
      </c>
      <c r="I234" s="1417">
        <f t="shared" si="7"/>
        <v>4</v>
      </c>
      <c r="J234" s="1417">
        <f t="shared" si="8"/>
        <v>12</v>
      </c>
      <c r="K234" s="1417">
        <f t="shared" si="8"/>
        <v>21</v>
      </c>
      <c r="L234" s="1417">
        <f t="shared" si="8"/>
        <v>33</v>
      </c>
    </row>
    <row r="235" spans="1:12">
      <c r="A235" s="1415" t="s">
        <v>1888</v>
      </c>
      <c r="B235" s="1416" t="s">
        <v>1815</v>
      </c>
      <c r="C235" s="1416" t="s">
        <v>95</v>
      </c>
      <c r="D235" s="1417">
        <v>106</v>
      </c>
      <c r="E235" s="1417">
        <v>209</v>
      </c>
      <c r="F235" s="1417">
        <v>315</v>
      </c>
      <c r="G235" s="1417">
        <v>17</v>
      </c>
      <c r="H235" s="1417">
        <v>29</v>
      </c>
      <c r="I235" s="1417">
        <f t="shared" si="7"/>
        <v>46</v>
      </c>
      <c r="J235" s="1417">
        <f t="shared" si="8"/>
        <v>123</v>
      </c>
      <c r="K235" s="1417">
        <f t="shared" si="8"/>
        <v>238</v>
      </c>
      <c r="L235" s="1417">
        <f t="shared" si="8"/>
        <v>361</v>
      </c>
    </row>
    <row r="236" spans="1:12">
      <c r="A236" s="1418" t="s">
        <v>1888</v>
      </c>
      <c r="B236" s="1416" t="s">
        <v>1755</v>
      </c>
      <c r="C236" s="1416" t="s">
        <v>95</v>
      </c>
      <c r="D236" s="1417">
        <v>20</v>
      </c>
      <c r="E236" s="1417">
        <v>54</v>
      </c>
      <c r="F236" s="1417">
        <v>74</v>
      </c>
      <c r="G236" s="1417"/>
      <c r="H236" s="1417">
        <v>3</v>
      </c>
      <c r="I236" s="1417">
        <f t="shared" si="7"/>
        <v>3</v>
      </c>
      <c r="J236" s="1417">
        <f t="shared" si="8"/>
        <v>20</v>
      </c>
      <c r="K236" s="1417">
        <f t="shared" si="8"/>
        <v>57</v>
      </c>
      <c r="L236" s="1417">
        <f t="shared" si="8"/>
        <v>77</v>
      </c>
    </row>
    <row r="237" spans="1:12" ht="15" thickBot="1">
      <c r="A237" s="1419" t="s">
        <v>1889</v>
      </c>
      <c r="B237" s="1419"/>
      <c r="C237" s="1419"/>
      <c r="D237" s="1420">
        <v>144</v>
      </c>
      <c r="E237" s="1420">
        <v>299</v>
      </c>
      <c r="F237" s="1420">
        <v>443</v>
      </c>
      <c r="G237" s="1420">
        <v>18</v>
      </c>
      <c r="H237" s="1420">
        <v>35</v>
      </c>
      <c r="I237" s="1420">
        <f t="shared" si="7"/>
        <v>53</v>
      </c>
      <c r="J237" s="1420">
        <f t="shared" si="8"/>
        <v>162</v>
      </c>
      <c r="K237" s="1420">
        <f t="shared" si="8"/>
        <v>334</v>
      </c>
      <c r="L237" s="1420">
        <f t="shared" si="8"/>
        <v>496</v>
      </c>
    </row>
    <row r="238" spans="1:12" ht="15" thickTop="1">
      <c r="A238" s="1424" t="s">
        <v>63</v>
      </c>
      <c r="B238" s="1424"/>
      <c r="C238" s="1424"/>
      <c r="D238" s="1425">
        <v>48030</v>
      </c>
      <c r="E238" s="1425">
        <v>57734</v>
      </c>
      <c r="F238" s="1425">
        <v>105764</v>
      </c>
      <c r="G238" s="1425">
        <v>2145</v>
      </c>
      <c r="H238" s="1425">
        <v>3557</v>
      </c>
      <c r="I238" s="1425">
        <f t="shared" si="7"/>
        <v>5702</v>
      </c>
      <c r="J238" s="1425">
        <f t="shared" si="8"/>
        <v>50175</v>
      </c>
      <c r="K238" s="1425">
        <f t="shared" si="8"/>
        <v>61291</v>
      </c>
      <c r="L238" s="1425">
        <f t="shared" si="8"/>
        <v>111466</v>
      </c>
    </row>
    <row r="239" spans="1:12" ht="21.6">
      <c r="A239" s="1411"/>
      <c r="B239" s="1411"/>
      <c r="C239" s="1411"/>
      <c r="D239" s="1411"/>
      <c r="E239" s="1411"/>
      <c r="F239" s="1411"/>
      <c r="G239" s="1411"/>
      <c r="H239" s="436" t="s">
        <v>2033</v>
      </c>
      <c r="I239" s="1411"/>
      <c r="J239" s="1411"/>
      <c r="K239" s="1411"/>
      <c r="L239" s="1411"/>
    </row>
  </sheetData>
  <mergeCells count="4">
    <mergeCell ref="A6:L6"/>
    <mergeCell ref="D8:F8"/>
    <mergeCell ref="G8:I8"/>
    <mergeCell ref="J8:L8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1"/>
  <sheetViews>
    <sheetView showGridLines="0" rightToLeft="1" workbookViewId="0">
      <pane ySplit="3" topLeftCell="A4" activePane="bottomLeft" state="frozen"/>
      <selection activeCell="C10" sqref="C10"/>
      <selection pane="bottomLeft" activeCell="L1" sqref="L1:R1048576"/>
    </sheetView>
  </sheetViews>
  <sheetFormatPr defaultRowHeight="13.8"/>
  <cols>
    <col min="1" max="1" width="39.69921875" bestFit="1" customWidth="1"/>
    <col min="2" max="2" width="37.3984375" bestFit="1" customWidth="1"/>
    <col min="3" max="3" width="10.19921875" bestFit="1" customWidth="1"/>
  </cols>
  <sheetData>
    <row r="1" spans="1:23">
      <c r="M1" s="1410"/>
      <c r="N1" s="1410"/>
      <c r="O1" s="1410"/>
      <c r="P1" s="1410"/>
      <c r="Q1" s="1410"/>
      <c r="R1" s="1410"/>
      <c r="S1" s="1410"/>
      <c r="T1" s="1410"/>
      <c r="U1" s="1410"/>
      <c r="V1" s="1410"/>
      <c r="W1" s="1410"/>
    </row>
    <row r="2" spans="1:23">
      <c r="M2" s="1410"/>
      <c r="N2" s="1410"/>
      <c r="O2" s="1410"/>
      <c r="P2" s="1410"/>
      <c r="Q2" s="1410"/>
      <c r="R2" s="1410"/>
      <c r="S2" s="1410"/>
      <c r="T2" s="1410"/>
      <c r="U2" s="1410"/>
      <c r="V2" s="1410"/>
      <c r="W2" s="1410"/>
    </row>
    <row r="3" spans="1:23" ht="72.75" customHeight="1">
      <c r="M3" s="1410"/>
      <c r="N3" s="1410"/>
      <c r="O3" s="1410"/>
      <c r="P3" s="1410"/>
      <c r="Q3" s="1410"/>
      <c r="R3" s="1410"/>
      <c r="S3" s="1410"/>
      <c r="T3" s="1410"/>
      <c r="U3" s="1410"/>
      <c r="V3" s="1410"/>
      <c r="W3" s="1410"/>
    </row>
    <row r="4" spans="1:23">
      <c r="A4" s="1935" t="s">
        <v>1890</v>
      </c>
      <c r="B4" s="1935"/>
      <c r="C4" s="1935"/>
      <c r="D4" s="1935"/>
      <c r="E4" s="1935"/>
      <c r="F4" s="1935"/>
      <c r="G4" s="1935"/>
      <c r="H4" s="1935"/>
      <c r="I4" s="1935"/>
      <c r="J4" s="1935"/>
      <c r="K4" s="1935"/>
      <c r="L4" s="1935"/>
      <c r="M4" s="1410"/>
      <c r="N4" s="1410"/>
      <c r="O4" s="1410"/>
      <c r="P4" s="1410"/>
      <c r="Q4" s="1410"/>
      <c r="R4" s="1410"/>
      <c r="S4" s="1410"/>
      <c r="T4" s="1410"/>
      <c r="U4" s="1410"/>
      <c r="V4" s="1410"/>
      <c r="W4" s="1410"/>
    </row>
    <row r="5" spans="1:23">
      <c r="A5" s="278"/>
      <c r="B5" s="278"/>
      <c r="C5" s="278"/>
      <c r="D5" s="1936" t="s">
        <v>267</v>
      </c>
      <c r="E5" s="1936"/>
      <c r="F5" s="1936"/>
      <c r="G5" s="1936" t="s">
        <v>268</v>
      </c>
      <c r="H5" s="1936"/>
      <c r="I5" s="1936"/>
      <c r="J5" s="1936" t="s">
        <v>63</v>
      </c>
      <c r="K5" s="1936"/>
      <c r="L5" s="1936"/>
      <c r="M5" s="1410"/>
      <c r="N5" s="1410"/>
      <c r="O5" s="1410"/>
      <c r="P5" s="1410"/>
      <c r="Q5" s="1410"/>
      <c r="R5" s="1410"/>
      <c r="S5" s="1410"/>
      <c r="T5" s="1410"/>
      <c r="U5" s="1410"/>
      <c r="V5" s="1410"/>
      <c r="W5" s="1410"/>
    </row>
    <row r="6" spans="1:23">
      <c r="A6" s="272" t="s">
        <v>1747</v>
      </c>
      <c r="B6" s="272" t="s">
        <v>955</v>
      </c>
      <c r="C6" s="272" t="s">
        <v>1748</v>
      </c>
      <c r="D6" s="272" t="s">
        <v>957</v>
      </c>
      <c r="E6" s="272" t="s">
        <v>956</v>
      </c>
      <c r="F6" s="273" t="s">
        <v>1749</v>
      </c>
      <c r="G6" s="272" t="s">
        <v>957</v>
      </c>
      <c r="H6" s="272" t="s">
        <v>956</v>
      </c>
      <c r="I6" s="273" t="s">
        <v>1749</v>
      </c>
      <c r="J6" s="272" t="s">
        <v>957</v>
      </c>
      <c r="K6" s="272" t="s">
        <v>956</v>
      </c>
      <c r="L6" s="273" t="s">
        <v>1749</v>
      </c>
      <c r="M6" s="1410"/>
      <c r="N6" s="1410"/>
      <c r="O6" s="1410"/>
      <c r="P6" s="1410"/>
      <c r="Q6" s="1410"/>
      <c r="R6" s="1410"/>
      <c r="S6" s="1410"/>
      <c r="T6" s="1410"/>
      <c r="U6" s="1410"/>
      <c r="V6" s="1410"/>
      <c r="W6" s="1410"/>
    </row>
    <row r="7" spans="1:23">
      <c r="A7" s="277" t="s">
        <v>1760</v>
      </c>
      <c r="B7" s="275" t="s">
        <v>1754</v>
      </c>
      <c r="C7" s="275" t="s">
        <v>103</v>
      </c>
      <c r="D7" s="279">
        <v>90</v>
      </c>
      <c r="E7" s="276"/>
      <c r="F7" s="279">
        <v>90</v>
      </c>
      <c r="G7" s="276">
        <v>2</v>
      </c>
      <c r="H7" s="279"/>
      <c r="I7" s="276">
        <v>2</v>
      </c>
      <c r="J7" s="279">
        <f>D7+G7</f>
        <v>92</v>
      </c>
      <c r="K7" s="279">
        <f t="shared" ref="K7:L70" si="0">E7+H7</f>
        <v>0</v>
      </c>
      <c r="L7" s="279">
        <f t="shared" si="0"/>
        <v>92</v>
      </c>
      <c r="M7" s="1410"/>
      <c r="N7" s="1410"/>
      <c r="O7" s="1410"/>
      <c r="P7" s="1410"/>
      <c r="Q7" s="1410"/>
      <c r="R7" s="1410"/>
      <c r="S7" s="1410"/>
      <c r="T7" s="1410"/>
      <c r="U7" s="1410"/>
      <c r="V7" s="1410"/>
      <c r="W7" s="1410"/>
    </row>
    <row r="8" spans="1:23">
      <c r="A8" s="280" t="s">
        <v>1761</v>
      </c>
      <c r="B8" s="280"/>
      <c r="C8" s="280"/>
      <c r="D8" s="281">
        <v>90</v>
      </c>
      <c r="E8" s="282"/>
      <c r="F8" s="281">
        <v>90</v>
      </c>
      <c r="G8" s="282">
        <v>2</v>
      </c>
      <c r="H8" s="281"/>
      <c r="I8" s="281">
        <v>2</v>
      </c>
      <c r="J8" s="281">
        <f t="shared" ref="J8:L71" si="1">D8+G8</f>
        <v>92</v>
      </c>
      <c r="K8" s="281">
        <f t="shared" si="0"/>
        <v>0</v>
      </c>
      <c r="L8" s="281">
        <f t="shared" si="0"/>
        <v>92</v>
      </c>
      <c r="M8" s="1410"/>
      <c r="N8" s="1410"/>
      <c r="O8" s="1410"/>
      <c r="P8" s="1410"/>
      <c r="Q8" s="1410"/>
      <c r="R8" s="1410"/>
      <c r="S8" s="1410"/>
      <c r="T8" s="1410"/>
      <c r="U8" s="1410"/>
      <c r="V8" s="1410"/>
      <c r="W8" s="1410"/>
    </row>
    <row r="9" spans="1:23">
      <c r="A9" s="274" t="s">
        <v>1762</v>
      </c>
      <c r="B9" s="275" t="s">
        <v>1763</v>
      </c>
      <c r="C9" s="275" t="s">
        <v>103</v>
      </c>
      <c r="D9" s="279">
        <v>47</v>
      </c>
      <c r="E9" s="276"/>
      <c r="F9" s="279">
        <v>47</v>
      </c>
      <c r="G9" s="276">
        <v>4</v>
      </c>
      <c r="H9" s="279"/>
      <c r="I9" s="279">
        <v>4</v>
      </c>
      <c r="J9" s="279">
        <f t="shared" si="1"/>
        <v>51</v>
      </c>
      <c r="K9" s="279">
        <f t="shared" si="0"/>
        <v>0</v>
      </c>
      <c r="L9" s="279">
        <f t="shared" si="0"/>
        <v>51</v>
      </c>
      <c r="M9" s="1410"/>
      <c r="N9" s="1410"/>
      <c r="O9" s="1410"/>
      <c r="P9" s="1410"/>
      <c r="Q9" s="1410"/>
      <c r="R9" s="1410"/>
      <c r="S9" s="1410"/>
      <c r="T9" s="1410"/>
      <c r="U9" s="1410"/>
      <c r="V9" s="1410"/>
      <c r="W9" s="1410"/>
    </row>
    <row r="10" spans="1:23">
      <c r="A10" s="274" t="s">
        <v>1762</v>
      </c>
      <c r="B10" s="275" t="s">
        <v>1751</v>
      </c>
      <c r="C10" s="275" t="s">
        <v>103</v>
      </c>
      <c r="D10" s="279">
        <v>115</v>
      </c>
      <c r="E10" s="276">
        <v>134</v>
      </c>
      <c r="F10" s="279">
        <v>249</v>
      </c>
      <c r="G10" s="276">
        <v>6</v>
      </c>
      <c r="H10" s="279">
        <v>8</v>
      </c>
      <c r="I10" s="279">
        <v>14</v>
      </c>
      <c r="J10" s="279">
        <f t="shared" si="1"/>
        <v>121</v>
      </c>
      <c r="K10" s="279">
        <f t="shared" si="0"/>
        <v>142</v>
      </c>
      <c r="L10" s="279">
        <f t="shared" si="0"/>
        <v>263</v>
      </c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</row>
    <row r="11" spans="1:23">
      <c r="A11" s="274" t="s">
        <v>1762</v>
      </c>
      <c r="B11" s="275" t="s">
        <v>1753</v>
      </c>
      <c r="C11" s="275" t="s">
        <v>103</v>
      </c>
      <c r="D11" s="279">
        <v>101</v>
      </c>
      <c r="E11" s="276">
        <v>90</v>
      </c>
      <c r="F11" s="279">
        <v>191</v>
      </c>
      <c r="G11" s="276">
        <v>10</v>
      </c>
      <c r="H11" s="279">
        <v>9</v>
      </c>
      <c r="I11" s="279">
        <v>19</v>
      </c>
      <c r="J11" s="279">
        <f t="shared" si="1"/>
        <v>111</v>
      </c>
      <c r="K11" s="279">
        <f t="shared" si="0"/>
        <v>99</v>
      </c>
      <c r="L11" s="279">
        <f t="shared" si="0"/>
        <v>210</v>
      </c>
      <c r="M11" s="1410"/>
      <c r="N11" s="1410"/>
      <c r="O11" s="1410"/>
      <c r="P11" s="1410"/>
      <c r="Q11" s="1410"/>
      <c r="R11" s="1410"/>
      <c r="S11" s="1410"/>
      <c r="T11" s="1410"/>
      <c r="U11" s="1410"/>
      <c r="V11" s="1410"/>
      <c r="W11" s="1410"/>
    </row>
    <row r="12" spans="1:23">
      <c r="A12" s="274" t="s">
        <v>1762</v>
      </c>
      <c r="B12" s="275" t="s">
        <v>1757</v>
      </c>
      <c r="C12" s="275" t="s">
        <v>103</v>
      </c>
      <c r="D12" s="279">
        <v>219</v>
      </c>
      <c r="E12" s="276">
        <v>203</v>
      </c>
      <c r="F12" s="279">
        <v>422</v>
      </c>
      <c r="G12" s="276">
        <v>16</v>
      </c>
      <c r="H12" s="279">
        <v>24</v>
      </c>
      <c r="I12" s="279">
        <v>40</v>
      </c>
      <c r="J12" s="279">
        <f t="shared" si="1"/>
        <v>235</v>
      </c>
      <c r="K12" s="279">
        <f t="shared" si="0"/>
        <v>227</v>
      </c>
      <c r="L12" s="279">
        <f t="shared" si="0"/>
        <v>462</v>
      </c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</row>
    <row r="13" spans="1:23">
      <c r="A13" s="277" t="s">
        <v>1762</v>
      </c>
      <c r="B13" s="275" t="s">
        <v>1758</v>
      </c>
      <c r="C13" s="275" t="s">
        <v>103</v>
      </c>
      <c r="D13" s="279">
        <v>2</v>
      </c>
      <c r="E13" s="276"/>
      <c r="F13" s="279">
        <v>2</v>
      </c>
      <c r="G13" s="276">
        <v>1</v>
      </c>
      <c r="H13" s="279"/>
      <c r="I13" s="279">
        <v>1</v>
      </c>
      <c r="J13" s="279">
        <f t="shared" si="1"/>
        <v>3</v>
      </c>
      <c r="K13" s="279">
        <f t="shared" si="0"/>
        <v>0</v>
      </c>
      <c r="L13" s="279">
        <f t="shared" si="0"/>
        <v>3</v>
      </c>
      <c r="M13" s="1410"/>
      <c r="N13" s="1410"/>
      <c r="O13" s="1410"/>
      <c r="P13" s="1410"/>
      <c r="Q13" s="1410"/>
      <c r="R13" s="1410"/>
      <c r="S13" s="1410"/>
      <c r="T13" s="1410"/>
      <c r="U13" s="1410"/>
      <c r="V13" s="1410"/>
      <c r="W13" s="1410"/>
    </row>
    <row r="14" spans="1:23">
      <c r="A14" s="280" t="s">
        <v>1764</v>
      </c>
      <c r="B14" s="280"/>
      <c r="C14" s="280"/>
      <c r="D14" s="281">
        <v>484</v>
      </c>
      <c r="E14" s="282">
        <v>427</v>
      </c>
      <c r="F14" s="281">
        <v>911</v>
      </c>
      <c r="G14" s="282">
        <v>37</v>
      </c>
      <c r="H14" s="281">
        <v>41</v>
      </c>
      <c r="I14" s="281">
        <v>78</v>
      </c>
      <c r="J14" s="281">
        <f t="shared" si="1"/>
        <v>521</v>
      </c>
      <c r="K14" s="281">
        <f t="shared" si="0"/>
        <v>468</v>
      </c>
      <c r="L14" s="281">
        <f t="shared" si="0"/>
        <v>989</v>
      </c>
      <c r="M14" s="1410"/>
      <c r="N14" s="1410"/>
      <c r="O14" s="1410"/>
      <c r="P14" s="1410"/>
      <c r="Q14" s="1410"/>
      <c r="R14" s="1410"/>
      <c r="S14" s="1410"/>
      <c r="T14" s="1410"/>
      <c r="U14" s="1410"/>
      <c r="V14" s="1410"/>
      <c r="W14" s="1410"/>
    </row>
    <row r="15" spans="1:23">
      <c r="A15" s="274" t="s">
        <v>1765</v>
      </c>
      <c r="B15" s="275" t="s">
        <v>1751</v>
      </c>
      <c r="C15" s="275" t="s">
        <v>99</v>
      </c>
      <c r="D15" s="279"/>
      <c r="E15" s="276">
        <v>52</v>
      </c>
      <c r="F15" s="279">
        <v>52</v>
      </c>
      <c r="G15" s="276"/>
      <c r="H15" s="279">
        <v>3</v>
      </c>
      <c r="I15" s="279">
        <v>3</v>
      </c>
      <c r="J15" s="279">
        <f t="shared" si="1"/>
        <v>0</v>
      </c>
      <c r="K15" s="279">
        <f t="shared" si="0"/>
        <v>55</v>
      </c>
      <c r="L15" s="279">
        <f t="shared" si="0"/>
        <v>55</v>
      </c>
      <c r="M15" s="1410"/>
      <c r="N15" s="1410"/>
      <c r="O15" s="1410"/>
      <c r="P15" s="1410"/>
      <c r="Q15" s="1410"/>
      <c r="R15" s="1410"/>
      <c r="S15" s="1410"/>
      <c r="T15" s="1410"/>
      <c r="U15" s="1410"/>
      <c r="V15" s="1410"/>
      <c r="W15" s="1410"/>
    </row>
    <row r="16" spans="1:23">
      <c r="A16" s="274" t="s">
        <v>1765</v>
      </c>
      <c r="B16" s="275" t="s">
        <v>1753</v>
      </c>
      <c r="C16" s="275" t="s">
        <v>99</v>
      </c>
      <c r="D16" s="279">
        <v>36</v>
      </c>
      <c r="E16" s="276">
        <v>65</v>
      </c>
      <c r="F16" s="279">
        <v>101</v>
      </c>
      <c r="G16" s="276">
        <v>3</v>
      </c>
      <c r="H16" s="279">
        <v>7</v>
      </c>
      <c r="I16" s="279">
        <v>10</v>
      </c>
      <c r="J16" s="279">
        <f t="shared" si="1"/>
        <v>39</v>
      </c>
      <c r="K16" s="279">
        <f t="shared" si="0"/>
        <v>72</v>
      </c>
      <c r="L16" s="279">
        <f t="shared" si="0"/>
        <v>111</v>
      </c>
      <c r="M16" s="1410"/>
      <c r="N16" s="1410"/>
      <c r="O16" s="1410"/>
      <c r="P16" s="1410"/>
      <c r="Q16" s="1410"/>
      <c r="R16" s="1410"/>
      <c r="S16" s="1410"/>
      <c r="T16" s="1410"/>
      <c r="U16" s="1410"/>
      <c r="V16" s="1410"/>
      <c r="W16" s="1410"/>
    </row>
    <row r="17" spans="1:23">
      <c r="A17" s="274" t="s">
        <v>1765</v>
      </c>
      <c r="B17" s="275" t="s">
        <v>1754</v>
      </c>
      <c r="C17" s="275" t="s">
        <v>99</v>
      </c>
      <c r="D17" s="279">
        <v>6</v>
      </c>
      <c r="E17" s="276">
        <v>18</v>
      </c>
      <c r="F17" s="279">
        <v>24</v>
      </c>
      <c r="G17" s="276">
        <v>1</v>
      </c>
      <c r="H17" s="279"/>
      <c r="I17" s="279">
        <v>1</v>
      </c>
      <c r="J17" s="279">
        <f t="shared" si="1"/>
        <v>7</v>
      </c>
      <c r="K17" s="279">
        <f t="shared" si="0"/>
        <v>18</v>
      </c>
      <c r="L17" s="279">
        <f t="shared" si="0"/>
        <v>25</v>
      </c>
      <c r="M17" s="1410"/>
      <c r="N17" s="1410"/>
      <c r="O17" s="1410"/>
      <c r="P17" s="1410"/>
      <c r="Q17" s="1410"/>
      <c r="R17" s="1410"/>
      <c r="S17" s="1410"/>
      <c r="T17" s="1410"/>
      <c r="U17" s="1410"/>
      <c r="V17" s="1410"/>
      <c r="W17" s="1410"/>
    </row>
    <row r="18" spans="1:23">
      <c r="A18" s="274" t="s">
        <v>1765</v>
      </c>
      <c r="B18" s="275" t="s">
        <v>1754</v>
      </c>
      <c r="C18" s="275" t="s">
        <v>1766</v>
      </c>
      <c r="D18" s="279">
        <v>25</v>
      </c>
      <c r="E18" s="276"/>
      <c r="F18" s="279">
        <v>25</v>
      </c>
      <c r="G18" s="276">
        <v>1</v>
      </c>
      <c r="H18" s="279"/>
      <c r="I18" s="279">
        <v>1</v>
      </c>
      <c r="J18" s="279">
        <f t="shared" si="1"/>
        <v>26</v>
      </c>
      <c r="K18" s="279">
        <f t="shared" si="0"/>
        <v>0</v>
      </c>
      <c r="L18" s="279">
        <f t="shared" si="0"/>
        <v>26</v>
      </c>
      <c r="M18" s="1410"/>
      <c r="N18" s="1410"/>
      <c r="O18" s="1410"/>
      <c r="P18" s="1410"/>
      <c r="Q18" s="1410"/>
      <c r="R18" s="1410"/>
      <c r="S18" s="1410"/>
      <c r="T18" s="1410"/>
      <c r="U18" s="1410"/>
      <c r="V18" s="1410"/>
      <c r="W18" s="1410"/>
    </row>
    <row r="19" spans="1:23">
      <c r="A19" s="274" t="s">
        <v>1765</v>
      </c>
      <c r="B19" s="275" t="s">
        <v>1757</v>
      </c>
      <c r="C19" s="275" t="s">
        <v>99</v>
      </c>
      <c r="D19" s="279">
        <v>4</v>
      </c>
      <c r="E19" s="276">
        <v>33</v>
      </c>
      <c r="F19" s="279">
        <v>37</v>
      </c>
      <c r="G19" s="276"/>
      <c r="H19" s="279">
        <v>1</v>
      </c>
      <c r="I19" s="279">
        <v>1</v>
      </c>
      <c r="J19" s="279">
        <f t="shared" si="1"/>
        <v>4</v>
      </c>
      <c r="K19" s="279">
        <f t="shared" si="0"/>
        <v>34</v>
      </c>
      <c r="L19" s="279">
        <f t="shared" si="0"/>
        <v>38</v>
      </c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</row>
    <row r="20" spans="1:23">
      <c r="A20" s="277" t="s">
        <v>1765</v>
      </c>
      <c r="B20" s="275" t="s">
        <v>1758</v>
      </c>
      <c r="C20" s="275" t="s">
        <v>99</v>
      </c>
      <c r="D20" s="279">
        <v>3</v>
      </c>
      <c r="E20" s="276">
        <v>3</v>
      </c>
      <c r="F20" s="279">
        <v>6</v>
      </c>
      <c r="G20" s="276">
        <v>1</v>
      </c>
      <c r="H20" s="279">
        <v>1</v>
      </c>
      <c r="I20" s="279">
        <v>2</v>
      </c>
      <c r="J20" s="279">
        <f t="shared" si="1"/>
        <v>4</v>
      </c>
      <c r="K20" s="279">
        <f t="shared" si="0"/>
        <v>4</v>
      </c>
      <c r="L20" s="279">
        <f t="shared" si="0"/>
        <v>8</v>
      </c>
      <c r="M20" s="1410"/>
      <c r="N20" s="1410"/>
      <c r="O20" s="1410"/>
      <c r="P20" s="1410"/>
      <c r="Q20" s="1410"/>
      <c r="R20" s="1410"/>
      <c r="S20" s="1410"/>
      <c r="T20" s="1410"/>
      <c r="U20" s="1410"/>
      <c r="V20" s="1410"/>
      <c r="W20" s="1410"/>
    </row>
    <row r="21" spans="1:23">
      <c r="A21" s="280" t="s">
        <v>1767</v>
      </c>
      <c r="B21" s="280"/>
      <c r="C21" s="280"/>
      <c r="D21" s="281">
        <v>74</v>
      </c>
      <c r="E21" s="282">
        <v>171</v>
      </c>
      <c r="F21" s="281">
        <v>245</v>
      </c>
      <c r="G21" s="282">
        <v>6</v>
      </c>
      <c r="H21" s="281">
        <v>12</v>
      </c>
      <c r="I21" s="281">
        <v>18</v>
      </c>
      <c r="J21" s="281">
        <f t="shared" si="1"/>
        <v>80</v>
      </c>
      <c r="K21" s="281">
        <f t="shared" si="0"/>
        <v>183</v>
      </c>
      <c r="L21" s="281">
        <f t="shared" si="0"/>
        <v>263</v>
      </c>
      <c r="M21" s="1410"/>
      <c r="N21" s="1410"/>
      <c r="O21" s="1410"/>
      <c r="P21" s="1410"/>
      <c r="Q21" s="1410"/>
      <c r="R21" s="1410"/>
      <c r="S21" s="1410"/>
      <c r="T21" s="1410"/>
      <c r="U21" s="1410"/>
      <c r="V21" s="1410"/>
      <c r="W21" s="1410"/>
    </row>
    <row r="22" spans="1:23">
      <c r="A22" s="277" t="s">
        <v>1768</v>
      </c>
      <c r="B22" s="275" t="s">
        <v>1769</v>
      </c>
      <c r="C22" s="275" t="s">
        <v>531</v>
      </c>
      <c r="D22" s="279">
        <v>20</v>
      </c>
      <c r="E22" s="276">
        <v>34</v>
      </c>
      <c r="F22" s="279">
        <v>54</v>
      </c>
      <c r="G22" s="276"/>
      <c r="H22" s="279"/>
      <c r="I22" s="279"/>
      <c r="J22" s="279">
        <f t="shared" si="1"/>
        <v>20</v>
      </c>
      <c r="K22" s="279">
        <f t="shared" si="0"/>
        <v>34</v>
      </c>
      <c r="L22" s="279">
        <f t="shared" si="0"/>
        <v>54</v>
      </c>
      <c r="M22" s="1410"/>
      <c r="N22" s="1410"/>
      <c r="O22" s="1410"/>
      <c r="P22" s="1410"/>
      <c r="Q22" s="1410"/>
      <c r="R22" s="1410"/>
      <c r="S22" s="1410"/>
      <c r="T22" s="1410"/>
      <c r="U22" s="1410"/>
      <c r="V22" s="1410"/>
      <c r="W22" s="1410"/>
    </row>
    <row r="23" spans="1:23">
      <c r="A23" s="280" t="s">
        <v>1770</v>
      </c>
      <c r="B23" s="280"/>
      <c r="C23" s="280"/>
      <c r="D23" s="281">
        <v>20</v>
      </c>
      <c r="E23" s="282">
        <v>34</v>
      </c>
      <c r="F23" s="281">
        <v>54</v>
      </c>
      <c r="G23" s="282"/>
      <c r="H23" s="281"/>
      <c r="I23" s="281"/>
      <c r="J23" s="281">
        <f t="shared" si="1"/>
        <v>20</v>
      </c>
      <c r="K23" s="281">
        <f t="shared" si="0"/>
        <v>34</v>
      </c>
      <c r="L23" s="281">
        <f t="shared" si="0"/>
        <v>54</v>
      </c>
      <c r="M23" s="1410"/>
      <c r="N23" s="1410"/>
      <c r="O23" s="1410"/>
      <c r="P23" s="1410"/>
      <c r="Q23" s="1410"/>
      <c r="R23" s="1410"/>
      <c r="S23" s="1410"/>
      <c r="T23" s="1410"/>
      <c r="U23" s="1410"/>
      <c r="V23" s="1410"/>
      <c r="W23" s="1410"/>
    </row>
    <row r="24" spans="1:23">
      <c r="A24" s="277" t="s">
        <v>1771</v>
      </c>
      <c r="B24" s="275" t="s">
        <v>1753</v>
      </c>
      <c r="C24" s="275" t="s">
        <v>1772</v>
      </c>
      <c r="D24" s="279">
        <v>115</v>
      </c>
      <c r="E24" s="276">
        <v>138</v>
      </c>
      <c r="F24" s="279">
        <v>253</v>
      </c>
      <c r="G24" s="276">
        <v>1</v>
      </c>
      <c r="H24" s="279"/>
      <c r="I24" s="279">
        <v>1</v>
      </c>
      <c r="J24" s="279">
        <f t="shared" si="1"/>
        <v>116</v>
      </c>
      <c r="K24" s="279">
        <f t="shared" si="0"/>
        <v>138</v>
      </c>
      <c r="L24" s="279">
        <f t="shared" si="0"/>
        <v>254</v>
      </c>
      <c r="M24" s="1410"/>
      <c r="N24" s="1410"/>
      <c r="O24" s="1410"/>
      <c r="P24" s="1410"/>
      <c r="Q24" s="1410"/>
      <c r="R24" s="1410"/>
      <c r="S24" s="1410"/>
      <c r="T24" s="1410"/>
      <c r="U24" s="1410"/>
      <c r="V24" s="1410"/>
      <c r="W24" s="1410"/>
    </row>
    <row r="25" spans="1:23">
      <c r="A25" s="280" t="s">
        <v>1775</v>
      </c>
      <c r="B25" s="280"/>
      <c r="C25" s="280"/>
      <c r="D25" s="281">
        <v>115</v>
      </c>
      <c r="E25" s="282">
        <v>138</v>
      </c>
      <c r="F25" s="281">
        <v>253</v>
      </c>
      <c r="G25" s="282">
        <v>1</v>
      </c>
      <c r="H25" s="281"/>
      <c r="I25" s="281">
        <v>1</v>
      </c>
      <c r="J25" s="281">
        <f t="shared" si="1"/>
        <v>116</v>
      </c>
      <c r="K25" s="281">
        <f t="shared" si="0"/>
        <v>138</v>
      </c>
      <c r="L25" s="281">
        <f t="shared" si="0"/>
        <v>254</v>
      </c>
      <c r="M25" s="1410"/>
      <c r="N25" s="1410"/>
      <c r="O25" s="1410"/>
      <c r="P25" s="1410"/>
      <c r="Q25" s="1410"/>
      <c r="R25" s="1410"/>
      <c r="S25" s="1410"/>
      <c r="T25" s="1410"/>
      <c r="U25" s="1410"/>
      <c r="V25" s="1410"/>
      <c r="W25" s="1410"/>
    </row>
    <row r="26" spans="1:23">
      <c r="A26" s="274" t="s">
        <v>1776</v>
      </c>
      <c r="B26" s="275" t="s">
        <v>1752</v>
      </c>
      <c r="C26" s="275" t="s">
        <v>1778</v>
      </c>
      <c r="D26" s="279">
        <v>68</v>
      </c>
      <c r="E26" s="276"/>
      <c r="F26" s="279">
        <v>68</v>
      </c>
      <c r="G26" s="276"/>
      <c r="H26" s="279"/>
      <c r="I26" s="279"/>
      <c r="J26" s="279">
        <f t="shared" si="1"/>
        <v>68</v>
      </c>
      <c r="K26" s="279">
        <f t="shared" si="0"/>
        <v>0</v>
      </c>
      <c r="L26" s="279">
        <f t="shared" si="0"/>
        <v>68</v>
      </c>
      <c r="M26" s="1410"/>
      <c r="N26" s="1410"/>
      <c r="O26" s="1410"/>
      <c r="P26" s="1410"/>
      <c r="Q26" s="1410"/>
      <c r="R26" s="1410"/>
      <c r="S26" s="1410"/>
      <c r="T26" s="1410"/>
      <c r="U26" s="1410"/>
      <c r="V26" s="1410"/>
      <c r="W26" s="1410"/>
    </row>
    <row r="27" spans="1:23">
      <c r="A27" s="274" t="s">
        <v>1776</v>
      </c>
      <c r="B27" s="275" t="s">
        <v>1753</v>
      </c>
      <c r="C27" s="275" t="s">
        <v>1777</v>
      </c>
      <c r="D27" s="279">
        <v>34</v>
      </c>
      <c r="E27" s="276">
        <v>18</v>
      </c>
      <c r="F27" s="279">
        <v>52</v>
      </c>
      <c r="G27" s="276"/>
      <c r="H27" s="279"/>
      <c r="I27" s="279"/>
      <c r="J27" s="279">
        <f t="shared" si="1"/>
        <v>34</v>
      </c>
      <c r="K27" s="279">
        <f t="shared" si="0"/>
        <v>18</v>
      </c>
      <c r="L27" s="279">
        <f t="shared" si="0"/>
        <v>52</v>
      </c>
      <c r="M27" s="1410"/>
      <c r="N27" s="1410"/>
      <c r="O27" s="1410"/>
      <c r="P27" s="1410"/>
      <c r="Q27" s="1410"/>
      <c r="R27" s="1410"/>
      <c r="S27" s="1410"/>
      <c r="T27" s="1410"/>
      <c r="U27" s="1410"/>
      <c r="V27" s="1410"/>
      <c r="W27" s="1410"/>
    </row>
    <row r="28" spans="1:23">
      <c r="A28" s="274" t="s">
        <v>1776</v>
      </c>
      <c r="B28" s="275" t="s">
        <v>1781</v>
      </c>
      <c r="C28" s="275" t="s">
        <v>1782</v>
      </c>
      <c r="D28" s="279">
        <v>62</v>
      </c>
      <c r="E28" s="276"/>
      <c r="F28" s="279">
        <v>62</v>
      </c>
      <c r="G28" s="276"/>
      <c r="H28" s="279"/>
      <c r="I28" s="279"/>
      <c r="J28" s="279">
        <f t="shared" si="1"/>
        <v>62</v>
      </c>
      <c r="K28" s="279">
        <f t="shared" si="0"/>
        <v>0</v>
      </c>
      <c r="L28" s="279">
        <f t="shared" si="0"/>
        <v>62</v>
      </c>
      <c r="M28" s="1410"/>
      <c r="N28" s="1410"/>
      <c r="O28" s="1410"/>
      <c r="P28" s="1410"/>
      <c r="Q28" s="1410"/>
      <c r="R28" s="1410"/>
      <c r="S28" s="1410"/>
      <c r="T28" s="1410"/>
      <c r="U28" s="1410"/>
      <c r="V28" s="1410"/>
      <c r="W28" s="1410"/>
    </row>
    <row r="29" spans="1:23">
      <c r="A29" s="274" t="s">
        <v>1776</v>
      </c>
      <c r="B29" s="275" t="s">
        <v>1757</v>
      </c>
      <c r="C29" s="275" t="s">
        <v>1777</v>
      </c>
      <c r="D29" s="279">
        <v>69</v>
      </c>
      <c r="E29" s="276">
        <v>27</v>
      </c>
      <c r="F29" s="279">
        <v>96</v>
      </c>
      <c r="G29" s="276">
        <v>1</v>
      </c>
      <c r="H29" s="279"/>
      <c r="I29" s="279">
        <v>1</v>
      </c>
      <c r="J29" s="279">
        <f t="shared" si="1"/>
        <v>70</v>
      </c>
      <c r="K29" s="279">
        <f t="shared" si="0"/>
        <v>27</v>
      </c>
      <c r="L29" s="279">
        <f t="shared" si="0"/>
        <v>97</v>
      </c>
      <c r="M29" s="1410"/>
      <c r="N29" s="1410"/>
      <c r="O29" s="1410"/>
      <c r="P29" s="1410"/>
      <c r="Q29" s="1410"/>
      <c r="R29" s="1410"/>
      <c r="S29" s="1410"/>
      <c r="T29" s="1410"/>
      <c r="U29" s="1410"/>
      <c r="V29" s="1410"/>
      <c r="W29" s="1410"/>
    </row>
    <row r="30" spans="1:23">
      <c r="A30" s="277" t="s">
        <v>1776</v>
      </c>
      <c r="B30" s="275" t="s">
        <v>1783</v>
      </c>
      <c r="C30" s="275" t="s">
        <v>1784</v>
      </c>
      <c r="D30" s="279"/>
      <c r="E30" s="276">
        <v>63</v>
      </c>
      <c r="F30" s="279">
        <v>63</v>
      </c>
      <c r="G30" s="276"/>
      <c r="H30" s="279">
        <v>1</v>
      </c>
      <c r="I30" s="279">
        <v>1</v>
      </c>
      <c r="J30" s="279">
        <f t="shared" si="1"/>
        <v>0</v>
      </c>
      <c r="K30" s="279">
        <f t="shared" si="0"/>
        <v>64</v>
      </c>
      <c r="L30" s="279">
        <f t="shared" si="0"/>
        <v>64</v>
      </c>
      <c r="M30" s="1410"/>
      <c r="N30" s="1410"/>
      <c r="O30" s="1410"/>
      <c r="P30" s="1410"/>
      <c r="Q30" s="1410"/>
      <c r="R30" s="1410"/>
      <c r="S30" s="1410"/>
      <c r="T30" s="1410"/>
      <c r="U30" s="1410"/>
      <c r="V30" s="1410"/>
      <c r="W30" s="1410"/>
    </row>
    <row r="31" spans="1:23">
      <c r="A31" s="280" t="s">
        <v>1785</v>
      </c>
      <c r="B31" s="280"/>
      <c r="C31" s="280"/>
      <c r="D31" s="281">
        <v>233</v>
      </c>
      <c r="E31" s="282">
        <v>108</v>
      </c>
      <c r="F31" s="281">
        <v>341</v>
      </c>
      <c r="G31" s="282">
        <v>1</v>
      </c>
      <c r="H31" s="281">
        <v>1</v>
      </c>
      <c r="I31" s="281">
        <v>2</v>
      </c>
      <c r="J31" s="281">
        <f t="shared" si="1"/>
        <v>234</v>
      </c>
      <c r="K31" s="281">
        <f t="shared" si="0"/>
        <v>109</v>
      </c>
      <c r="L31" s="281">
        <f t="shared" si="0"/>
        <v>343</v>
      </c>
      <c r="M31" s="1410"/>
      <c r="N31" s="1410"/>
      <c r="O31" s="1410"/>
      <c r="P31" s="1410"/>
      <c r="Q31" s="1410"/>
      <c r="R31" s="1410"/>
      <c r="S31" s="1410"/>
      <c r="T31" s="1410"/>
      <c r="U31" s="1410"/>
      <c r="V31" s="1410"/>
      <c r="W31" s="1410"/>
    </row>
    <row r="32" spans="1:23">
      <c r="A32" s="274" t="s">
        <v>1786</v>
      </c>
      <c r="B32" s="275" t="s">
        <v>1751</v>
      </c>
      <c r="C32" s="275" t="s">
        <v>95</v>
      </c>
      <c r="D32" s="279">
        <v>43</v>
      </c>
      <c r="E32" s="276">
        <v>172</v>
      </c>
      <c r="F32" s="279">
        <v>215</v>
      </c>
      <c r="G32" s="276"/>
      <c r="H32" s="279"/>
      <c r="I32" s="279"/>
      <c r="J32" s="279">
        <f t="shared" si="1"/>
        <v>43</v>
      </c>
      <c r="K32" s="279">
        <f t="shared" si="0"/>
        <v>172</v>
      </c>
      <c r="L32" s="279">
        <f t="shared" si="0"/>
        <v>215</v>
      </c>
      <c r="M32" s="1410"/>
      <c r="N32" s="1410"/>
      <c r="O32" s="1410"/>
      <c r="P32" s="1410"/>
      <c r="Q32" s="1410"/>
      <c r="R32" s="1410"/>
      <c r="S32" s="1410"/>
      <c r="T32" s="1410"/>
      <c r="U32" s="1410"/>
      <c r="V32" s="1410"/>
      <c r="W32" s="1410"/>
    </row>
    <row r="33" spans="1:23">
      <c r="A33" s="274" t="s">
        <v>1786</v>
      </c>
      <c r="B33" s="275" t="s">
        <v>1753</v>
      </c>
      <c r="C33" s="275" t="s">
        <v>95</v>
      </c>
      <c r="D33" s="279">
        <v>26</v>
      </c>
      <c r="E33" s="276">
        <v>29</v>
      </c>
      <c r="F33" s="279">
        <v>55</v>
      </c>
      <c r="G33" s="276"/>
      <c r="H33" s="279">
        <v>2</v>
      </c>
      <c r="I33" s="279">
        <v>2</v>
      </c>
      <c r="J33" s="279">
        <f t="shared" si="1"/>
        <v>26</v>
      </c>
      <c r="K33" s="279">
        <f t="shared" si="0"/>
        <v>31</v>
      </c>
      <c r="L33" s="279">
        <f t="shared" si="0"/>
        <v>57</v>
      </c>
      <c r="M33" s="1410"/>
      <c r="N33" s="1410"/>
      <c r="O33" s="1410"/>
      <c r="P33" s="1410"/>
      <c r="Q33" s="1410"/>
      <c r="R33" s="1410"/>
      <c r="S33" s="1410"/>
      <c r="T33" s="1410"/>
      <c r="U33" s="1410"/>
      <c r="V33" s="1410"/>
      <c r="W33" s="1410"/>
    </row>
    <row r="34" spans="1:23">
      <c r="A34" s="274" t="s">
        <v>1786</v>
      </c>
      <c r="B34" s="275" t="s">
        <v>1754</v>
      </c>
      <c r="C34" s="275" t="s">
        <v>95</v>
      </c>
      <c r="D34" s="279">
        <v>1</v>
      </c>
      <c r="E34" s="276"/>
      <c r="F34" s="279">
        <v>1</v>
      </c>
      <c r="G34" s="276"/>
      <c r="H34" s="279"/>
      <c r="I34" s="279"/>
      <c r="J34" s="279">
        <f t="shared" si="1"/>
        <v>1</v>
      </c>
      <c r="K34" s="279">
        <f t="shared" si="0"/>
        <v>0</v>
      </c>
      <c r="L34" s="279">
        <f t="shared" si="0"/>
        <v>1</v>
      </c>
      <c r="M34" s="1410"/>
      <c r="N34" s="1410"/>
      <c r="O34" s="1410"/>
      <c r="P34" s="1410"/>
      <c r="Q34" s="1410"/>
      <c r="R34" s="1410"/>
      <c r="S34" s="1410"/>
      <c r="T34" s="1410"/>
      <c r="U34" s="1410"/>
      <c r="V34" s="1410"/>
      <c r="W34" s="1410"/>
    </row>
    <row r="35" spans="1:23">
      <c r="A35" s="274" t="s">
        <v>1786</v>
      </c>
      <c r="B35" s="275" t="s">
        <v>1757</v>
      </c>
      <c r="C35" s="275" t="s">
        <v>1787</v>
      </c>
      <c r="D35" s="279"/>
      <c r="E35" s="276">
        <v>9</v>
      </c>
      <c r="F35" s="279">
        <v>9</v>
      </c>
      <c r="G35" s="276"/>
      <c r="H35" s="279">
        <v>1</v>
      </c>
      <c r="I35" s="279">
        <v>1</v>
      </c>
      <c r="J35" s="279">
        <f t="shared" si="1"/>
        <v>0</v>
      </c>
      <c r="K35" s="279">
        <f t="shared" si="0"/>
        <v>10</v>
      </c>
      <c r="L35" s="279">
        <f t="shared" si="0"/>
        <v>10</v>
      </c>
      <c r="M35" s="1410"/>
      <c r="N35" s="1410"/>
      <c r="O35" s="1410"/>
      <c r="P35" s="1410"/>
      <c r="Q35" s="1410"/>
      <c r="R35" s="1410"/>
      <c r="S35" s="1410"/>
      <c r="T35" s="1410"/>
      <c r="U35" s="1410"/>
      <c r="V35" s="1410"/>
      <c r="W35" s="1410"/>
    </row>
    <row r="36" spans="1:23">
      <c r="A36" s="274" t="s">
        <v>1786</v>
      </c>
      <c r="B36" s="275" t="s">
        <v>1757</v>
      </c>
      <c r="C36" s="275" t="s">
        <v>95</v>
      </c>
      <c r="D36" s="279">
        <v>45</v>
      </c>
      <c r="E36" s="276">
        <v>78</v>
      </c>
      <c r="F36" s="279">
        <v>123</v>
      </c>
      <c r="G36" s="276">
        <v>2</v>
      </c>
      <c r="H36" s="279"/>
      <c r="I36" s="279">
        <v>2</v>
      </c>
      <c r="J36" s="279">
        <f t="shared" si="1"/>
        <v>47</v>
      </c>
      <c r="K36" s="279">
        <f t="shared" si="0"/>
        <v>78</v>
      </c>
      <c r="L36" s="279">
        <f t="shared" si="0"/>
        <v>125</v>
      </c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  <c r="W36" s="1410"/>
    </row>
    <row r="37" spans="1:23">
      <c r="A37" s="274" t="s">
        <v>1786</v>
      </c>
      <c r="B37" s="275" t="s">
        <v>1757</v>
      </c>
      <c r="C37" s="275" t="s">
        <v>1788</v>
      </c>
      <c r="D37" s="279"/>
      <c r="E37" s="276">
        <v>96</v>
      </c>
      <c r="F37" s="279">
        <v>96</v>
      </c>
      <c r="G37" s="276"/>
      <c r="H37" s="279">
        <v>1</v>
      </c>
      <c r="I37" s="279">
        <v>1</v>
      </c>
      <c r="J37" s="279">
        <f t="shared" si="1"/>
        <v>0</v>
      </c>
      <c r="K37" s="279">
        <f t="shared" si="0"/>
        <v>97</v>
      </c>
      <c r="L37" s="279">
        <f t="shared" si="0"/>
        <v>97</v>
      </c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</row>
    <row r="38" spans="1:23">
      <c r="A38" s="277" t="s">
        <v>1786</v>
      </c>
      <c r="B38" s="275" t="s">
        <v>1783</v>
      </c>
      <c r="C38" s="275" t="s">
        <v>95</v>
      </c>
      <c r="D38" s="279">
        <v>62</v>
      </c>
      <c r="E38" s="276"/>
      <c r="F38" s="279">
        <v>62</v>
      </c>
      <c r="G38" s="276"/>
      <c r="H38" s="279"/>
      <c r="I38" s="279"/>
      <c r="J38" s="279">
        <f t="shared" si="1"/>
        <v>62</v>
      </c>
      <c r="K38" s="279">
        <f t="shared" si="0"/>
        <v>0</v>
      </c>
      <c r="L38" s="279">
        <f t="shared" si="0"/>
        <v>62</v>
      </c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</row>
    <row r="39" spans="1:23">
      <c r="A39" s="280" t="s">
        <v>1789</v>
      </c>
      <c r="B39" s="280"/>
      <c r="C39" s="280"/>
      <c r="D39" s="281">
        <v>177</v>
      </c>
      <c r="E39" s="282">
        <v>384</v>
      </c>
      <c r="F39" s="281">
        <v>561</v>
      </c>
      <c r="G39" s="282">
        <v>2</v>
      </c>
      <c r="H39" s="281">
        <v>4</v>
      </c>
      <c r="I39" s="281">
        <v>6</v>
      </c>
      <c r="J39" s="281">
        <f t="shared" si="1"/>
        <v>179</v>
      </c>
      <c r="K39" s="281">
        <f t="shared" si="0"/>
        <v>388</v>
      </c>
      <c r="L39" s="281">
        <f t="shared" si="0"/>
        <v>567</v>
      </c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</row>
    <row r="40" spans="1:23">
      <c r="A40" s="274" t="s">
        <v>1790</v>
      </c>
      <c r="B40" s="275" t="s">
        <v>1753</v>
      </c>
      <c r="C40" s="275" t="s">
        <v>97</v>
      </c>
      <c r="D40" s="279">
        <v>45</v>
      </c>
      <c r="E40" s="276">
        <v>39</v>
      </c>
      <c r="F40" s="279">
        <v>84</v>
      </c>
      <c r="G40" s="276"/>
      <c r="H40" s="279"/>
      <c r="I40" s="279"/>
      <c r="J40" s="279">
        <f t="shared" si="1"/>
        <v>45</v>
      </c>
      <c r="K40" s="279">
        <f t="shared" si="0"/>
        <v>39</v>
      </c>
      <c r="L40" s="279">
        <f t="shared" si="0"/>
        <v>84</v>
      </c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</row>
    <row r="41" spans="1:23">
      <c r="A41" s="274" t="s">
        <v>1790</v>
      </c>
      <c r="B41" s="275" t="s">
        <v>1754</v>
      </c>
      <c r="C41" s="275" t="s">
        <v>97</v>
      </c>
      <c r="D41" s="279">
        <v>100</v>
      </c>
      <c r="E41" s="276">
        <v>60</v>
      </c>
      <c r="F41" s="279">
        <v>160</v>
      </c>
      <c r="G41" s="276">
        <v>3</v>
      </c>
      <c r="H41" s="279"/>
      <c r="I41" s="279">
        <v>3</v>
      </c>
      <c r="J41" s="279">
        <f t="shared" si="1"/>
        <v>103</v>
      </c>
      <c r="K41" s="279">
        <f t="shared" si="0"/>
        <v>60</v>
      </c>
      <c r="L41" s="279">
        <f t="shared" si="0"/>
        <v>163</v>
      </c>
      <c r="M41" s="1410"/>
      <c r="N41" s="1410"/>
      <c r="O41" s="1410"/>
      <c r="P41" s="1410"/>
      <c r="Q41" s="1410"/>
      <c r="R41" s="1410"/>
      <c r="S41" s="1410"/>
      <c r="T41" s="1410"/>
      <c r="U41" s="1410"/>
      <c r="V41" s="1410"/>
      <c r="W41" s="1410"/>
    </row>
    <row r="42" spans="1:23">
      <c r="A42" s="274" t="s">
        <v>1790</v>
      </c>
      <c r="B42" s="275" t="s">
        <v>1757</v>
      </c>
      <c r="C42" s="275" t="s">
        <v>97</v>
      </c>
      <c r="D42" s="279">
        <v>125</v>
      </c>
      <c r="E42" s="276">
        <v>143</v>
      </c>
      <c r="F42" s="279">
        <v>268</v>
      </c>
      <c r="G42" s="276"/>
      <c r="H42" s="279"/>
      <c r="I42" s="279"/>
      <c r="J42" s="279">
        <f t="shared" si="1"/>
        <v>125</v>
      </c>
      <c r="K42" s="279">
        <f t="shared" si="0"/>
        <v>143</v>
      </c>
      <c r="L42" s="279">
        <f t="shared" si="0"/>
        <v>268</v>
      </c>
      <c r="M42" s="1410"/>
      <c r="N42" s="1410"/>
      <c r="O42" s="1410"/>
      <c r="P42" s="1410"/>
      <c r="Q42" s="1410"/>
      <c r="R42" s="1410"/>
      <c r="S42" s="1410"/>
      <c r="T42" s="1410"/>
      <c r="U42" s="1410"/>
      <c r="V42" s="1410"/>
      <c r="W42" s="1410"/>
    </row>
    <row r="43" spans="1:23">
      <c r="A43" s="277" t="s">
        <v>1790</v>
      </c>
      <c r="B43" s="275" t="s">
        <v>1757</v>
      </c>
      <c r="C43" s="275" t="s">
        <v>1791</v>
      </c>
      <c r="D43" s="279">
        <v>5</v>
      </c>
      <c r="E43" s="276"/>
      <c r="F43" s="279">
        <v>5</v>
      </c>
      <c r="G43" s="276"/>
      <c r="H43" s="279"/>
      <c r="I43" s="279"/>
      <c r="J43" s="279">
        <f t="shared" si="1"/>
        <v>5</v>
      </c>
      <c r="K43" s="279">
        <f t="shared" si="0"/>
        <v>0</v>
      </c>
      <c r="L43" s="279">
        <f t="shared" si="0"/>
        <v>5</v>
      </c>
      <c r="M43" s="1410"/>
      <c r="N43" s="1410"/>
      <c r="O43" s="1410"/>
      <c r="P43" s="1410"/>
      <c r="Q43" s="1410"/>
      <c r="R43" s="1410"/>
      <c r="S43" s="1410"/>
      <c r="T43" s="1410"/>
      <c r="U43" s="1410"/>
      <c r="V43" s="1410"/>
      <c r="W43" s="1410"/>
    </row>
    <row r="44" spans="1:23">
      <c r="A44" s="280" t="s">
        <v>1792</v>
      </c>
      <c r="B44" s="280"/>
      <c r="C44" s="280"/>
      <c r="D44" s="281">
        <v>275</v>
      </c>
      <c r="E44" s="282">
        <v>242</v>
      </c>
      <c r="F44" s="281">
        <v>517</v>
      </c>
      <c r="G44" s="282">
        <v>3</v>
      </c>
      <c r="H44" s="281"/>
      <c r="I44" s="281">
        <v>3</v>
      </c>
      <c r="J44" s="281">
        <f t="shared" si="1"/>
        <v>278</v>
      </c>
      <c r="K44" s="281">
        <f t="shared" si="0"/>
        <v>242</v>
      </c>
      <c r="L44" s="281">
        <f t="shared" si="0"/>
        <v>520</v>
      </c>
      <c r="M44" s="1410"/>
      <c r="N44" s="1410"/>
      <c r="O44" s="1410"/>
      <c r="P44" s="1410"/>
      <c r="Q44" s="1410"/>
      <c r="R44" s="1410"/>
      <c r="S44" s="1410"/>
      <c r="T44" s="1410"/>
      <c r="U44" s="1410"/>
      <c r="V44" s="1410"/>
      <c r="W44" s="1410"/>
    </row>
    <row r="45" spans="1:23">
      <c r="A45" s="274" t="s">
        <v>1891</v>
      </c>
      <c r="B45" s="275" t="s">
        <v>1751</v>
      </c>
      <c r="C45" s="275" t="s">
        <v>531</v>
      </c>
      <c r="D45" s="279"/>
      <c r="E45" s="276">
        <v>10</v>
      </c>
      <c r="F45" s="279">
        <v>10</v>
      </c>
      <c r="G45" s="276"/>
      <c r="H45" s="279"/>
      <c r="I45" s="279"/>
      <c r="J45" s="279">
        <f t="shared" si="1"/>
        <v>0</v>
      </c>
      <c r="K45" s="279">
        <f t="shared" si="0"/>
        <v>10</v>
      </c>
      <c r="L45" s="279">
        <f t="shared" si="0"/>
        <v>10</v>
      </c>
      <c r="M45" s="1410"/>
      <c r="N45" s="1410"/>
      <c r="O45" s="1410"/>
      <c r="P45" s="1410"/>
      <c r="Q45" s="1410"/>
      <c r="R45" s="1410"/>
      <c r="S45" s="1410"/>
      <c r="T45" s="1410"/>
      <c r="U45" s="1410"/>
      <c r="V45" s="1410"/>
      <c r="W45" s="1410"/>
    </row>
    <row r="46" spans="1:23">
      <c r="A46" s="274" t="s">
        <v>1891</v>
      </c>
      <c r="B46" s="275" t="s">
        <v>1751</v>
      </c>
      <c r="C46" s="275" t="s">
        <v>103</v>
      </c>
      <c r="D46" s="279"/>
      <c r="E46" s="276">
        <v>44</v>
      </c>
      <c r="F46" s="279">
        <v>44</v>
      </c>
      <c r="G46" s="276"/>
      <c r="H46" s="279"/>
      <c r="I46" s="279"/>
      <c r="J46" s="279">
        <f t="shared" si="1"/>
        <v>0</v>
      </c>
      <c r="K46" s="279">
        <f t="shared" si="0"/>
        <v>44</v>
      </c>
      <c r="L46" s="279">
        <f t="shared" si="0"/>
        <v>44</v>
      </c>
      <c r="M46" s="1410"/>
      <c r="N46" s="1410"/>
      <c r="O46" s="1410"/>
      <c r="P46" s="1410"/>
      <c r="Q46" s="1410"/>
      <c r="R46" s="1410"/>
      <c r="S46" s="1410"/>
      <c r="T46" s="1410"/>
      <c r="U46" s="1410"/>
      <c r="V46" s="1410"/>
      <c r="W46" s="1410"/>
    </row>
    <row r="47" spans="1:23">
      <c r="A47" s="274" t="s">
        <v>1891</v>
      </c>
      <c r="B47" s="275" t="s">
        <v>1751</v>
      </c>
      <c r="C47" s="275" t="s">
        <v>99</v>
      </c>
      <c r="D47" s="279"/>
      <c r="E47" s="276">
        <v>31</v>
      </c>
      <c r="F47" s="279">
        <v>31</v>
      </c>
      <c r="G47" s="276"/>
      <c r="H47" s="279"/>
      <c r="I47" s="279"/>
      <c r="J47" s="279">
        <f t="shared" si="1"/>
        <v>0</v>
      </c>
      <c r="K47" s="279">
        <f t="shared" si="0"/>
        <v>31</v>
      </c>
      <c r="L47" s="279">
        <f t="shared" si="0"/>
        <v>31</v>
      </c>
      <c r="M47" s="1410"/>
      <c r="N47" s="1410"/>
      <c r="O47" s="1410"/>
      <c r="P47" s="1410"/>
      <c r="Q47" s="1410"/>
      <c r="R47" s="1410"/>
      <c r="S47" s="1410"/>
      <c r="T47" s="1410"/>
      <c r="U47" s="1410"/>
      <c r="V47" s="1410"/>
      <c r="W47" s="1410"/>
    </row>
    <row r="48" spans="1:23">
      <c r="A48" s="274" t="s">
        <v>1891</v>
      </c>
      <c r="B48" s="275" t="s">
        <v>1752</v>
      </c>
      <c r="C48" s="275" t="s">
        <v>103</v>
      </c>
      <c r="D48" s="279">
        <v>29</v>
      </c>
      <c r="E48" s="276">
        <v>24</v>
      </c>
      <c r="F48" s="279">
        <v>53</v>
      </c>
      <c r="G48" s="276"/>
      <c r="H48" s="279">
        <v>1</v>
      </c>
      <c r="I48" s="279">
        <v>1</v>
      </c>
      <c r="J48" s="279">
        <f t="shared" si="1"/>
        <v>29</v>
      </c>
      <c r="K48" s="279">
        <f t="shared" si="0"/>
        <v>25</v>
      </c>
      <c r="L48" s="279">
        <f t="shared" si="0"/>
        <v>54</v>
      </c>
      <c r="M48" s="1410"/>
      <c r="N48" s="1410"/>
      <c r="O48" s="1410"/>
      <c r="P48" s="1410"/>
      <c r="Q48" s="1410"/>
      <c r="R48" s="1410"/>
      <c r="S48" s="1410"/>
      <c r="T48" s="1410"/>
      <c r="U48" s="1410"/>
      <c r="V48" s="1410"/>
      <c r="W48" s="1410"/>
    </row>
    <row r="49" spans="1:23">
      <c r="A49" s="274" t="s">
        <v>1891</v>
      </c>
      <c r="B49" s="275" t="s">
        <v>1753</v>
      </c>
      <c r="C49" s="275" t="s">
        <v>103</v>
      </c>
      <c r="D49" s="279">
        <v>17</v>
      </c>
      <c r="E49" s="276"/>
      <c r="F49" s="279">
        <v>17</v>
      </c>
      <c r="G49" s="276"/>
      <c r="H49" s="279"/>
      <c r="I49" s="279"/>
      <c r="J49" s="279">
        <f t="shared" si="1"/>
        <v>17</v>
      </c>
      <c r="K49" s="279">
        <f t="shared" si="0"/>
        <v>0</v>
      </c>
      <c r="L49" s="279">
        <f t="shared" si="0"/>
        <v>17</v>
      </c>
      <c r="M49" s="1410"/>
      <c r="N49" s="1410"/>
      <c r="O49" s="1410"/>
      <c r="P49" s="1410"/>
      <c r="Q49" s="1410"/>
      <c r="R49" s="1410"/>
      <c r="S49" s="1410"/>
      <c r="T49" s="1410"/>
      <c r="U49" s="1410"/>
      <c r="V49" s="1410"/>
      <c r="W49" s="1410"/>
    </row>
    <row r="50" spans="1:23">
      <c r="A50" s="274" t="s">
        <v>1891</v>
      </c>
      <c r="B50" s="275" t="s">
        <v>1754</v>
      </c>
      <c r="C50" s="275" t="s">
        <v>103</v>
      </c>
      <c r="D50" s="279">
        <v>115</v>
      </c>
      <c r="E50" s="276">
        <v>62</v>
      </c>
      <c r="F50" s="279">
        <v>177</v>
      </c>
      <c r="G50" s="276"/>
      <c r="H50" s="279"/>
      <c r="I50" s="279"/>
      <c r="J50" s="279">
        <f t="shared" si="1"/>
        <v>115</v>
      </c>
      <c r="K50" s="279">
        <f t="shared" si="0"/>
        <v>62</v>
      </c>
      <c r="L50" s="279">
        <f t="shared" si="0"/>
        <v>177</v>
      </c>
      <c r="M50" s="1410"/>
      <c r="N50" s="1410"/>
      <c r="O50" s="1410"/>
      <c r="P50" s="1410"/>
      <c r="Q50" s="1410"/>
      <c r="R50" s="1410"/>
      <c r="S50" s="1410"/>
      <c r="T50" s="1410"/>
      <c r="U50" s="1410"/>
      <c r="V50" s="1410"/>
      <c r="W50" s="1410"/>
    </row>
    <row r="51" spans="1:23">
      <c r="A51" s="274" t="s">
        <v>1891</v>
      </c>
      <c r="B51" s="275" t="s">
        <v>1754</v>
      </c>
      <c r="C51" s="275" t="s">
        <v>99</v>
      </c>
      <c r="D51" s="279">
        <v>35</v>
      </c>
      <c r="E51" s="276"/>
      <c r="F51" s="279">
        <v>35</v>
      </c>
      <c r="G51" s="276"/>
      <c r="H51" s="279"/>
      <c r="I51" s="279"/>
      <c r="J51" s="279">
        <f t="shared" si="1"/>
        <v>35</v>
      </c>
      <c r="K51" s="279">
        <f t="shared" si="0"/>
        <v>0</v>
      </c>
      <c r="L51" s="279">
        <f t="shared" si="0"/>
        <v>35</v>
      </c>
      <c r="M51" s="1410"/>
      <c r="N51" s="1410"/>
      <c r="O51" s="1410"/>
      <c r="P51" s="1410"/>
      <c r="Q51" s="1410"/>
      <c r="R51" s="1410"/>
      <c r="S51" s="1410"/>
      <c r="T51" s="1410"/>
      <c r="U51" s="1410"/>
      <c r="V51" s="1410"/>
      <c r="W51" s="1410"/>
    </row>
    <row r="52" spans="1:23">
      <c r="A52" s="274" t="s">
        <v>1891</v>
      </c>
      <c r="B52" s="275" t="s">
        <v>1757</v>
      </c>
      <c r="C52" s="275" t="s">
        <v>531</v>
      </c>
      <c r="D52" s="279">
        <v>51</v>
      </c>
      <c r="E52" s="276">
        <v>45</v>
      </c>
      <c r="F52" s="279">
        <v>96</v>
      </c>
      <c r="G52" s="276"/>
      <c r="H52" s="279"/>
      <c r="I52" s="279"/>
      <c r="J52" s="279">
        <f t="shared" si="1"/>
        <v>51</v>
      </c>
      <c r="K52" s="279">
        <f t="shared" si="0"/>
        <v>45</v>
      </c>
      <c r="L52" s="279">
        <f t="shared" si="0"/>
        <v>96</v>
      </c>
      <c r="M52" s="1410"/>
      <c r="N52" s="1410"/>
      <c r="O52" s="1410"/>
      <c r="P52" s="1410"/>
      <c r="Q52" s="1410"/>
      <c r="R52" s="1410"/>
      <c r="S52" s="1410"/>
      <c r="T52" s="1410"/>
      <c r="U52" s="1410"/>
      <c r="V52" s="1410"/>
      <c r="W52" s="1410"/>
    </row>
    <row r="53" spans="1:23">
      <c r="A53" s="274" t="s">
        <v>1891</v>
      </c>
      <c r="B53" s="275" t="s">
        <v>1757</v>
      </c>
      <c r="C53" s="275" t="s">
        <v>103</v>
      </c>
      <c r="D53" s="279">
        <v>121</v>
      </c>
      <c r="E53" s="276">
        <v>108</v>
      </c>
      <c r="F53" s="279">
        <v>229</v>
      </c>
      <c r="G53" s="276"/>
      <c r="H53" s="279"/>
      <c r="I53" s="279"/>
      <c r="J53" s="279">
        <f t="shared" si="1"/>
        <v>121</v>
      </c>
      <c r="K53" s="279">
        <f t="shared" si="0"/>
        <v>108</v>
      </c>
      <c r="L53" s="279">
        <f t="shared" si="0"/>
        <v>229</v>
      </c>
      <c r="M53" s="1410"/>
      <c r="N53" s="1410"/>
      <c r="O53" s="1410"/>
      <c r="P53" s="1410"/>
      <c r="Q53" s="1410"/>
      <c r="R53" s="1410"/>
      <c r="S53" s="1410"/>
      <c r="T53" s="1410"/>
      <c r="U53" s="1410"/>
      <c r="V53" s="1410"/>
      <c r="W53" s="1410"/>
    </row>
    <row r="54" spans="1:23">
      <c r="A54" s="274" t="s">
        <v>1891</v>
      </c>
      <c r="B54" s="275" t="s">
        <v>1757</v>
      </c>
      <c r="C54" s="275" t="s">
        <v>99</v>
      </c>
      <c r="D54" s="279">
        <v>21</v>
      </c>
      <c r="E54" s="276">
        <v>49</v>
      </c>
      <c r="F54" s="279">
        <v>70</v>
      </c>
      <c r="G54" s="276"/>
      <c r="H54" s="279"/>
      <c r="I54" s="279"/>
      <c r="J54" s="279">
        <f t="shared" si="1"/>
        <v>21</v>
      </c>
      <c r="K54" s="279">
        <f t="shared" si="0"/>
        <v>49</v>
      </c>
      <c r="L54" s="279">
        <f t="shared" si="0"/>
        <v>70</v>
      </c>
      <c r="M54" s="1410"/>
      <c r="N54" s="1410"/>
      <c r="O54" s="1410"/>
      <c r="P54" s="1410"/>
      <c r="Q54" s="1410"/>
      <c r="R54" s="1410"/>
      <c r="S54" s="1410"/>
      <c r="T54" s="1410"/>
      <c r="U54" s="1410"/>
      <c r="V54" s="1410"/>
      <c r="W54" s="1410"/>
    </row>
    <row r="55" spans="1:23">
      <c r="A55" s="277" t="s">
        <v>1891</v>
      </c>
      <c r="B55" s="275" t="s">
        <v>1758</v>
      </c>
      <c r="C55" s="275" t="s">
        <v>103</v>
      </c>
      <c r="D55" s="279">
        <v>23</v>
      </c>
      <c r="E55" s="276">
        <v>21</v>
      </c>
      <c r="F55" s="279">
        <v>44</v>
      </c>
      <c r="G55" s="276"/>
      <c r="H55" s="279"/>
      <c r="I55" s="279"/>
      <c r="J55" s="279">
        <f t="shared" si="1"/>
        <v>23</v>
      </c>
      <c r="K55" s="279">
        <f t="shared" si="0"/>
        <v>21</v>
      </c>
      <c r="L55" s="279">
        <f t="shared" si="0"/>
        <v>44</v>
      </c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0"/>
    </row>
    <row r="56" spans="1:23">
      <c r="A56" s="280" t="s">
        <v>1892</v>
      </c>
      <c r="B56" s="280"/>
      <c r="C56" s="280"/>
      <c r="D56" s="281">
        <v>412</v>
      </c>
      <c r="E56" s="282">
        <v>394</v>
      </c>
      <c r="F56" s="281">
        <v>806</v>
      </c>
      <c r="G56" s="282"/>
      <c r="H56" s="281">
        <v>1</v>
      </c>
      <c r="I56" s="281">
        <v>1</v>
      </c>
      <c r="J56" s="281">
        <f t="shared" si="1"/>
        <v>412</v>
      </c>
      <c r="K56" s="281">
        <f t="shared" si="0"/>
        <v>395</v>
      </c>
      <c r="L56" s="281">
        <f t="shared" si="0"/>
        <v>807</v>
      </c>
      <c r="M56" s="1410"/>
      <c r="N56" s="1410"/>
      <c r="O56" s="1410"/>
      <c r="P56" s="1410"/>
      <c r="Q56" s="1410"/>
      <c r="R56" s="1410"/>
      <c r="S56" s="1410"/>
      <c r="T56" s="1410"/>
      <c r="U56" s="1410"/>
      <c r="V56" s="1410"/>
      <c r="W56" s="1410"/>
    </row>
    <row r="57" spans="1:23">
      <c r="A57" s="274" t="s">
        <v>1795</v>
      </c>
      <c r="B57" s="275" t="s">
        <v>1893</v>
      </c>
      <c r="C57" s="275" t="s">
        <v>75</v>
      </c>
      <c r="D57" s="279"/>
      <c r="E57" s="276">
        <v>177</v>
      </c>
      <c r="F57" s="279">
        <v>177</v>
      </c>
      <c r="G57" s="276"/>
      <c r="H57" s="279">
        <v>2</v>
      </c>
      <c r="I57" s="279">
        <v>2</v>
      </c>
      <c r="J57" s="279">
        <f t="shared" si="1"/>
        <v>0</v>
      </c>
      <c r="K57" s="279">
        <f t="shared" si="0"/>
        <v>179</v>
      </c>
      <c r="L57" s="279">
        <f t="shared" si="0"/>
        <v>179</v>
      </c>
      <c r="M57" s="1410"/>
      <c r="N57" s="1410"/>
      <c r="O57" s="1410"/>
      <c r="P57" s="1410"/>
      <c r="Q57" s="1410"/>
      <c r="R57" s="1410"/>
      <c r="S57" s="1410"/>
      <c r="T57" s="1410"/>
      <c r="U57" s="1410"/>
      <c r="V57" s="1410"/>
      <c r="W57" s="1410"/>
    </row>
    <row r="58" spans="1:23">
      <c r="A58" s="274" t="s">
        <v>1795</v>
      </c>
      <c r="B58" s="275" t="s">
        <v>1796</v>
      </c>
      <c r="C58" s="275" t="s">
        <v>75</v>
      </c>
      <c r="D58" s="279">
        <v>133</v>
      </c>
      <c r="E58" s="276">
        <v>104</v>
      </c>
      <c r="F58" s="279">
        <v>237</v>
      </c>
      <c r="G58" s="276"/>
      <c r="H58" s="279"/>
      <c r="I58" s="279"/>
      <c r="J58" s="279">
        <f t="shared" si="1"/>
        <v>133</v>
      </c>
      <c r="K58" s="279">
        <f t="shared" si="0"/>
        <v>104</v>
      </c>
      <c r="L58" s="279">
        <f t="shared" si="0"/>
        <v>237</v>
      </c>
      <c r="M58" s="1410"/>
      <c r="N58" s="1410"/>
      <c r="O58" s="1410"/>
      <c r="P58" s="1410"/>
      <c r="Q58" s="1410"/>
      <c r="R58" s="1410"/>
      <c r="S58" s="1410"/>
      <c r="T58" s="1410"/>
      <c r="U58" s="1410"/>
      <c r="V58" s="1410"/>
      <c r="W58" s="1410"/>
    </row>
    <row r="59" spans="1:23">
      <c r="A59" s="274" t="s">
        <v>1795</v>
      </c>
      <c r="B59" s="275" t="s">
        <v>1753</v>
      </c>
      <c r="C59" s="275" t="s">
        <v>75</v>
      </c>
      <c r="D59" s="279">
        <v>52</v>
      </c>
      <c r="E59" s="276">
        <v>41</v>
      </c>
      <c r="F59" s="279">
        <v>93</v>
      </c>
      <c r="G59" s="276"/>
      <c r="H59" s="279"/>
      <c r="I59" s="279"/>
      <c r="J59" s="279">
        <f t="shared" si="1"/>
        <v>52</v>
      </c>
      <c r="K59" s="279">
        <f t="shared" si="0"/>
        <v>41</v>
      </c>
      <c r="L59" s="279">
        <f t="shared" si="0"/>
        <v>93</v>
      </c>
      <c r="M59" s="1410"/>
      <c r="N59" s="1410"/>
      <c r="O59" s="1410"/>
      <c r="P59" s="1410"/>
      <c r="Q59" s="1410"/>
      <c r="R59" s="1410"/>
      <c r="S59" s="1410"/>
      <c r="T59" s="1410"/>
      <c r="U59" s="1410"/>
      <c r="V59" s="1410"/>
      <c r="W59" s="1410"/>
    </row>
    <row r="60" spans="1:23">
      <c r="A60" s="274" t="s">
        <v>1795</v>
      </c>
      <c r="B60" s="275" t="s">
        <v>1754</v>
      </c>
      <c r="C60" s="275" t="s">
        <v>1894</v>
      </c>
      <c r="D60" s="279">
        <v>8</v>
      </c>
      <c r="E60" s="276"/>
      <c r="F60" s="279">
        <v>8</v>
      </c>
      <c r="G60" s="276"/>
      <c r="H60" s="279"/>
      <c r="I60" s="279"/>
      <c r="J60" s="279">
        <f t="shared" si="1"/>
        <v>8</v>
      </c>
      <c r="K60" s="279">
        <f t="shared" si="0"/>
        <v>0</v>
      </c>
      <c r="L60" s="279">
        <f t="shared" si="0"/>
        <v>8</v>
      </c>
      <c r="M60" s="1410"/>
      <c r="N60" s="1410"/>
      <c r="O60" s="1410"/>
      <c r="P60" s="1410"/>
      <c r="Q60" s="1410"/>
      <c r="R60" s="1410"/>
      <c r="S60" s="1410"/>
      <c r="T60" s="1410"/>
      <c r="U60" s="1410"/>
      <c r="V60" s="1410"/>
      <c r="W60" s="1410"/>
    </row>
    <row r="61" spans="1:23">
      <c r="A61" s="274" t="s">
        <v>1795</v>
      </c>
      <c r="B61" s="275" t="s">
        <v>1754</v>
      </c>
      <c r="C61" s="275" t="s">
        <v>75</v>
      </c>
      <c r="D61" s="279"/>
      <c r="E61" s="276">
        <v>12</v>
      </c>
      <c r="F61" s="279">
        <v>12</v>
      </c>
      <c r="G61" s="276"/>
      <c r="H61" s="279"/>
      <c r="I61" s="279"/>
      <c r="J61" s="279">
        <f t="shared" si="1"/>
        <v>0</v>
      </c>
      <c r="K61" s="279">
        <f t="shared" si="0"/>
        <v>12</v>
      </c>
      <c r="L61" s="279">
        <f t="shared" si="0"/>
        <v>12</v>
      </c>
      <c r="M61" s="1410"/>
      <c r="N61" s="1410"/>
      <c r="O61" s="1410"/>
      <c r="P61" s="1410"/>
      <c r="Q61" s="1410"/>
      <c r="R61" s="1410"/>
      <c r="S61" s="1410"/>
      <c r="T61" s="1410"/>
      <c r="U61" s="1410"/>
      <c r="V61" s="1410"/>
      <c r="W61" s="1410"/>
    </row>
    <row r="62" spans="1:23">
      <c r="A62" s="274" t="s">
        <v>1795</v>
      </c>
      <c r="B62" s="275" t="s">
        <v>1757</v>
      </c>
      <c r="C62" s="275" t="s">
        <v>75</v>
      </c>
      <c r="D62" s="279">
        <v>336</v>
      </c>
      <c r="E62" s="276">
        <v>394</v>
      </c>
      <c r="F62" s="279">
        <v>730</v>
      </c>
      <c r="G62" s="276"/>
      <c r="H62" s="279">
        <v>3</v>
      </c>
      <c r="I62" s="279">
        <v>3</v>
      </c>
      <c r="J62" s="279">
        <f t="shared" si="1"/>
        <v>336</v>
      </c>
      <c r="K62" s="279">
        <f t="shared" si="0"/>
        <v>397</v>
      </c>
      <c r="L62" s="279">
        <f t="shared" si="0"/>
        <v>733</v>
      </c>
      <c r="M62" s="1410"/>
      <c r="N62" s="1410"/>
      <c r="O62" s="1410"/>
      <c r="P62" s="1410"/>
      <c r="Q62" s="1410"/>
      <c r="R62" s="1410"/>
      <c r="S62" s="1410"/>
      <c r="T62" s="1410"/>
      <c r="U62" s="1410"/>
      <c r="V62" s="1410"/>
      <c r="W62" s="1410"/>
    </row>
    <row r="63" spans="1:23">
      <c r="A63" s="277" t="s">
        <v>1795</v>
      </c>
      <c r="B63" s="275" t="s">
        <v>1758</v>
      </c>
      <c r="C63" s="275" t="s">
        <v>75</v>
      </c>
      <c r="D63" s="279">
        <v>53</v>
      </c>
      <c r="E63" s="276">
        <v>52</v>
      </c>
      <c r="F63" s="279">
        <v>105</v>
      </c>
      <c r="G63" s="276"/>
      <c r="H63" s="279">
        <v>1</v>
      </c>
      <c r="I63" s="279">
        <v>1</v>
      </c>
      <c r="J63" s="279">
        <f t="shared" si="1"/>
        <v>53</v>
      </c>
      <c r="K63" s="279">
        <f t="shared" si="0"/>
        <v>53</v>
      </c>
      <c r="L63" s="279">
        <f t="shared" si="0"/>
        <v>106</v>
      </c>
      <c r="M63" s="1410"/>
      <c r="N63" s="1410"/>
      <c r="O63" s="1410"/>
      <c r="P63" s="1410"/>
      <c r="Q63" s="1410"/>
      <c r="R63" s="1410"/>
      <c r="S63" s="1410"/>
      <c r="T63" s="1410"/>
      <c r="U63" s="1410"/>
      <c r="V63" s="1410"/>
      <c r="W63" s="1410"/>
    </row>
    <row r="64" spans="1:23">
      <c r="A64" s="280" t="s">
        <v>1797</v>
      </c>
      <c r="B64" s="280"/>
      <c r="C64" s="280"/>
      <c r="D64" s="281">
        <v>582</v>
      </c>
      <c r="E64" s="282">
        <v>780</v>
      </c>
      <c r="F64" s="281">
        <v>1362</v>
      </c>
      <c r="G64" s="282"/>
      <c r="H64" s="281">
        <v>6</v>
      </c>
      <c r="I64" s="281">
        <v>6</v>
      </c>
      <c r="J64" s="281">
        <f t="shared" si="1"/>
        <v>582</v>
      </c>
      <c r="K64" s="281">
        <f t="shared" si="0"/>
        <v>786</v>
      </c>
      <c r="L64" s="281">
        <f t="shared" si="0"/>
        <v>1368</v>
      </c>
      <c r="M64" s="1410"/>
      <c r="N64" s="1410"/>
      <c r="O64" s="1410"/>
      <c r="P64" s="1410"/>
      <c r="Q64" s="1410"/>
      <c r="R64" s="1410"/>
      <c r="S64" s="1410"/>
      <c r="T64" s="1410"/>
      <c r="U64" s="1410"/>
      <c r="V64" s="1410"/>
      <c r="W64" s="1410"/>
    </row>
    <row r="65" spans="1:23">
      <c r="A65" s="274" t="s">
        <v>1798</v>
      </c>
      <c r="B65" s="275" t="s">
        <v>1751</v>
      </c>
      <c r="C65" s="275" t="s">
        <v>1895</v>
      </c>
      <c r="D65" s="279"/>
      <c r="E65" s="276">
        <v>8</v>
      </c>
      <c r="F65" s="279">
        <v>8</v>
      </c>
      <c r="G65" s="276"/>
      <c r="H65" s="279"/>
      <c r="I65" s="279"/>
      <c r="J65" s="279">
        <f t="shared" si="1"/>
        <v>0</v>
      </c>
      <c r="K65" s="279">
        <f t="shared" si="0"/>
        <v>8</v>
      </c>
      <c r="L65" s="279">
        <f t="shared" si="0"/>
        <v>8</v>
      </c>
      <c r="M65" s="1410"/>
      <c r="N65" s="1410"/>
      <c r="O65" s="1410"/>
      <c r="P65" s="1410"/>
      <c r="Q65" s="1410"/>
      <c r="R65" s="1410"/>
      <c r="S65" s="1410"/>
      <c r="T65" s="1410"/>
      <c r="U65" s="1410"/>
      <c r="V65" s="1410"/>
      <c r="W65" s="1410"/>
    </row>
    <row r="66" spans="1:23">
      <c r="A66" s="274" t="s">
        <v>1798</v>
      </c>
      <c r="B66" s="275" t="s">
        <v>1751</v>
      </c>
      <c r="C66" s="275" t="s">
        <v>79</v>
      </c>
      <c r="D66" s="279">
        <v>4</v>
      </c>
      <c r="E66" s="276">
        <v>31</v>
      </c>
      <c r="F66" s="279">
        <v>35</v>
      </c>
      <c r="G66" s="276"/>
      <c r="H66" s="279"/>
      <c r="I66" s="279"/>
      <c r="J66" s="279">
        <f t="shared" si="1"/>
        <v>4</v>
      </c>
      <c r="K66" s="279">
        <f t="shared" si="0"/>
        <v>31</v>
      </c>
      <c r="L66" s="279">
        <f t="shared" si="0"/>
        <v>35</v>
      </c>
      <c r="M66" s="1410"/>
      <c r="N66" s="1410"/>
      <c r="O66" s="1410"/>
      <c r="P66" s="1410"/>
      <c r="Q66" s="1410"/>
      <c r="R66" s="1410"/>
      <c r="S66" s="1410"/>
      <c r="T66" s="1410"/>
      <c r="U66" s="1410"/>
      <c r="V66" s="1410"/>
      <c r="W66" s="1410"/>
    </row>
    <row r="67" spans="1:23">
      <c r="A67" s="274" t="s">
        <v>1798</v>
      </c>
      <c r="B67" s="275" t="s">
        <v>1752</v>
      </c>
      <c r="C67" s="275" t="s">
        <v>79</v>
      </c>
      <c r="D67" s="279">
        <v>6</v>
      </c>
      <c r="E67" s="276">
        <v>2</v>
      </c>
      <c r="F67" s="279">
        <v>8</v>
      </c>
      <c r="G67" s="276"/>
      <c r="H67" s="279"/>
      <c r="I67" s="279"/>
      <c r="J67" s="279">
        <f t="shared" si="1"/>
        <v>6</v>
      </c>
      <c r="K67" s="279">
        <f t="shared" si="0"/>
        <v>2</v>
      </c>
      <c r="L67" s="279">
        <f t="shared" si="0"/>
        <v>8</v>
      </c>
      <c r="M67" s="1410"/>
      <c r="N67" s="1410"/>
      <c r="O67" s="1410"/>
      <c r="P67" s="1410"/>
      <c r="Q67" s="1410"/>
      <c r="R67" s="1410"/>
      <c r="S67" s="1410"/>
      <c r="T67" s="1410"/>
      <c r="U67" s="1410"/>
      <c r="V67" s="1410"/>
      <c r="W67" s="1410"/>
    </row>
    <row r="68" spans="1:23">
      <c r="A68" s="274" t="s">
        <v>1798</v>
      </c>
      <c r="B68" s="275" t="s">
        <v>1753</v>
      </c>
      <c r="C68" s="275" t="s">
        <v>79</v>
      </c>
      <c r="D68" s="279"/>
      <c r="E68" s="276">
        <v>1</v>
      </c>
      <c r="F68" s="279">
        <v>1</v>
      </c>
      <c r="G68" s="276"/>
      <c r="H68" s="279"/>
      <c r="I68" s="279"/>
      <c r="J68" s="279">
        <f t="shared" si="1"/>
        <v>0</v>
      </c>
      <c r="K68" s="279">
        <f t="shared" si="0"/>
        <v>1</v>
      </c>
      <c r="L68" s="279">
        <f t="shared" si="0"/>
        <v>1</v>
      </c>
      <c r="M68" s="1410"/>
      <c r="N68" s="1410"/>
      <c r="O68" s="1410"/>
      <c r="P68" s="1410"/>
      <c r="Q68" s="1410"/>
      <c r="R68" s="1410"/>
      <c r="S68" s="1410"/>
      <c r="T68" s="1410"/>
      <c r="U68" s="1410"/>
      <c r="V68" s="1410"/>
      <c r="W68" s="1410"/>
    </row>
    <row r="69" spans="1:23">
      <c r="A69" s="274" t="s">
        <v>1798</v>
      </c>
      <c r="B69" s="275" t="s">
        <v>1754</v>
      </c>
      <c r="C69" s="275" t="s">
        <v>79</v>
      </c>
      <c r="D69" s="279">
        <v>41</v>
      </c>
      <c r="E69" s="276">
        <v>41</v>
      </c>
      <c r="F69" s="279">
        <v>82</v>
      </c>
      <c r="G69" s="276"/>
      <c r="H69" s="279"/>
      <c r="I69" s="279"/>
      <c r="J69" s="279">
        <f t="shared" si="1"/>
        <v>41</v>
      </c>
      <c r="K69" s="279">
        <f t="shared" si="0"/>
        <v>41</v>
      </c>
      <c r="L69" s="279">
        <f t="shared" si="0"/>
        <v>82</v>
      </c>
      <c r="M69" s="1410"/>
      <c r="N69" s="1410"/>
      <c r="O69" s="1410"/>
      <c r="P69" s="1410"/>
      <c r="Q69" s="1410"/>
      <c r="R69" s="1410"/>
      <c r="S69" s="1410"/>
      <c r="T69" s="1410"/>
      <c r="U69" s="1410"/>
      <c r="V69" s="1410"/>
      <c r="W69" s="1410"/>
    </row>
    <row r="70" spans="1:23">
      <c r="A70" s="274" t="s">
        <v>1798</v>
      </c>
      <c r="B70" s="275" t="s">
        <v>1757</v>
      </c>
      <c r="C70" s="275" t="s">
        <v>79</v>
      </c>
      <c r="D70" s="279">
        <v>2</v>
      </c>
      <c r="E70" s="276">
        <v>11</v>
      </c>
      <c r="F70" s="279">
        <v>13</v>
      </c>
      <c r="G70" s="276"/>
      <c r="H70" s="279"/>
      <c r="I70" s="279"/>
      <c r="J70" s="279">
        <f t="shared" si="1"/>
        <v>2</v>
      </c>
      <c r="K70" s="279">
        <f t="shared" si="0"/>
        <v>11</v>
      </c>
      <c r="L70" s="279">
        <f t="shared" si="0"/>
        <v>13</v>
      </c>
      <c r="M70" s="1410"/>
      <c r="N70" s="1410"/>
      <c r="O70" s="1410"/>
      <c r="P70" s="1410"/>
      <c r="Q70" s="1410"/>
      <c r="R70" s="1410"/>
      <c r="S70" s="1410"/>
      <c r="T70" s="1410"/>
      <c r="U70" s="1410"/>
      <c r="V70" s="1410"/>
      <c r="W70" s="1410"/>
    </row>
    <row r="71" spans="1:23">
      <c r="A71" s="277" t="s">
        <v>1798</v>
      </c>
      <c r="B71" s="275" t="s">
        <v>1758</v>
      </c>
      <c r="C71" s="275" t="s">
        <v>79</v>
      </c>
      <c r="D71" s="279">
        <v>19</v>
      </c>
      <c r="E71" s="276">
        <v>18</v>
      </c>
      <c r="F71" s="279">
        <v>37</v>
      </c>
      <c r="G71" s="276"/>
      <c r="H71" s="279"/>
      <c r="I71" s="279"/>
      <c r="J71" s="279">
        <f t="shared" si="1"/>
        <v>19</v>
      </c>
      <c r="K71" s="279">
        <f t="shared" si="1"/>
        <v>18</v>
      </c>
      <c r="L71" s="279">
        <f t="shared" si="1"/>
        <v>37</v>
      </c>
      <c r="M71" s="1410"/>
      <c r="N71" s="1410"/>
      <c r="O71" s="1410"/>
      <c r="P71" s="1410"/>
      <c r="Q71" s="1410"/>
      <c r="R71" s="1410"/>
      <c r="S71" s="1410"/>
      <c r="T71" s="1410"/>
      <c r="U71" s="1410"/>
      <c r="V71" s="1410"/>
      <c r="W71" s="1410"/>
    </row>
    <row r="72" spans="1:23">
      <c r="A72" s="280" t="s">
        <v>1802</v>
      </c>
      <c r="B72" s="280"/>
      <c r="C72" s="280"/>
      <c r="D72" s="281">
        <v>72</v>
      </c>
      <c r="E72" s="282">
        <v>112</v>
      </c>
      <c r="F72" s="281">
        <v>184</v>
      </c>
      <c r="G72" s="282"/>
      <c r="H72" s="281"/>
      <c r="I72" s="281"/>
      <c r="J72" s="281">
        <f t="shared" ref="J72:L135" si="2">D72+G72</f>
        <v>72</v>
      </c>
      <c r="K72" s="281">
        <f t="shared" si="2"/>
        <v>112</v>
      </c>
      <c r="L72" s="281">
        <f t="shared" si="2"/>
        <v>184</v>
      </c>
      <c r="M72" s="1410"/>
      <c r="N72" s="1410"/>
      <c r="O72" s="1410"/>
      <c r="P72" s="1410"/>
      <c r="Q72" s="1410"/>
      <c r="R72" s="1410"/>
      <c r="S72" s="1410"/>
      <c r="T72" s="1410"/>
      <c r="U72" s="1410"/>
      <c r="V72" s="1410"/>
      <c r="W72" s="1410"/>
    </row>
    <row r="73" spans="1:23">
      <c r="A73" s="274" t="s">
        <v>1803</v>
      </c>
      <c r="B73" s="275" t="s">
        <v>1753</v>
      </c>
      <c r="C73" s="275" t="s">
        <v>1804</v>
      </c>
      <c r="D73" s="279">
        <v>45</v>
      </c>
      <c r="E73" s="276">
        <v>38</v>
      </c>
      <c r="F73" s="279">
        <v>83</v>
      </c>
      <c r="G73" s="276"/>
      <c r="H73" s="279"/>
      <c r="I73" s="279"/>
      <c r="J73" s="279">
        <f t="shared" si="2"/>
        <v>45</v>
      </c>
      <c r="K73" s="279">
        <f t="shared" si="2"/>
        <v>38</v>
      </c>
      <c r="L73" s="279">
        <f t="shared" si="2"/>
        <v>83</v>
      </c>
      <c r="M73" s="1410"/>
      <c r="N73" s="1410"/>
      <c r="O73" s="1410"/>
      <c r="P73" s="1410"/>
      <c r="Q73" s="1410"/>
      <c r="R73" s="1410"/>
      <c r="S73" s="1410"/>
      <c r="T73" s="1410"/>
      <c r="U73" s="1410"/>
      <c r="V73" s="1410"/>
      <c r="W73" s="1410"/>
    </row>
    <row r="74" spans="1:23">
      <c r="A74" s="274" t="s">
        <v>1803</v>
      </c>
      <c r="B74" s="275" t="s">
        <v>1754</v>
      </c>
      <c r="C74" s="275" t="s">
        <v>1804</v>
      </c>
      <c r="D74" s="279">
        <v>40</v>
      </c>
      <c r="E74" s="276"/>
      <c r="F74" s="279">
        <v>40</v>
      </c>
      <c r="G74" s="276"/>
      <c r="H74" s="279"/>
      <c r="I74" s="279"/>
      <c r="J74" s="279">
        <f t="shared" si="2"/>
        <v>40</v>
      </c>
      <c r="K74" s="279">
        <f t="shared" si="2"/>
        <v>0</v>
      </c>
      <c r="L74" s="279">
        <f t="shared" si="2"/>
        <v>40</v>
      </c>
      <c r="M74" s="1410"/>
      <c r="N74" s="1410"/>
      <c r="O74" s="1410"/>
      <c r="P74" s="1410"/>
      <c r="Q74" s="1410"/>
      <c r="R74" s="1410"/>
      <c r="S74" s="1410"/>
      <c r="T74" s="1410"/>
      <c r="U74" s="1410"/>
      <c r="V74" s="1410"/>
      <c r="W74" s="1410"/>
    </row>
    <row r="75" spans="1:23">
      <c r="A75" s="274" t="s">
        <v>1803</v>
      </c>
      <c r="B75" s="275" t="s">
        <v>1757</v>
      </c>
      <c r="C75" s="275" t="s">
        <v>67</v>
      </c>
      <c r="D75" s="279">
        <v>25</v>
      </c>
      <c r="E75" s="276">
        <v>82</v>
      </c>
      <c r="F75" s="279">
        <v>107</v>
      </c>
      <c r="G75" s="276"/>
      <c r="H75" s="279"/>
      <c r="I75" s="279"/>
      <c r="J75" s="279">
        <f t="shared" si="2"/>
        <v>25</v>
      </c>
      <c r="K75" s="279">
        <f t="shared" si="2"/>
        <v>82</v>
      </c>
      <c r="L75" s="279">
        <f t="shared" si="2"/>
        <v>107</v>
      </c>
      <c r="M75" s="1410"/>
      <c r="N75" s="1410"/>
      <c r="O75" s="1410"/>
      <c r="P75" s="1410"/>
      <c r="Q75" s="1410"/>
      <c r="R75" s="1410"/>
      <c r="S75" s="1410"/>
      <c r="T75" s="1410"/>
      <c r="U75" s="1410"/>
      <c r="V75" s="1410"/>
      <c r="W75" s="1410"/>
    </row>
    <row r="76" spans="1:23">
      <c r="A76" s="274" t="s">
        <v>1803</v>
      </c>
      <c r="B76" s="275" t="s">
        <v>1757</v>
      </c>
      <c r="C76" s="275" t="s">
        <v>1804</v>
      </c>
      <c r="D76" s="279">
        <v>73</v>
      </c>
      <c r="E76" s="276">
        <v>126</v>
      </c>
      <c r="F76" s="279">
        <v>199</v>
      </c>
      <c r="G76" s="276"/>
      <c r="H76" s="279"/>
      <c r="I76" s="279"/>
      <c r="J76" s="279">
        <f t="shared" si="2"/>
        <v>73</v>
      </c>
      <c r="K76" s="279">
        <f t="shared" si="2"/>
        <v>126</v>
      </c>
      <c r="L76" s="279">
        <f t="shared" si="2"/>
        <v>199</v>
      </c>
      <c r="M76" s="1410"/>
      <c r="N76" s="1410"/>
      <c r="O76" s="1410"/>
      <c r="P76" s="1410"/>
      <c r="Q76" s="1410"/>
      <c r="R76" s="1410"/>
      <c r="S76" s="1410"/>
      <c r="T76" s="1410"/>
      <c r="U76" s="1410"/>
      <c r="V76" s="1410"/>
      <c r="W76" s="1410"/>
    </row>
    <row r="77" spans="1:23">
      <c r="A77" s="277" t="s">
        <v>1803</v>
      </c>
      <c r="B77" s="275" t="s">
        <v>1758</v>
      </c>
      <c r="C77" s="275" t="s">
        <v>1804</v>
      </c>
      <c r="D77" s="279">
        <v>12</v>
      </c>
      <c r="E77" s="276"/>
      <c r="F77" s="279">
        <v>12</v>
      </c>
      <c r="G77" s="276"/>
      <c r="H77" s="279"/>
      <c r="I77" s="279"/>
      <c r="J77" s="279">
        <f t="shared" si="2"/>
        <v>12</v>
      </c>
      <c r="K77" s="279">
        <f t="shared" si="2"/>
        <v>0</v>
      </c>
      <c r="L77" s="279">
        <f t="shared" si="2"/>
        <v>12</v>
      </c>
      <c r="M77" s="1410"/>
      <c r="N77" s="1410"/>
      <c r="O77" s="1410"/>
      <c r="P77" s="1410"/>
      <c r="Q77" s="1410"/>
      <c r="R77" s="1410"/>
      <c r="S77" s="1410"/>
      <c r="T77" s="1410"/>
      <c r="U77" s="1410"/>
      <c r="V77" s="1410"/>
      <c r="W77" s="1410"/>
    </row>
    <row r="78" spans="1:23">
      <c r="A78" s="280" t="s">
        <v>1805</v>
      </c>
      <c r="B78" s="280"/>
      <c r="C78" s="280"/>
      <c r="D78" s="281">
        <v>195</v>
      </c>
      <c r="E78" s="282">
        <v>246</v>
      </c>
      <c r="F78" s="281">
        <v>441</v>
      </c>
      <c r="G78" s="282"/>
      <c r="H78" s="281"/>
      <c r="I78" s="281"/>
      <c r="J78" s="281">
        <f t="shared" si="2"/>
        <v>195</v>
      </c>
      <c r="K78" s="281">
        <f t="shared" si="2"/>
        <v>246</v>
      </c>
      <c r="L78" s="281">
        <f t="shared" si="2"/>
        <v>441</v>
      </c>
      <c r="M78" s="1410"/>
      <c r="N78" s="1410"/>
      <c r="O78" s="1410"/>
      <c r="P78" s="1410"/>
      <c r="Q78" s="1410"/>
      <c r="R78" s="1410"/>
      <c r="S78" s="1410"/>
      <c r="T78" s="1410"/>
      <c r="U78" s="1410"/>
      <c r="V78" s="1410"/>
      <c r="W78" s="1410"/>
    </row>
    <row r="79" spans="1:23">
      <c r="A79" s="274" t="s">
        <v>1806</v>
      </c>
      <c r="B79" s="275" t="s">
        <v>1753</v>
      </c>
      <c r="C79" s="275" t="s">
        <v>81</v>
      </c>
      <c r="D79" s="279">
        <v>14</v>
      </c>
      <c r="E79" s="276"/>
      <c r="F79" s="279">
        <v>14</v>
      </c>
      <c r="G79" s="276"/>
      <c r="H79" s="279"/>
      <c r="I79" s="279"/>
      <c r="J79" s="279">
        <f t="shared" si="2"/>
        <v>14</v>
      </c>
      <c r="K79" s="279">
        <f t="shared" si="2"/>
        <v>0</v>
      </c>
      <c r="L79" s="279">
        <f t="shared" si="2"/>
        <v>14</v>
      </c>
      <c r="M79" s="1410"/>
      <c r="N79" s="1410"/>
      <c r="O79" s="1410"/>
      <c r="P79" s="1410"/>
      <c r="Q79" s="1410"/>
      <c r="R79" s="1410"/>
      <c r="S79" s="1410"/>
      <c r="T79" s="1410"/>
      <c r="U79" s="1410"/>
      <c r="V79" s="1410"/>
      <c r="W79" s="1410"/>
    </row>
    <row r="80" spans="1:23">
      <c r="A80" s="274" t="s">
        <v>1806</v>
      </c>
      <c r="B80" s="275" t="s">
        <v>1754</v>
      </c>
      <c r="C80" s="275" t="s">
        <v>81</v>
      </c>
      <c r="D80" s="279">
        <v>27</v>
      </c>
      <c r="E80" s="276"/>
      <c r="F80" s="279">
        <v>27</v>
      </c>
      <c r="G80" s="276"/>
      <c r="H80" s="279"/>
      <c r="I80" s="279"/>
      <c r="J80" s="279">
        <f t="shared" si="2"/>
        <v>27</v>
      </c>
      <c r="K80" s="279">
        <f t="shared" si="2"/>
        <v>0</v>
      </c>
      <c r="L80" s="279">
        <f t="shared" si="2"/>
        <v>27</v>
      </c>
      <c r="M80" s="1410"/>
      <c r="N80" s="1410"/>
      <c r="O80" s="1410"/>
      <c r="P80" s="1410"/>
      <c r="Q80" s="1410"/>
      <c r="R80" s="1410"/>
      <c r="S80" s="1410"/>
      <c r="T80" s="1410"/>
      <c r="U80" s="1410"/>
      <c r="V80" s="1410"/>
      <c r="W80" s="1410"/>
    </row>
    <row r="81" spans="1:23">
      <c r="A81" s="277" t="s">
        <v>1806</v>
      </c>
      <c r="B81" s="275" t="s">
        <v>1757</v>
      </c>
      <c r="C81" s="275" t="s">
        <v>81</v>
      </c>
      <c r="D81" s="279">
        <v>49</v>
      </c>
      <c r="E81" s="276">
        <v>61</v>
      </c>
      <c r="F81" s="279">
        <v>110</v>
      </c>
      <c r="G81" s="276"/>
      <c r="H81" s="279"/>
      <c r="I81" s="279"/>
      <c r="J81" s="279">
        <f t="shared" si="2"/>
        <v>49</v>
      </c>
      <c r="K81" s="279">
        <f t="shared" si="2"/>
        <v>61</v>
      </c>
      <c r="L81" s="279">
        <f t="shared" si="2"/>
        <v>110</v>
      </c>
      <c r="M81" s="1410"/>
      <c r="N81" s="1410"/>
      <c r="O81" s="1410"/>
      <c r="P81" s="1410"/>
      <c r="Q81" s="1410"/>
      <c r="R81" s="1410"/>
      <c r="S81" s="1410"/>
      <c r="T81" s="1410"/>
      <c r="U81" s="1410"/>
      <c r="V81" s="1410"/>
      <c r="W81" s="1410"/>
    </row>
    <row r="82" spans="1:23">
      <c r="A82" s="280" t="s">
        <v>1807</v>
      </c>
      <c r="B82" s="280"/>
      <c r="C82" s="280"/>
      <c r="D82" s="281">
        <v>90</v>
      </c>
      <c r="E82" s="282">
        <v>61</v>
      </c>
      <c r="F82" s="281">
        <v>151</v>
      </c>
      <c r="G82" s="282"/>
      <c r="H82" s="281"/>
      <c r="I82" s="281"/>
      <c r="J82" s="281">
        <f t="shared" si="2"/>
        <v>90</v>
      </c>
      <c r="K82" s="281">
        <f t="shared" si="2"/>
        <v>61</v>
      </c>
      <c r="L82" s="281">
        <f t="shared" si="2"/>
        <v>151</v>
      </c>
      <c r="M82" s="1410"/>
      <c r="N82" s="1410"/>
      <c r="O82" s="1410"/>
      <c r="P82" s="1410"/>
      <c r="Q82" s="1410"/>
      <c r="R82" s="1410"/>
      <c r="S82" s="1410"/>
      <c r="T82" s="1410"/>
      <c r="U82" s="1410"/>
      <c r="V82" s="1410"/>
      <c r="W82" s="1410"/>
    </row>
    <row r="83" spans="1:23">
      <c r="A83" s="274" t="s">
        <v>1808</v>
      </c>
      <c r="B83" s="275" t="s">
        <v>1769</v>
      </c>
      <c r="C83" s="275" t="s">
        <v>71</v>
      </c>
      <c r="D83" s="279">
        <v>17</v>
      </c>
      <c r="E83" s="276"/>
      <c r="F83" s="279">
        <v>17</v>
      </c>
      <c r="G83" s="276"/>
      <c r="H83" s="279"/>
      <c r="I83" s="279"/>
      <c r="J83" s="279">
        <f t="shared" si="2"/>
        <v>17</v>
      </c>
      <c r="K83" s="279">
        <f t="shared" si="2"/>
        <v>0</v>
      </c>
      <c r="L83" s="279">
        <f t="shared" si="2"/>
        <v>17</v>
      </c>
      <c r="M83" s="1410"/>
      <c r="N83" s="1410"/>
      <c r="O83" s="1410"/>
      <c r="P83" s="1410"/>
      <c r="Q83" s="1410"/>
      <c r="R83" s="1410"/>
      <c r="S83" s="1410"/>
      <c r="T83" s="1410"/>
      <c r="U83" s="1410"/>
      <c r="V83" s="1410"/>
      <c r="W83" s="1410"/>
    </row>
    <row r="84" spans="1:23">
      <c r="A84" s="274" t="s">
        <v>1808</v>
      </c>
      <c r="B84" s="275" t="s">
        <v>1754</v>
      </c>
      <c r="C84" s="275" t="s">
        <v>71</v>
      </c>
      <c r="D84" s="279">
        <v>6</v>
      </c>
      <c r="E84" s="276"/>
      <c r="F84" s="279">
        <v>6</v>
      </c>
      <c r="G84" s="276"/>
      <c r="H84" s="279"/>
      <c r="I84" s="279"/>
      <c r="J84" s="279">
        <f t="shared" si="2"/>
        <v>6</v>
      </c>
      <c r="K84" s="279">
        <f t="shared" si="2"/>
        <v>0</v>
      </c>
      <c r="L84" s="279">
        <f t="shared" si="2"/>
        <v>6</v>
      </c>
      <c r="M84" s="1410"/>
      <c r="N84" s="1410"/>
      <c r="O84" s="1410"/>
      <c r="P84" s="1410"/>
      <c r="Q84" s="1410"/>
      <c r="R84" s="1410"/>
      <c r="S84" s="1410"/>
      <c r="T84" s="1410"/>
      <c r="U84" s="1410"/>
      <c r="V84" s="1410"/>
      <c r="W84" s="1410"/>
    </row>
    <row r="85" spans="1:23">
      <c r="A85" s="277" t="s">
        <v>1808</v>
      </c>
      <c r="B85" s="275" t="s">
        <v>1757</v>
      </c>
      <c r="C85" s="275" t="s">
        <v>71</v>
      </c>
      <c r="D85" s="279">
        <v>93</v>
      </c>
      <c r="E85" s="276">
        <v>34</v>
      </c>
      <c r="F85" s="279">
        <v>127</v>
      </c>
      <c r="G85" s="276"/>
      <c r="H85" s="279"/>
      <c r="I85" s="279"/>
      <c r="J85" s="279">
        <f t="shared" si="2"/>
        <v>93</v>
      </c>
      <c r="K85" s="279">
        <f t="shared" si="2"/>
        <v>34</v>
      </c>
      <c r="L85" s="279">
        <f t="shared" si="2"/>
        <v>127</v>
      </c>
      <c r="M85" s="1410"/>
      <c r="N85" s="1410"/>
      <c r="O85" s="1410"/>
      <c r="P85" s="1410"/>
      <c r="Q85" s="1410"/>
      <c r="R85" s="1410"/>
      <c r="S85" s="1410"/>
      <c r="T85" s="1410"/>
      <c r="U85" s="1410"/>
      <c r="V85" s="1410"/>
      <c r="W85" s="1410"/>
    </row>
    <row r="86" spans="1:23">
      <c r="A86" s="280" t="s">
        <v>1810</v>
      </c>
      <c r="B86" s="280"/>
      <c r="C86" s="280"/>
      <c r="D86" s="281">
        <v>116</v>
      </c>
      <c r="E86" s="282">
        <v>34</v>
      </c>
      <c r="F86" s="281">
        <v>150</v>
      </c>
      <c r="G86" s="282"/>
      <c r="H86" s="281"/>
      <c r="I86" s="281"/>
      <c r="J86" s="281">
        <f t="shared" si="2"/>
        <v>116</v>
      </c>
      <c r="K86" s="281">
        <f t="shared" si="2"/>
        <v>34</v>
      </c>
      <c r="L86" s="281">
        <f t="shared" si="2"/>
        <v>150</v>
      </c>
      <c r="M86" s="1410"/>
      <c r="N86" s="1410"/>
      <c r="O86" s="1410"/>
      <c r="P86" s="1410"/>
      <c r="Q86" s="1410"/>
      <c r="R86" s="1410"/>
      <c r="S86" s="1410"/>
      <c r="T86" s="1410"/>
      <c r="U86" s="1410"/>
      <c r="V86" s="1410"/>
      <c r="W86" s="1410"/>
    </row>
    <row r="87" spans="1:23">
      <c r="A87" s="277" t="s">
        <v>1811</v>
      </c>
      <c r="B87" s="275" t="s">
        <v>1751</v>
      </c>
      <c r="C87" s="275" t="s">
        <v>73</v>
      </c>
      <c r="D87" s="279"/>
      <c r="E87" s="276">
        <v>1</v>
      </c>
      <c r="F87" s="279">
        <v>1</v>
      </c>
      <c r="G87" s="276"/>
      <c r="H87" s="279"/>
      <c r="I87" s="279"/>
      <c r="J87" s="279">
        <f t="shared" si="2"/>
        <v>0</v>
      </c>
      <c r="K87" s="279">
        <f t="shared" si="2"/>
        <v>1</v>
      </c>
      <c r="L87" s="279">
        <f t="shared" si="2"/>
        <v>1</v>
      </c>
      <c r="M87" s="1410"/>
      <c r="N87" s="1410"/>
      <c r="O87" s="1410"/>
      <c r="P87" s="1410"/>
      <c r="Q87" s="1410"/>
      <c r="R87" s="1410"/>
      <c r="S87" s="1410"/>
      <c r="T87" s="1410"/>
      <c r="U87" s="1410"/>
      <c r="V87" s="1410"/>
      <c r="W87" s="1410"/>
    </row>
    <row r="88" spans="1:23">
      <c r="A88" s="280" t="s">
        <v>1812</v>
      </c>
      <c r="B88" s="280"/>
      <c r="C88" s="280"/>
      <c r="D88" s="281"/>
      <c r="E88" s="282">
        <v>1</v>
      </c>
      <c r="F88" s="281">
        <v>1</v>
      </c>
      <c r="G88" s="282"/>
      <c r="H88" s="281"/>
      <c r="I88" s="281"/>
      <c r="J88" s="281">
        <f t="shared" si="2"/>
        <v>0</v>
      </c>
      <c r="K88" s="281">
        <f t="shared" si="2"/>
        <v>1</v>
      </c>
      <c r="L88" s="281">
        <f t="shared" si="2"/>
        <v>1</v>
      </c>
      <c r="M88" s="1410"/>
      <c r="N88" s="1410"/>
      <c r="O88" s="1410"/>
      <c r="P88" s="1410"/>
      <c r="Q88" s="1410"/>
      <c r="R88" s="1410"/>
      <c r="S88" s="1410"/>
      <c r="T88" s="1410"/>
      <c r="U88" s="1410"/>
      <c r="V88" s="1410"/>
      <c r="W88" s="1410"/>
    </row>
    <row r="89" spans="1:23">
      <c r="A89" s="274" t="s">
        <v>1813</v>
      </c>
      <c r="B89" s="275" t="s">
        <v>1751</v>
      </c>
      <c r="C89" s="275" t="s">
        <v>103</v>
      </c>
      <c r="D89" s="279"/>
      <c r="E89" s="276">
        <v>121</v>
      </c>
      <c r="F89" s="279">
        <v>121</v>
      </c>
      <c r="G89" s="276"/>
      <c r="H89" s="279">
        <v>2</v>
      </c>
      <c r="I89" s="279">
        <v>2</v>
      </c>
      <c r="J89" s="279">
        <f t="shared" si="2"/>
        <v>0</v>
      </c>
      <c r="K89" s="279">
        <f t="shared" si="2"/>
        <v>123</v>
      </c>
      <c r="L89" s="279">
        <f t="shared" si="2"/>
        <v>123</v>
      </c>
      <c r="M89" s="1410"/>
      <c r="N89" s="1410"/>
      <c r="O89" s="1410"/>
      <c r="P89" s="1410"/>
      <c r="Q89" s="1410"/>
      <c r="R89" s="1410"/>
      <c r="S89" s="1410"/>
      <c r="T89" s="1410"/>
      <c r="U89" s="1410"/>
      <c r="V89" s="1410"/>
      <c r="W89" s="1410"/>
    </row>
    <row r="90" spans="1:23">
      <c r="A90" s="274" t="s">
        <v>1813</v>
      </c>
      <c r="B90" s="275" t="s">
        <v>1814</v>
      </c>
      <c r="C90" s="275" t="s">
        <v>103</v>
      </c>
      <c r="D90" s="279"/>
      <c r="E90" s="276">
        <v>200</v>
      </c>
      <c r="F90" s="279">
        <v>200</v>
      </c>
      <c r="G90" s="276"/>
      <c r="H90" s="279">
        <v>2</v>
      </c>
      <c r="I90" s="279">
        <v>2</v>
      </c>
      <c r="J90" s="279">
        <f t="shared" si="2"/>
        <v>0</v>
      </c>
      <c r="K90" s="279">
        <f t="shared" si="2"/>
        <v>202</v>
      </c>
      <c r="L90" s="279">
        <f t="shared" si="2"/>
        <v>202</v>
      </c>
      <c r="M90" s="1410"/>
      <c r="N90" s="1410"/>
      <c r="O90" s="1410"/>
      <c r="P90" s="1410"/>
      <c r="Q90" s="1410"/>
      <c r="R90" s="1410"/>
      <c r="S90" s="1410"/>
      <c r="T90" s="1410"/>
      <c r="U90" s="1410"/>
      <c r="V90" s="1410"/>
      <c r="W90" s="1410"/>
    </row>
    <row r="91" spans="1:23">
      <c r="A91" s="274" t="s">
        <v>1813</v>
      </c>
      <c r="B91" s="275" t="s">
        <v>1753</v>
      </c>
      <c r="C91" s="275" t="s">
        <v>103</v>
      </c>
      <c r="D91" s="279"/>
      <c r="E91" s="276">
        <v>67</v>
      </c>
      <c r="F91" s="279">
        <v>67</v>
      </c>
      <c r="G91" s="276"/>
      <c r="H91" s="279">
        <v>2</v>
      </c>
      <c r="I91" s="279">
        <v>2</v>
      </c>
      <c r="J91" s="279">
        <f t="shared" si="2"/>
        <v>0</v>
      </c>
      <c r="K91" s="279">
        <f t="shared" si="2"/>
        <v>69</v>
      </c>
      <c r="L91" s="279">
        <f t="shared" si="2"/>
        <v>69</v>
      </c>
      <c r="M91" s="1410"/>
      <c r="N91" s="1410"/>
      <c r="O91" s="1410"/>
      <c r="P91" s="1410"/>
      <c r="Q91" s="1410"/>
      <c r="R91" s="1410"/>
      <c r="S91" s="1410"/>
      <c r="T91" s="1410"/>
      <c r="U91" s="1410"/>
      <c r="V91" s="1410"/>
      <c r="W91" s="1410"/>
    </row>
    <row r="92" spans="1:23">
      <c r="A92" s="274" t="s">
        <v>1813</v>
      </c>
      <c r="B92" s="275" t="s">
        <v>1815</v>
      </c>
      <c r="C92" s="275" t="s">
        <v>103</v>
      </c>
      <c r="D92" s="279"/>
      <c r="E92" s="276">
        <v>53</v>
      </c>
      <c r="F92" s="279">
        <v>53</v>
      </c>
      <c r="G92" s="276"/>
      <c r="H92" s="279">
        <v>2</v>
      </c>
      <c r="I92" s="279">
        <v>2</v>
      </c>
      <c r="J92" s="279">
        <f t="shared" si="2"/>
        <v>0</v>
      </c>
      <c r="K92" s="279">
        <f t="shared" si="2"/>
        <v>55</v>
      </c>
      <c r="L92" s="279">
        <f t="shared" si="2"/>
        <v>55</v>
      </c>
      <c r="M92" s="1410"/>
      <c r="N92" s="1410"/>
      <c r="O92" s="1410"/>
      <c r="P92" s="1410"/>
      <c r="Q92" s="1410"/>
      <c r="R92" s="1410"/>
      <c r="S92" s="1410"/>
      <c r="T92" s="1410"/>
      <c r="U92" s="1410"/>
      <c r="V92" s="1410"/>
      <c r="W92" s="1410"/>
    </row>
    <row r="93" spans="1:23">
      <c r="A93" s="277" t="s">
        <v>1813</v>
      </c>
      <c r="B93" s="275" t="s">
        <v>1758</v>
      </c>
      <c r="C93" s="275" t="s">
        <v>103</v>
      </c>
      <c r="D93" s="279"/>
      <c r="E93" s="276">
        <v>31</v>
      </c>
      <c r="F93" s="279">
        <v>31</v>
      </c>
      <c r="G93" s="276"/>
      <c r="H93" s="279">
        <v>1</v>
      </c>
      <c r="I93" s="279">
        <v>1</v>
      </c>
      <c r="J93" s="279">
        <f t="shared" si="2"/>
        <v>0</v>
      </c>
      <c r="K93" s="279">
        <f t="shared" si="2"/>
        <v>32</v>
      </c>
      <c r="L93" s="279">
        <f t="shared" si="2"/>
        <v>32</v>
      </c>
      <c r="M93" s="1410"/>
      <c r="N93" s="1410"/>
      <c r="O93" s="1410"/>
      <c r="P93" s="1410"/>
      <c r="Q93" s="1410"/>
      <c r="R93" s="1410"/>
      <c r="S93" s="1410"/>
      <c r="T93" s="1410"/>
      <c r="U93" s="1410"/>
      <c r="V93" s="1410"/>
      <c r="W93" s="1410"/>
    </row>
    <row r="94" spans="1:23">
      <c r="A94" s="280" t="s">
        <v>1816</v>
      </c>
      <c r="B94" s="280"/>
      <c r="C94" s="280"/>
      <c r="D94" s="281"/>
      <c r="E94" s="282">
        <v>472</v>
      </c>
      <c r="F94" s="281">
        <v>472</v>
      </c>
      <c r="G94" s="282"/>
      <c r="H94" s="281">
        <v>9</v>
      </c>
      <c r="I94" s="281">
        <v>9</v>
      </c>
      <c r="J94" s="281">
        <f t="shared" si="2"/>
        <v>0</v>
      </c>
      <c r="K94" s="281">
        <f t="shared" si="2"/>
        <v>481</v>
      </c>
      <c r="L94" s="281">
        <f t="shared" si="2"/>
        <v>481</v>
      </c>
      <c r="M94" s="1410"/>
      <c r="N94" s="1410"/>
      <c r="O94" s="1410"/>
      <c r="P94" s="1410"/>
      <c r="Q94" s="1410"/>
      <c r="R94" s="1410"/>
      <c r="S94" s="1410"/>
      <c r="T94" s="1410"/>
      <c r="U94" s="1410"/>
      <c r="V94" s="1410"/>
      <c r="W94" s="1410"/>
    </row>
    <row r="95" spans="1:23">
      <c r="A95" s="274" t="s">
        <v>1817</v>
      </c>
      <c r="B95" s="275" t="s">
        <v>1751</v>
      </c>
      <c r="C95" s="275" t="s">
        <v>1818</v>
      </c>
      <c r="D95" s="279"/>
      <c r="E95" s="276">
        <v>34</v>
      </c>
      <c r="F95" s="279">
        <v>34</v>
      </c>
      <c r="G95" s="276"/>
      <c r="H95" s="279"/>
      <c r="I95" s="279"/>
      <c r="J95" s="279">
        <f t="shared" si="2"/>
        <v>0</v>
      </c>
      <c r="K95" s="279">
        <f t="shared" si="2"/>
        <v>34</v>
      </c>
      <c r="L95" s="279">
        <f t="shared" si="2"/>
        <v>34</v>
      </c>
      <c r="M95" s="1410"/>
      <c r="N95" s="1410"/>
      <c r="O95" s="1410"/>
      <c r="P95" s="1410"/>
      <c r="Q95" s="1410"/>
      <c r="R95" s="1410"/>
      <c r="S95" s="1410"/>
      <c r="T95" s="1410"/>
      <c r="U95" s="1410"/>
      <c r="V95" s="1410"/>
      <c r="W95" s="1410"/>
    </row>
    <row r="96" spans="1:23">
      <c r="A96" s="274" t="s">
        <v>1817</v>
      </c>
      <c r="B96" s="275" t="s">
        <v>1753</v>
      </c>
      <c r="C96" s="275" t="s">
        <v>413</v>
      </c>
      <c r="D96" s="279">
        <v>18</v>
      </c>
      <c r="E96" s="276">
        <v>38</v>
      </c>
      <c r="F96" s="279">
        <v>56</v>
      </c>
      <c r="G96" s="276"/>
      <c r="H96" s="279"/>
      <c r="I96" s="279"/>
      <c r="J96" s="279">
        <f t="shared" si="2"/>
        <v>18</v>
      </c>
      <c r="K96" s="279">
        <f t="shared" si="2"/>
        <v>38</v>
      </c>
      <c r="L96" s="279">
        <f t="shared" si="2"/>
        <v>56</v>
      </c>
      <c r="M96" s="1410"/>
      <c r="N96" s="1410"/>
      <c r="O96" s="1410"/>
      <c r="P96" s="1410"/>
      <c r="Q96" s="1410"/>
      <c r="R96" s="1410"/>
      <c r="S96" s="1410"/>
      <c r="T96" s="1410"/>
      <c r="U96" s="1410"/>
      <c r="V96" s="1410"/>
      <c r="W96" s="1410"/>
    </row>
    <row r="97" spans="1:23">
      <c r="A97" s="274" t="s">
        <v>1817</v>
      </c>
      <c r="B97" s="275" t="s">
        <v>1754</v>
      </c>
      <c r="C97" s="275" t="s">
        <v>1818</v>
      </c>
      <c r="D97" s="279">
        <v>1</v>
      </c>
      <c r="E97" s="276">
        <v>35</v>
      </c>
      <c r="F97" s="279">
        <v>36</v>
      </c>
      <c r="G97" s="276"/>
      <c r="H97" s="279"/>
      <c r="I97" s="279"/>
      <c r="J97" s="279">
        <f t="shared" si="2"/>
        <v>1</v>
      </c>
      <c r="K97" s="279">
        <f t="shared" si="2"/>
        <v>35</v>
      </c>
      <c r="L97" s="279">
        <f t="shared" si="2"/>
        <v>36</v>
      </c>
      <c r="M97" s="1410"/>
      <c r="N97" s="1410"/>
      <c r="O97" s="1410"/>
      <c r="P97" s="1410"/>
      <c r="Q97" s="1410"/>
      <c r="R97" s="1410"/>
      <c r="S97" s="1410"/>
      <c r="T97" s="1410"/>
      <c r="U97" s="1410"/>
      <c r="V97" s="1410"/>
      <c r="W97" s="1410"/>
    </row>
    <row r="98" spans="1:23">
      <c r="A98" s="277" t="s">
        <v>1817</v>
      </c>
      <c r="B98" s="275" t="s">
        <v>1757</v>
      </c>
      <c r="C98" s="275" t="s">
        <v>1818</v>
      </c>
      <c r="D98" s="279">
        <v>8</v>
      </c>
      <c r="E98" s="276">
        <v>35</v>
      </c>
      <c r="F98" s="279">
        <v>43</v>
      </c>
      <c r="G98" s="276"/>
      <c r="H98" s="279"/>
      <c r="I98" s="279"/>
      <c r="J98" s="279">
        <f t="shared" si="2"/>
        <v>8</v>
      </c>
      <c r="K98" s="279">
        <f t="shared" si="2"/>
        <v>35</v>
      </c>
      <c r="L98" s="279">
        <f t="shared" si="2"/>
        <v>43</v>
      </c>
      <c r="M98" s="1410"/>
      <c r="N98" s="1410"/>
      <c r="O98" s="1410"/>
      <c r="P98" s="1410"/>
      <c r="Q98" s="1410"/>
      <c r="R98" s="1410"/>
      <c r="S98" s="1410"/>
      <c r="T98" s="1410"/>
      <c r="U98" s="1410"/>
      <c r="V98" s="1410"/>
      <c r="W98" s="1410"/>
    </row>
    <row r="99" spans="1:23">
      <c r="A99" s="280" t="s">
        <v>1819</v>
      </c>
      <c r="B99" s="280"/>
      <c r="C99" s="280"/>
      <c r="D99" s="281">
        <v>27</v>
      </c>
      <c r="E99" s="282">
        <v>142</v>
      </c>
      <c r="F99" s="281">
        <v>169</v>
      </c>
      <c r="G99" s="282"/>
      <c r="H99" s="281"/>
      <c r="I99" s="281"/>
      <c r="J99" s="281">
        <f t="shared" si="2"/>
        <v>27</v>
      </c>
      <c r="K99" s="281">
        <f t="shared" si="2"/>
        <v>142</v>
      </c>
      <c r="L99" s="281">
        <f t="shared" si="2"/>
        <v>169</v>
      </c>
      <c r="M99" s="1410"/>
      <c r="N99" s="1410"/>
      <c r="O99" s="1410"/>
      <c r="P99" s="1410"/>
      <c r="Q99" s="1410"/>
      <c r="R99" s="1410"/>
      <c r="S99" s="1410"/>
      <c r="T99" s="1410"/>
      <c r="U99" s="1410"/>
      <c r="V99" s="1410"/>
      <c r="W99" s="1410"/>
    </row>
    <row r="100" spans="1:23">
      <c r="A100" s="274" t="s">
        <v>1820</v>
      </c>
      <c r="B100" s="275" t="s">
        <v>1753</v>
      </c>
      <c r="C100" s="275" t="s">
        <v>1821</v>
      </c>
      <c r="D100" s="279">
        <v>27</v>
      </c>
      <c r="E100" s="276"/>
      <c r="F100" s="279">
        <v>27</v>
      </c>
      <c r="G100" s="276"/>
      <c r="H100" s="279"/>
      <c r="I100" s="279"/>
      <c r="J100" s="279">
        <f t="shared" si="2"/>
        <v>27</v>
      </c>
      <c r="K100" s="279">
        <f t="shared" si="2"/>
        <v>0</v>
      </c>
      <c r="L100" s="279">
        <f t="shared" si="2"/>
        <v>27</v>
      </c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0"/>
    </row>
    <row r="101" spans="1:23">
      <c r="A101" s="274" t="s">
        <v>1820</v>
      </c>
      <c r="B101" s="275" t="s">
        <v>1757</v>
      </c>
      <c r="C101" s="275" t="s">
        <v>1821</v>
      </c>
      <c r="D101" s="279">
        <v>52</v>
      </c>
      <c r="E101" s="276">
        <v>35</v>
      </c>
      <c r="F101" s="279">
        <v>87</v>
      </c>
      <c r="G101" s="276">
        <v>1</v>
      </c>
      <c r="H101" s="279"/>
      <c r="I101" s="279">
        <v>1</v>
      </c>
      <c r="J101" s="279">
        <f t="shared" si="2"/>
        <v>53</v>
      </c>
      <c r="K101" s="279">
        <f t="shared" si="2"/>
        <v>35</v>
      </c>
      <c r="L101" s="279">
        <f t="shared" si="2"/>
        <v>88</v>
      </c>
      <c r="M101" s="1410"/>
      <c r="N101" s="1410"/>
      <c r="O101" s="1410"/>
      <c r="P101" s="1410"/>
      <c r="Q101" s="1410"/>
      <c r="R101" s="1410"/>
      <c r="S101" s="1410"/>
      <c r="T101" s="1410"/>
      <c r="U101" s="1410"/>
      <c r="V101" s="1410"/>
      <c r="W101" s="1410"/>
    </row>
    <row r="102" spans="1:23">
      <c r="A102" s="274" t="s">
        <v>1820</v>
      </c>
      <c r="B102" s="275" t="s">
        <v>1757</v>
      </c>
      <c r="C102" s="275" t="s">
        <v>1823</v>
      </c>
      <c r="D102" s="279">
        <v>35</v>
      </c>
      <c r="E102" s="276">
        <v>23</v>
      </c>
      <c r="F102" s="279">
        <v>58</v>
      </c>
      <c r="G102" s="276"/>
      <c r="H102" s="279"/>
      <c r="I102" s="279"/>
      <c r="J102" s="279">
        <f t="shared" si="2"/>
        <v>35</v>
      </c>
      <c r="K102" s="279">
        <f t="shared" si="2"/>
        <v>23</v>
      </c>
      <c r="L102" s="279">
        <f t="shared" si="2"/>
        <v>58</v>
      </c>
      <c r="M102" s="1410"/>
      <c r="N102" s="1410"/>
      <c r="O102" s="1410"/>
      <c r="P102" s="1410"/>
      <c r="Q102" s="1410"/>
      <c r="R102" s="1410"/>
      <c r="S102" s="1410"/>
      <c r="T102" s="1410"/>
      <c r="U102" s="1410"/>
      <c r="V102" s="1410"/>
      <c r="W102" s="1410"/>
    </row>
    <row r="103" spans="1:23">
      <c r="A103" s="277" t="s">
        <v>1820</v>
      </c>
      <c r="B103" s="275" t="s">
        <v>1757</v>
      </c>
      <c r="C103" s="275" t="s">
        <v>1822</v>
      </c>
      <c r="D103" s="279">
        <v>76</v>
      </c>
      <c r="E103" s="276">
        <v>30</v>
      </c>
      <c r="F103" s="279">
        <v>106</v>
      </c>
      <c r="G103" s="276"/>
      <c r="H103" s="279"/>
      <c r="I103" s="279"/>
      <c r="J103" s="279">
        <f t="shared" si="2"/>
        <v>76</v>
      </c>
      <c r="K103" s="279">
        <f t="shared" si="2"/>
        <v>30</v>
      </c>
      <c r="L103" s="279">
        <f t="shared" si="2"/>
        <v>106</v>
      </c>
      <c r="M103" s="1410"/>
      <c r="N103" s="1410"/>
      <c r="O103" s="1410"/>
      <c r="P103" s="1410"/>
      <c r="Q103" s="1410"/>
      <c r="R103" s="1410"/>
      <c r="S103" s="1410"/>
      <c r="T103" s="1410"/>
      <c r="U103" s="1410"/>
      <c r="V103" s="1410"/>
      <c r="W103" s="1410"/>
    </row>
    <row r="104" spans="1:23">
      <c r="A104" s="280" t="s">
        <v>1824</v>
      </c>
      <c r="B104" s="280"/>
      <c r="C104" s="280"/>
      <c r="D104" s="281">
        <v>190</v>
      </c>
      <c r="E104" s="282">
        <v>88</v>
      </c>
      <c r="F104" s="281">
        <v>278</v>
      </c>
      <c r="G104" s="282">
        <v>1</v>
      </c>
      <c r="H104" s="281"/>
      <c r="I104" s="281">
        <v>1</v>
      </c>
      <c r="J104" s="281">
        <f t="shared" si="2"/>
        <v>191</v>
      </c>
      <c r="K104" s="281">
        <f t="shared" si="2"/>
        <v>88</v>
      </c>
      <c r="L104" s="281">
        <f t="shared" si="2"/>
        <v>279</v>
      </c>
      <c r="M104" s="1410"/>
      <c r="N104" s="1410"/>
      <c r="O104" s="1410"/>
      <c r="P104" s="1410"/>
      <c r="Q104" s="1410"/>
      <c r="R104" s="1410"/>
      <c r="S104" s="1410"/>
      <c r="T104" s="1410"/>
      <c r="U104" s="1410"/>
      <c r="V104" s="1410"/>
      <c r="W104" s="1410"/>
    </row>
    <row r="105" spans="1:23">
      <c r="A105" s="274" t="s">
        <v>1825</v>
      </c>
      <c r="B105" s="275" t="s">
        <v>1753</v>
      </c>
      <c r="C105" s="275" t="s">
        <v>1826</v>
      </c>
      <c r="D105" s="279">
        <v>40</v>
      </c>
      <c r="E105" s="276">
        <v>39</v>
      </c>
      <c r="F105" s="279">
        <v>79</v>
      </c>
      <c r="G105" s="276">
        <v>1</v>
      </c>
      <c r="H105" s="279"/>
      <c r="I105" s="279">
        <v>1</v>
      </c>
      <c r="J105" s="279">
        <f t="shared" si="2"/>
        <v>41</v>
      </c>
      <c r="K105" s="279">
        <f t="shared" si="2"/>
        <v>39</v>
      </c>
      <c r="L105" s="279">
        <f t="shared" si="2"/>
        <v>80</v>
      </c>
      <c r="M105" s="1410"/>
      <c r="N105" s="1410"/>
      <c r="O105" s="1410"/>
      <c r="P105" s="1410"/>
      <c r="Q105" s="1410"/>
      <c r="R105" s="1410"/>
      <c r="S105" s="1410"/>
      <c r="T105" s="1410"/>
      <c r="U105" s="1410"/>
      <c r="V105" s="1410"/>
      <c r="W105" s="1410"/>
    </row>
    <row r="106" spans="1:23">
      <c r="A106" s="274" t="s">
        <v>1825</v>
      </c>
      <c r="B106" s="275" t="s">
        <v>1815</v>
      </c>
      <c r="C106" s="275" t="s">
        <v>1826</v>
      </c>
      <c r="D106" s="279">
        <v>37</v>
      </c>
      <c r="E106" s="276"/>
      <c r="F106" s="279">
        <v>37</v>
      </c>
      <c r="G106" s="276"/>
      <c r="H106" s="279"/>
      <c r="I106" s="279"/>
      <c r="J106" s="279">
        <f t="shared" si="2"/>
        <v>37</v>
      </c>
      <c r="K106" s="279">
        <f t="shared" si="2"/>
        <v>0</v>
      </c>
      <c r="L106" s="279">
        <f t="shared" si="2"/>
        <v>37</v>
      </c>
      <c r="M106" s="1410"/>
      <c r="N106" s="1410"/>
      <c r="O106" s="1410"/>
      <c r="P106" s="1410"/>
      <c r="Q106" s="1410"/>
      <c r="R106" s="1410"/>
      <c r="S106" s="1410"/>
      <c r="T106" s="1410"/>
      <c r="U106" s="1410"/>
      <c r="V106" s="1410"/>
      <c r="W106" s="1410"/>
    </row>
    <row r="107" spans="1:23">
      <c r="A107" s="274" t="s">
        <v>1825</v>
      </c>
      <c r="B107" s="275" t="s">
        <v>1757</v>
      </c>
      <c r="C107" s="275" t="s">
        <v>1826</v>
      </c>
      <c r="D107" s="279">
        <v>149</v>
      </c>
      <c r="E107" s="276">
        <v>121</v>
      </c>
      <c r="F107" s="279">
        <v>270</v>
      </c>
      <c r="G107" s="276">
        <v>2</v>
      </c>
      <c r="H107" s="279">
        <v>1</v>
      </c>
      <c r="I107" s="279">
        <v>3</v>
      </c>
      <c r="J107" s="279">
        <f t="shared" si="2"/>
        <v>151</v>
      </c>
      <c r="K107" s="279">
        <f t="shared" si="2"/>
        <v>122</v>
      </c>
      <c r="L107" s="279">
        <f t="shared" si="2"/>
        <v>273</v>
      </c>
      <c r="M107" s="1410"/>
      <c r="N107" s="1410"/>
      <c r="O107" s="1410"/>
      <c r="P107" s="1410"/>
      <c r="Q107" s="1410"/>
      <c r="R107" s="1410"/>
      <c r="S107" s="1410"/>
      <c r="T107" s="1410"/>
      <c r="U107" s="1410"/>
      <c r="V107" s="1410"/>
      <c r="W107" s="1410"/>
    </row>
    <row r="108" spans="1:23">
      <c r="A108" s="274" t="s">
        <v>1825</v>
      </c>
      <c r="B108" s="275" t="s">
        <v>1757</v>
      </c>
      <c r="C108" s="275" t="s">
        <v>1827</v>
      </c>
      <c r="D108" s="279"/>
      <c r="E108" s="276">
        <v>17</v>
      </c>
      <c r="F108" s="279">
        <v>17</v>
      </c>
      <c r="G108" s="276"/>
      <c r="H108" s="279"/>
      <c r="I108" s="279"/>
      <c r="J108" s="279">
        <f t="shared" si="2"/>
        <v>0</v>
      </c>
      <c r="K108" s="279">
        <f t="shared" si="2"/>
        <v>17</v>
      </c>
      <c r="L108" s="279">
        <f t="shared" si="2"/>
        <v>17</v>
      </c>
      <c r="M108" s="1410"/>
      <c r="N108" s="1410"/>
      <c r="O108" s="1410"/>
      <c r="P108" s="1410"/>
      <c r="Q108" s="1410"/>
      <c r="R108" s="1410"/>
      <c r="S108" s="1410"/>
      <c r="T108" s="1410"/>
      <c r="U108" s="1410"/>
      <c r="V108" s="1410"/>
      <c r="W108" s="1410"/>
    </row>
    <row r="109" spans="1:23">
      <c r="A109" s="277" t="s">
        <v>1825</v>
      </c>
      <c r="B109" s="275" t="s">
        <v>1758</v>
      </c>
      <c r="C109" s="275" t="s">
        <v>1826</v>
      </c>
      <c r="D109" s="279">
        <v>30</v>
      </c>
      <c r="E109" s="276"/>
      <c r="F109" s="279">
        <v>30</v>
      </c>
      <c r="G109" s="276"/>
      <c r="H109" s="279"/>
      <c r="I109" s="279"/>
      <c r="J109" s="279">
        <f t="shared" si="2"/>
        <v>30</v>
      </c>
      <c r="K109" s="279">
        <f t="shared" si="2"/>
        <v>0</v>
      </c>
      <c r="L109" s="279">
        <f t="shared" si="2"/>
        <v>30</v>
      </c>
      <c r="M109" s="1410"/>
      <c r="N109" s="1410"/>
      <c r="O109" s="1410"/>
      <c r="P109" s="1410"/>
      <c r="Q109" s="1410"/>
      <c r="R109" s="1410"/>
      <c r="S109" s="1410"/>
      <c r="T109" s="1410"/>
      <c r="U109" s="1410"/>
      <c r="V109" s="1410"/>
      <c r="W109" s="1410"/>
    </row>
    <row r="110" spans="1:23">
      <c r="A110" s="280" t="s">
        <v>1828</v>
      </c>
      <c r="B110" s="280"/>
      <c r="C110" s="280"/>
      <c r="D110" s="281">
        <v>256</v>
      </c>
      <c r="E110" s="282">
        <v>177</v>
      </c>
      <c r="F110" s="281">
        <v>433</v>
      </c>
      <c r="G110" s="282">
        <v>3</v>
      </c>
      <c r="H110" s="281">
        <v>1</v>
      </c>
      <c r="I110" s="281">
        <v>4</v>
      </c>
      <c r="J110" s="281">
        <f t="shared" si="2"/>
        <v>259</v>
      </c>
      <c r="K110" s="281">
        <f t="shared" si="2"/>
        <v>178</v>
      </c>
      <c r="L110" s="281">
        <f t="shared" si="2"/>
        <v>437</v>
      </c>
      <c r="M110" s="1410"/>
      <c r="N110" s="1410"/>
      <c r="O110" s="1410"/>
      <c r="P110" s="1410"/>
      <c r="Q110" s="1410"/>
      <c r="R110" s="1410"/>
      <c r="S110" s="1410"/>
      <c r="T110" s="1410"/>
      <c r="U110" s="1410"/>
      <c r="V110" s="1410"/>
      <c r="W110" s="1410"/>
    </row>
    <row r="111" spans="1:23">
      <c r="A111" s="274" t="s">
        <v>1829</v>
      </c>
      <c r="B111" s="275" t="s">
        <v>1751</v>
      </c>
      <c r="C111" s="275" t="s">
        <v>1830</v>
      </c>
      <c r="D111" s="279">
        <v>67</v>
      </c>
      <c r="E111" s="276">
        <v>88</v>
      </c>
      <c r="F111" s="279">
        <v>155</v>
      </c>
      <c r="G111" s="276"/>
      <c r="H111" s="279"/>
      <c r="I111" s="279"/>
      <c r="J111" s="279">
        <f t="shared" si="2"/>
        <v>67</v>
      </c>
      <c r="K111" s="279">
        <f t="shared" si="2"/>
        <v>88</v>
      </c>
      <c r="L111" s="279">
        <f t="shared" si="2"/>
        <v>155</v>
      </c>
      <c r="M111" s="1410"/>
      <c r="N111" s="1410"/>
      <c r="O111" s="1410"/>
      <c r="P111" s="1410"/>
      <c r="Q111" s="1410"/>
      <c r="R111" s="1410"/>
      <c r="S111" s="1410"/>
      <c r="T111" s="1410"/>
      <c r="U111" s="1410"/>
      <c r="V111" s="1410"/>
      <c r="W111" s="1410"/>
    </row>
    <row r="112" spans="1:23">
      <c r="A112" s="274" t="s">
        <v>1829</v>
      </c>
      <c r="B112" s="275" t="s">
        <v>1752</v>
      </c>
      <c r="C112" s="275" t="s">
        <v>1830</v>
      </c>
      <c r="D112" s="279">
        <v>11</v>
      </c>
      <c r="E112" s="276">
        <v>14</v>
      </c>
      <c r="F112" s="279">
        <v>25</v>
      </c>
      <c r="G112" s="276"/>
      <c r="H112" s="279"/>
      <c r="I112" s="279"/>
      <c r="J112" s="279">
        <f t="shared" si="2"/>
        <v>11</v>
      </c>
      <c r="K112" s="279">
        <f t="shared" si="2"/>
        <v>14</v>
      </c>
      <c r="L112" s="279">
        <f t="shared" si="2"/>
        <v>25</v>
      </c>
      <c r="M112" s="1410"/>
      <c r="N112" s="1410"/>
      <c r="O112" s="1410"/>
      <c r="P112" s="1410"/>
      <c r="Q112" s="1410"/>
      <c r="R112" s="1410"/>
      <c r="S112" s="1410"/>
      <c r="T112" s="1410"/>
      <c r="U112" s="1410"/>
      <c r="V112" s="1410"/>
      <c r="W112" s="1410"/>
    </row>
    <row r="113" spans="1:23">
      <c r="A113" s="274" t="s">
        <v>1829</v>
      </c>
      <c r="B113" s="275" t="s">
        <v>1769</v>
      </c>
      <c r="C113" s="275" t="s">
        <v>1830</v>
      </c>
      <c r="D113" s="279">
        <v>34</v>
      </c>
      <c r="E113" s="276">
        <v>43</v>
      </c>
      <c r="F113" s="279">
        <v>77</v>
      </c>
      <c r="G113" s="276"/>
      <c r="H113" s="279"/>
      <c r="I113" s="279"/>
      <c r="J113" s="279">
        <f t="shared" si="2"/>
        <v>34</v>
      </c>
      <c r="K113" s="279">
        <f t="shared" si="2"/>
        <v>43</v>
      </c>
      <c r="L113" s="279">
        <f t="shared" si="2"/>
        <v>77</v>
      </c>
      <c r="M113" s="1410"/>
      <c r="N113" s="1410"/>
      <c r="O113" s="1410"/>
      <c r="P113" s="1410"/>
      <c r="Q113" s="1410"/>
      <c r="R113" s="1410"/>
      <c r="S113" s="1410"/>
      <c r="T113" s="1410"/>
      <c r="U113" s="1410"/>
      <c r="V113" s="1410"/>
      <c r="W113" s="1410"/>
    </row>
    <row r="114" spans="1:23">
      <c r="A114" s="274" t="s">
        <v>1829</v>
      </c>
      <c r="B114" s="275" t="s">
        <v>1754</v>
      </c>
      <c r="C114" s="275" t="s">
        <v>1830</v>
      </c>
      <c r="D114" s="279">
        <v>152</v>
      </c>
      <c r="E114" s="276">
        <v>148</v>
      </c>
      <c r="F114" s="279">
        <v>300</v>
      </c>
      <c r="G114" s="276"/>
      <c r="H114" s="279"/>
      <c r="I114" s="279"/>
      <c r="J114" s="279">
        <f t="shared" si="2"/>
        <v>152</v>
      </c>
      <c r="K114" s="279">
        <f t="shared" si="2"/>
        <v>148</v>
      </c>
      <c r="L114" s="279">
        <f t="shared" si="2"/>
        <v>300</v>
      </c>
      <c r="M114" s="1410"/>
      <c r="N114" s="1410"/>
      <c r="O114" s="1410"/>
      <c r="P114" s="1410"/>
      <c r="Q114" s="1410"/>
      <c r="R114" s="1410"/>
      <c r="S114" s="1410"/>
      <c r="T114" s="1410"/>
      <c r="U114" s="1410"/>
      <c r="V114" s="1410"/>
      <c r="W114" s="1410"/>
    </row>
    <row r="115" spans="1:23">
      <c r="A115" s="274" t="s">
        <v>1829</v>
      </c>
      <c r="B115" s="275" t="s">
        <v>1757</v>
      </c>
      <c r="C115" s="275" t="s">
        <v>1830</v>
      </c>
      <c r="D115" s="279">
        <v>119</v>
      </c>
      <c r="E115" s="276">
        <v>103</v>
      </c>
      <c r="F115" s="279">
        <v>222</v>
      </c>
      <c r="G115" s="276"/>
      <c r="H115" s="279"/>
      <c r="I115" s="279"/>
      <c r="J115" s="279">
        <f t="shared" si="2"/>
        <v>119</v>
      </c>
      <c r="K115" s="279">
        <f t="shared" si="2"/>
        <v>103</v>
      </c>
      <c r="L115" s="279">
        <f t="shared" si="2"/>
        <v>222</v>
      </c>
      <c r="M115" s="1410"/>
      <c r="N115" s="1410"/>
      <c r="O115" s="1410"/>
      <c r="P115" s="1410"/>
      <c r="Q115" s="1410"/>
      <c r="R115" s="1410"/>
      <c r="S115" s="1410"/>
      <c r="T115" s="1410"/>
      <c r="U115" s="1410"/>
      <c r="V115" s="1410"/>
      <c r="W115" s="1410"/>
    </row>
    <row r="116" spans="1:23">
      <c r="A116" s="277" t="s">
        <v>1829</v>
      </c>
      <c r="B116" s="275" t="s">
        <v>1758</v>
      </c>
      <c r="C116" s="275" t="s">
        <v>1830</v>
      </c>
      <c r="D116" s="279">
        <v>51</v>
      </c>
      <c r="E116" s="276">
        <v>53</v>
      </c>
      <c r="F116" s="279">
        <v>104</v>
      </c>
      <c r="G116" s="276"/>
      <c r="H116" s="279"/>
      <c r="I116" s="279"/>
      <c r="J116" s="279">
        <f t="shared" si="2"/>
        <v>51</v>
      </c>
      <c r="K116" s="279">
        <f t="shared" si="2"/>
        <v>53</v>
      </c>
      <c r="L116" s="279">
        <f t="shared" si="2"/>
        <v>104</v>
      </c>
      <c r="M116" s="1410"/>
      <c r="N116" s="1410"/>
      <c r="O116" s="1410"/>
      <c r="P116" s="1410"/>
      <c r="Q116" s="1410"/>
      <c r="R116" s="1410"/>
      <c r="S116" s="1410"/>
      <c r="T116" s="1410"/>
      <c r="U116" s="1410"/>
      <c r="V116" s="1410"/>
      <c r="W116" s="1410"/>
    </row>
    <row r="117" spans="1:23">
      <c r="A117" s="280" t="s">
        <v>1832</v>
      </c>
      <c r="B117" s="280"/>
      <c r="C117" s="280"/>
      <c r="D117" s="281">
        <v>434</v>
      </c>
      <c r="E117" s="282">
        <v>449</v>
      </c>
      <c r="F117" s="281">
        <v>883</v>
      </c>
      <c r="G117" s="282"/>
      <c r="H117" s="281"/>
      <c r="I117" s="281"/>
      <c r="J117" s="281">
        <f t="shared" si="2"/>
        <v>434</v>
      </c>
      <c r="K117" s="281">
        <f t="shared" si="2"/>
        <v>449</v>
      </c>
      <c r="L117" s="281">
        <f t="shared" si="2"/>
        <v>883</v>
      </c>
      <c r="M117" s="1410"/>
      <c r="N117" s="1410"/>
      <c r="O117" s="1410"/>
      <c r="P117" s="1410"/>
      <c r="Q117" s="1410"/>
      <c r="R117" s="1410"/>
      <c r="S117" s="1410"/>
      <c r="T117" s="1410"/>
      <c r="U117" s="1410"/>
      <c r="V117" s="1410"/>
      <c r="W117" s="1410"/>
    </row>
    <row r="118" spans="1:23">
      <c r="A118" s="274" t="s">
        <v>1833</v>
      </c>
      <c r="B118" s="275" t="s">
        <v>1754</v>
      </c>
      <c r="C118" s="275" t="s">
        <v>1834</v>
      </c>
      <c r="D118" s="279">
        <v>32</v>
      </c>
      <c r="E118" s="276"/>
      <c r="F118" s="279">
        <v>32</v>
      </c>
      <c r="G118" s="276"/>
      <c r="H118" s="279"/>
      <c r="I118" s="279"/>
      <c r="J118" s="279">
        <f t="shared" si="2"/>
        <v>32</v>
      </c>
      <c r="K118" s="279">
        <f t="shared" si="2"/>
        <v>0</v>
      </c>
      <c r="L118" s="279">
        <f t="shared" si="2"/>
        <v>32</v>
      </c>
      <c r="M118" s="1410"/>
      <c r="N118" s="1410"/>
      <c r="O118" s="1410"/>
      <c r="P118" s="1410"/>
      <c r="Q118" s="1410"/>
      <c r="R118" s="1410"/>
      <c r="S118" s="1410"/>
      <c r="T118" s="1410"/>
      <c r="U118" s="1410"/>
      <c r="V118" s="1410"/>
      <c r="W118" s="1410"/>
    </row>
    <row r="119" spans="1:23">
      <c r="A119" s="274" t="s">
        <v>1833</v>
      </c>
      <c r="B119" s="275" t="s">
        <v>1757</v>
      </c>
      <c r="C119" s="275" t="s">
        <v>1834</v>
      </c>
      <c r="D119" s="279">
        <v>151</v>
      </c>
      <c r="E119" s="276">
        <v>106</v>
      </c>
      <c r="F119" s="279">
        <v>257</v>
      </c>
      <c r="G119" s="276">
        <v>4</v>
      </c>
      <c r="H119" s="279"/>
      <c r="I119" s="279">
        <v>4</v>
      </c>
      <c r="J119" s="279">
        <f t="shared" si="2"/>
        <v>155</v>
      </c>
      <c r="K119" s="279">
        <f t="shared" si="2"/>
        <v>106</v>
      </c>
      <c r="L119" s="279">
        <f t="shared" si="2"/>
        <v>261</v>
      </c>
      <c r="M119" s="1410"/>
      <c r="N119" s="1410"/>
      <c r="O119" s="1410"/>
      <c r="P119" s="1410"/>
      <c r="Q119" s="1410"/>
      <c r="R119" s="1410"/>
      <c r="S119" s="1410"/>
      <c r="T119" s="1410"/>
      <c r="U119" s="1410"/>
      <c r="V119" s="1410"/>
      <c r="W119" s="1410"/>
    </row>
    <row r="120" spans="1:23">
      <c r="A120" s="277" t="s">
        <v>1833</v>
      </c>
      <c r="B120" s="275" t="s">
        <v>1758</v>
      </c>
      <c r="C120" s="275" t="s">
        <v>1835</v>
      </c>
      <c r="D120" s="279">
        <v>1</v>
      </c>
      <c r="E120" s="276"/>
      <c r="F120" s="279">
        <v>1</v>
      </c>
      <c r="G120" s="276"/>
      <c r="H120" s="279"/>
      <c r="I120" s="279"/>
      <c r="J120" s="279">
        <f t="shared" si="2"/>
        <v>1</v>
      </c>
      <c r="K120" s="279">
        <f t="shared" si="2"/>
        <v>0</v>
      </c>
      <c r="L120" s="279">
        <f t="shared" si="2"/>
        <v>1</v>
      </c>
      <c r="M120" s="1410"/>
      <c r="N120" s="1410"/>
      <c r="O120" s="1410"/>
      <c r="P120" s="1410"/>
      <c r="Q120" s="1410"/>
      <c r="R120" s="1410"/>
      <c r="S120" s="1410"/>
      <c r="T120" s="1410"/>
      <c r="U120" s="1410"/>
      <c r="V120" s="1410"/>
      <c r="W120" s="1410"/>
    </row>
    <row r="121" spans="1:23">
      <c r="A121" s="280" t="s">
        <v>1836</v>
      </c>
      <c r="B121" s="280"/>
      <c r="C121" s="280"/>
      <c r="D121" s="281">
        <v>184</v>
      </c>
      <c r="E121" s="282">
        <v>106</v>
      </c>
      <c r="F121" s="281">
        <v>290</v>
      </c>
      <c r="G121" s="282">
        <v>4</v>
      </c>
      <c r="H121" s="281"/>
      <c r="I121" s="281">
        <v>4</v>
      </c>
      <c r="J121" s="281">
        <f t="shared" si="2"/>
        <v>188</v>
      </c>
      <c r="K121" s="281">
        <f t="shared" si="2"/>
        <v>106</v>
      </c>
      <c r="L121" s="281">
        <f t="shared" si="2"/>
        <v>294</v>
      </c>
      <c r="M121" s="1410"/>
      <c r="N121" s="1410"/>
      <c r="O121" s="1410"/>
      <c r="P121" s="1410"/>
      <c r="Q121" s="1410"/>
      <c r="R121" s="1410"/>
      <c r="S121" s="1410"/>
      <c r="T121" s="1410"/>
      <c r="U121" s="1410"/>
      <c r="V121" s="1410"/>
      <c r="W121" s="1410"/>
    </row>
    <row r="122" spans="1:23">
      <c r="A122" s="274" t="s">
        <v>1837</v>
      </c>
      <c r="B122" s="275" t="s">
        <v>1755</v>
      </c>
      <c r="C122" s="275" t="s">
        <v>1772</v>
      </c>
      <c r="D122" s="279">
        <v>28</v>
      </c>
      <c r="E122" s="276"/>
      <c r="F122" s="279">
        <v>28</v>
      </c>
      <c r="G122" s="276"/>
      <c r="H122" s="279"/>
      <c r="I122" s="279"/>
      <c r="J122" s="279">
        <f t="shared" si="2"/>
        <v>28</v>
      </c>
      <c r="K122" s="279">
        <f t="shared" si="2"/>
        <v>0</v>
      </c>
      <c r="L122" s="279">
        <f t="shared" si="2"/>
        <v>28</v>
      </c>
      <c r="M122" s="1410"/>
      <c r="N122" s="1410"/>
      <c r="O122" s="1410"/>
      <c r="P122" s="1410"/>
      <c r="Q122" s="1410"/>
      <c r="R122" s="1410"/>
      <c r="S122" s="1410"/>
      <c r="T122" s="1410"/>
      <c r="U122" s="1410"/>
      <c r="V122" s="1410"/>
      <c r="W122" s="1410"/>
    </row>
    <row r="123" spans="1:23">
      <c r="A123" s="274" t="s">
        <v>1837</v>
      </c>
      <c r="B123" s="275" t="s">
        <v>1755</v>
      </c>
      <c r="C123" s="275" t="s">
        <v>1830</v>
      </c>
      <c r="D123" s="279">
        <v>19</v>
      </c>
      <c r="E123" s="276">
        <v>38</v>
      </c>
      <c r="F123" s="279">
        <v>57</v>
      </c>
      <c r="G123" s="276">
        <v>1</v>
      </c>
      <c r="H123" s="279">
        <v>4</v>
      </c>
      <c r="I123" s="279">
        <v>5</v>
      </c>
      <c r="J123" s="279">
        <f t="shared" si="2"/>
        <v>20</v>
      </c>
      <c r="K123" s="279">
        <f t="shared" si="2"/>
        <v>42</v>
      </c>
      <c r="L123" s="279">
        <f t="shared" si="2"/>
        <v>62</v>
      </c>
      <c r="M123" s="1410"/>
      <c r="N123" s="1410"/>
      <c r="O123" s="1410"/>
      <c r="P123" s="1410"/>
      <c r="Q123" s="1410"/>
      <c r="R123" s="1410"/>
      <c r="S123" s="1410"/>
      <c r="T123" s="1410"/>
      <c r="U123" s="1410"/>
      <c r="V123" s="1410"/>
      <c r="W123" s="1410"/>
    </row>
    <row r="124" spans="1:23">
      <c r="A124" s="274" t="s">
        <v>1837</v>
      </c>
      <c r="B124" s="275" t="s">
        <v>1755</v>
      </c>
      <c r="C124" s="275" t="s">
        <v>103</v>
      </c>
      <c r="D124" s="279">
        <v>26</v>
      </c>
      <c r="E124" s="276">
        <v>16</v>
      </c>
      <c r="F124" s="279">
        <v>42</v>
      </c>
      <c r="G124" s="276"/>
      <c r="H124" s="279">
        <v>14</v>
      </c>
      <c r="I124" s="279">
        <v>14</v>
      </c>
      <c r="J124" s="279">
        <f t="shared" si="2"/>
        <v>26</v>
      </c>
      <c r="K124" s="279">
        <f t="shared" si="2"/>
        <v>30</v>
      </c>
      <c r="L124" s="279">
        <f t="shared" si="2"/>
        <v>56</v>
      </c>
      <c r="M124" s="1410"/>
      <c r="N124" s="1410"/>
      <c r="O124" s="1410"/>
      <c r="P124" s="1410"/>
      <c r="Q124" s="1410"/>
      <c r="R124" s="1410"/>
      <c r="S124" s="1410"/>
      <c r="T124" s="1410"/>
      <c r="U124" s="1410"/>
      <c r="V124" s="1410"/>
      <c r="W124" s="1410"/>
    </row>
    <row r="125" spans="1:23">
      <c r="A125" s="274" t="s">
        <v>1837</v>
      </c>
      <c r="B125" s="275" t="s">
        <v>1755</v>
      </c>
      <c r="C125" s="275" t="s">
        <v>95</v>
      </c>
      <c r="D125" s="279">
        <v>6</v>
      </c>
      <c r="E125" s="276">
        <v>4</v>
      </c>
      <c r="F125" s="279">
        <v>10</v>
      </c>
      <c r="G125" s="276"/>
      <c r="H125" s="279">
        <v>2</v>
      </c>
      <c r="I125" s="279">
        <v>2</v>
      </c>
      <c r="J125" s="279">
        <f t="shared" si="2"/>
        <v>6</v>
      </c>
      <c r="K125" s="279">
        <f t="shared" si="2"/>
        <v>6</v>
      </c>
      <c r="L125" s="279">
        <f t="shared" si="2"/>
        <v>12</v>
      </c>
      <c r="M125" s="1410"/>
      <c r="N125" s="1410"/>
      <c r="O125" s="1410"/>
      <c r="P125" s="1410"/>
      <c r="Q125" s="1410"/>
      <c r="R125" s="1410"/>
      <c r="S125" s="1410"/>
      <c r="T125" s="1410"/>
      <c r="U125" s="1410"/>
      <c r="V125" s="1410"/>
      <c r="W125" s="1410"/>
    </row>
    <row r="126" spans="1:23">
      <c r="A126" s="277" t="s">
        <v>1837</v>
      </c>
      <c r="B126" s="275" t="s">
        <v>1755</v>
      </c>
      <c r="C126" s="275" t="s">
        <v>99</v>
      </c>
      <c r="D126" s="279">
        <v>13</v>
      </c>
      <c r="E126" s="276">
        <v>5</v>
      </c>
      <c r="F126" s="279">
        <v>18</v>
      </c>
      <c r="G126" s="276">
        <v>1</v>
      </c>
      <c r="H126" s="279">
        <v>14</v>
      </c>
      <c r="I126" s="279">
        <v>15</v>
      </c>
      <c r="J126" s="279">
        <f t="shared" si="2"/>
        <v>14</v>
      </c>
      <c r="K126" s="279">
        <f t="shared" si="2"/>
        <v>19</v>
      </c>
      <c r="L126" s="279">
        <f t="shared" si="2"/>
        <v>33</v>
      </c>
      <c r="M126" s="1410"/>
      <c r="N126" s="1410"/>
      <c r="O126" s="1410"/>
      <c r="P126" s="1410"/>
      <c r="Q126" s="1410"/>
      <c r="R126" s="1410"/>
      <c r="S126" s="1410"/>
      <c r="T126" s="1410"/>
      <c r="U126" s="1410"/>
      <c r="V126" s="1410"/>
      <c r="W126" s="1410"/>
    </row>
    <row r="127" spans="1:23">
      <c r="A127" s="280" t="s">
        <v>1838</v>
      </c>
      <c r="B127" s="280"/>
      <c r="C127" s="280"/>
      <c r="D127" s="281">
        <v>92</v>
      </c>
      <c r="E127" s="282">
        <v>63</v>
      </c>
      <c r="F127" s="281">
        <v>155</v>
      </c>
      <c r="G127" s="282">
        <v>2</v>
      </c>
      <c r="H127" s="281">
        <v>34</v>
      </c>
      <c r="I127" s="281">
        <v>36</v>
      </c>
      <c r="J127" s="281">
        <f t="shared" si="2"/>
        <v>94</v>
      </c>
      <c r="K127" s="281">
        <f t="shared" si="2"/>
        <v>97</v>
      </c>
      <c r="L127" s="281">
        <f t="shared" si="2"/>
        <v>191</v>
      </c>
      <c r="M127" s="1410"/>
      <c r="N127" s="1410"/>
      <c r="O127" s="1410"/>
      <c r="P127" s="1410"/>
      <c r="Q127" s="1410"/>
      <c r="R127" s="1410"/>
      <c r="S127" s="1410"/>
      <c r="T127" s="1410"/>
      <c r="U127" s="1410"/>
      <c r="V127" s="1410"/>
      <c r="W127" s="1410"/>
    </row>
    <row r="128" spans="1:23">
      <c r="A128" s="277" t="s">
        <v>1839</v>
      </c>
      <c r="B128" s="275" t="s">
        <v>1754</v>
      </c>
      <c r="C128" s="275" t="s">
        <v>99</v>
      </c>
      <c r="D128" s="279">
        <v>27</v>
      </c>
      <c r="E128" s="276"/>
      <c r="F128" s="279">
        <v>27</v>
      </c>
      <c r="G128" s="276">
        <v>1</v>
      </c>
      <c r="H128" s="279"/>
      <c r="I128" s="279">
        <v>1</v>
      </c>
      <c r="J128" s="279">
        <f t="shared" si="2"/>
        <v>28</v>
      </c>
      <c r="K128" s="279">
        <f t="shared" si="2"/>
        <v>0</v>
      </c>
      <c r="L128" s="279">
        <f t="shared" si="2"/>
        <v>28</v>
      </c>
      <c r="M128" s="1410"/>
      <c r="N128" s="1410"/>
      <c r="O128" s="1410"/>
      <c r="P128" s="1410"/>
      <c r="Q128" s="1410"/>
      <c r="R128" s="1410"/>
      <c r="S128" s="1410"/>
      <c r="T128" s="1410"/>
      <c r="U128" s="1410"/>
      <c r="V128" s="1410"/>
      <c r="W128" s="1410"/>
    </row>
    <row r="129" spans="1:23">
      <c r="A129" s="280" t="s">
        <v>1840</v>
      </c>
      <c r="B129" s="280"/>
      <c r="C129" s="280"/>
      <c r="D129" s="281">
        <v>27</v>
      </c>
      <c r="E129" s="282"/>
      <c r="F129" s="281">
        <v>27</v>
      </c>
      <c r="G129" s="282">
        <v>1</v>
      </c>
      <c r="H129" s="281"/>
      <c r="I129" s="281">
        <v>1</v>
      </c>
      <c r="J129" s="281">
        <f t="shared" si="2"/>
        <v>28</v>
      </c>
      <c r="K129" s="281">
        <f t="shared" si="2"/>
        <v>0</v>
      </c>
      <c r="L129" s="281">
        <f t="shared" si="2"/>
        <v>28</v>
      </c>
      <c r="M129" s="1410"/>
      <c r="N129" s="1410"/>
      <c r="O129" s="1410"/>
      <c r="P129" s="1410"/>
      <c r="Q129" s="1410"/>
      <c r="R129" s="1410"/>
      <c r="S129" s="1410"/>
      <c r="T129" s="1410"/>
      <c r="U129" s="1410"/>
      <c r="V129" s="1410"/>
      <c r="W129" s="1410"/>
    </row>
    <row r="130" spans="1:23">
      <c r="A130" s="277" t="s">
        <v>1844</v>
      </c>
      <c r="B130" s="275" t="s">
        <v>1845</v>
      </c>
      <c r="C130" s="275" t="s">
        <v>87</v>
      </c>
      <c r="D130" s="279"/>
      <c r="E130" s="276">
        <v>46</v>
      </c>
      <c r="F130" s="279">
        <v>46</v>
      </c>
      <c r="G130" s="276"/>
      <c r="H130" s="279"/>
      <c r="I130" s="279"/>
      <c r="J130" s="279">
        <f t="shared" si="2"/>
        <v>0</v>
      </c>
      <c r="K130" s="279">
        <f t="shared" si="2"/>
        <v>46</v>
      </c>
      <c r="L130" s="279">
        <f t="shared" si="2"/>
        <v>46</v>
      </c>
      <c r="M130" s="1410"/>
      <c r="N130" s="1410"/>
      <c r="O130" s="1410"/>
      <c r="P130" s="1410"/>
      <c r="Q130" s="1410"/>
      <c r="R130" s="1410"/>
      <c r="S130" s="1410"/>
      <c r="T130" s="1410"/>
      <c r="U130" s="1410"/>
      <c r="V130" s="1410"/>
      <c r="W130" s="1410"/>
    </row>
    <row r="131" spans="1:23">
      <c r="A131" s="280" t="s">
        <v>1846</v>
      </c>
      <c r="B131" s="280"/>
      <c r="C131" s="280"/>
      <c r="D131" s="281"/>
      <c r="E131" s="282">
        <v>46</v>
      </c>
      <c r="F131" s="281">
        <v>46</v>
      </c>
      <c r="G131" s="282"/>
      <c r="H131" s="281"/>
      <c r="I131" s="281"/>
      <c r="J131" s="281">
        <f t="shared" si="2"/>
        <v>0</v>
      </c>
      <c r="K131" s="281">
        <f t="shared" si="2"/>
        <v>46</v>
      </c>
      <c r="L131" s="281">
        <f t="shared" si="2"/>
        <v>46</v>
      </c>
      <c r="M131" s="1410"/>
      <c r="N131" s="1410"/>
      <c r="O131" s="1410"/>
      <c r="P131" s="1410"/>
      <c r="Q131" s="1410"/>
      <c r="R131" s="1410"/>
      <c r="S131" s="1410"/>
      <c r="T131" s="1410"/>
      <c r="U131" s="1410"/>
      <c r="V131" s="1410"/>
      <c r="W131" s="1410"/>
    </row>
    <row r="132" spans="1:23">
      <c r="A132" s="277" t="s">
        <v>1847</v>
      </c>
      <c r="B132" s="275" t="s">
        <v>1754</v>
      </c>
      <c r="C132" s="275" t="s">
        <v>103</v>
      </c>
      <c r="D132" s="279">
        <v>31</v>
      </c>
      <c r="E132" s="276">
        <v>52</v>
      </c>
      <c r="F132" s="279">
        <v>83</v>
      </c>
      <c r="G132" s="276">
        <v>33</v>
      </c>
      <c r="H132" s="279">
        <v>28</v>
      </c>
      <c r="I132" s="279">
        <v>61</v>
      </c>
      <c r="J132" s="279">
        <f t="shared" si="2"/>
        <v>64</v>
      </c>
      <c r="K132" s="279">
        <f t="shared" si="2"/>
        <v>80</v>
      </c>
      <c r="L132" s="279">
        <f t="shared" si="2"/>
        <v>144</v>
      </c>
      <c r="M132" s="1410"/>
      <c r="N132" s="1410"/>
      <c r="O132" s="1410"/>
      <c r="P132" s="1410"/>
      <c r="Q132" s="1410"/>
      <c r="R132" s="1410"/>
      <c r="S132" s="1410"/>
      <c r="T132" s="1410"/>
      <c r="U132" s="1410"/>
      <c r="V132" s="1410"/>
      <c r="W132" s="1410"/>
    </row>
    <row r="133" spans="1:23">
      <c r="A133" s="280" t="s">
        <v>1848</v>
      </c>
      <c r="B133" s="280"/>
      <c r="C133" s="280"/>
      <c r="D133" s="281">
        <v>31</v>
      </c>
      <c r="E133" s="282">
        <v>52</v>
      </c>
      <c r="F133" s="281">
        <v>83</v>
      </c>
      <c r="G133" s="282">
        <v>33</v>
      </c>
      <c r="H133" s="281">
        <v>28</v>
      </c>
      <c r="I133" s="281">
        <v>61</v>
      </c>
      <c r="J133" s="281">
        <f t="shared" si="2"/>
        <v>64</v>
      </c>
      <c r="K133" s="281">
        <f t="shared" si="2"/>
        <v>80</v>
      </c>
      <c r="L133" s="281">
        <f t="shared" si="2"/>
        <v>144</v>
      </c>
      <c r="M133" s="1410"/>
      <c r="N133" s="1410"/>
      <c r="O133" s="1410"/>
      <c r="P133" s="1410"/>
      <c r="Q133" s="1410"/>
      <c r="R133" s="1410"/>
      <c r="S133" s="1410"/>
      <c r="T133" s="1410"/>
      <c r="U133" s="1410"/>
      <c r="V133" s="1410"/>
      <c r="W133" s="1410"/>
    </row>
    <row r="134" spans="1:23">
      <c r="A134" s="277" t="s">
        <v>1896</v>
      </c>
      <c r="B134" s="275" t="s">
        <v>1758</v>
      </c>
      <c r="C134" s="275" t="s">
        <v>1784</v>
      </c>
      <c r="D134" s="279">
        <v>24</v>
      </c>
      <c r="E134" s="276">
        <v>15</v>
      </c>
      <c r="F134" s="279">
        <v>39</v>
      </c>
      <c r="G134" s="276">
        <v>3</v>
      </c>
      <c r="H134" s="279"/>
      <c r="I134" s="279">
        <v>3</v>
      </c>
      <c r="J134" s="279">
        <f t="shared" si="2"/>
        <v>27</v>
      </c>
      <c r="K134" s="279">
        <f t="shared" si="2"/>
        <v>15</v>
      </c>
      <c r="L134" s="279">
        <f t="shared" si="2"/>
        <v>42</v>
      </c>
      <c r="M134" s="1410"/>
      <c r="N134" s="1410"/>
      <c r="O134" s="1410"/>
      <c r="P134" s="1410"/>
      <c r="Q134" s="1410"/>
      <c r="R134" s="1410"/>
      <c r="S134" s="1410"/>
      <c r="T134" s="1410"/>
      <c r="U134" s="1410"/>
      <c r="V134" s="1410"/>
      <c r="W134" s="1410"/>
    </row>
    <row r="135" spans="1:23">
      <c r="A135" s="280" t="s">
        <v>1897</v>
      </c>
      <c r="B135" s="280"/>
      <c r="C135" s="280"/>
      <c r="D135" s="281">
        <v>24</v>
      </c>
      <c r="E135" s="282">
        <v>15</v>
      </c>
      <c r="F135" s="281">
        <v>39</v>
      </c>
      <c r="G135" s="282">
        <v>3</v>
      </c>
      <c r="H135" s="281"/>
      <c r="I135" s="281">
        <v>3</v>
      </c>
      <c r="J135" s="281">
        <f t="shared" si="2"/>
        <v>27</v>
      </c>
      <c r="K135" s="281">
        <f t="shared" si="2"/>
        <v>15</v>
      </c>
      <c r="L135" s="281">
        <f t="shared" si="2"/>
        <v>42</v>
      </c>
      <c r="M135" s="1410"/>
      <c r="N135" s="1410"/>
      <c r="O135" s="1410"/>
      <c r="P135" s="1410"/>
      <c r="Q135" s="1410"/>
      <c r="R135" s="1410"/>
      <c r="S135" s="1410"/>
      <c r="T135" s="1410"/>
      <c r="U135" s="1410"/>
      <c r="V135" s="1410"/>
      <c r="W135" s="1410"/>
    </row>
    <row r="136" spans="1:23">
      <c r="A136" s="277" t="s">
        <v>1853</v>
      </c>
      <c r="B136" s="275" t="s">
        <v>1854</v>
      </c>
      <c r="C136" s="275" t="s">
        <v>99</v>
      </c>
      <c r="D136" s="279">
        <v>5</v>
      </c>
      <c r="E136" s="276">
        <v>61</v>
      </c>
      <c r="F136" s="279">
        <v>66</v>
      </c>
      <c r="G136" s="276">
        <v>1</v>
      </c>
      <c r="H136" s="279">
        <v>28</v>
      </c>
      <c r="I136" s="279">
        <v>29</v>
      </c>
      <c r="J136" s="279">
        <f t="shared" ref="J136:L174" si="3">D136+G136</f>
        <v>6</v>
      </c>
      <c r="K136" s="279">
        <f t="shared" si="3"/>
        <v>89</v>
      </c>
      <c r="L136" s="279">
        <f t="shared" si="3"/>
        <v>95</v>
      </c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0"/>
    </row>
    <row r="137" spans="1:23">
      <c r="A137" s="280" t="s">
        <v>1855</v>
      </c>
      <c r="B137" s="280"/>
      <c r="C137" s="280"/>
      <c r="D137" s="281">
        <v>5</v>
      </c>
      <c r="E137" s="282">
        <v>61</v>
      </c>
      <c r="F137" s="281">
        <v>66</v>
      </c>
      <c r="G137" s="282">
        <v>1</v>
      </c>
      <c r="H137" s="281">
        <v>28</v>
      </c>
      <c r="I137" s="281">
        <v>29</v>
      </c>
      <c r="J137" s="281">
        <f t="shared" si="3"/>
        <v>6</v>
      </c>
      <c r="K137" s="281">
        <f t="shared" si="3"/>
        <v>89</v>
      </c>
      <c r="L137" s="281">
        <f t="shared" si="3"/>
        <v>95</v>
      </c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0"/>
    </row>
    <row r="138" spans="1:23">
      <c r="A138" s="274" t="s">
        <v>1856</v>
      </c>
      <c r="B138" s="275" t="s">
        <v>1751</v>
      </c>
      <c r="C138" s="275" t="s">
        <v>103</v>
      </c>
      <c r="D138" s="279"/>
      <c r="E138" s="276">
        <v>11</v>
      </c>
      <c r="F138" s="279">
        <v>11</v>
      </c>
      <c r="G138" s="276"/>
      <c r="H138" s="279"/>
      <c r="I138" s="279"/>
      <c r="J138" s="279">
        <f t="shared" si="3"/>
        <v>0</v>
      </c>
      <c r="K138" s="279">
        <f t="shared" si="3"/>
        <v>11</v>
      </c>
      <c r="L138" s="279">
        <f t="shared" si="3"/>
        <v>11</v>
      </c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0"/>
    </row>
    <row r="139" spans="1:23">
      <c r="A139" s="274" t="s">
        <v>1856</v>
      </c>
      <c r="B139" s="275" t="s">
        <v>1857</v>
      </c>
      <c r="C139" s="275" t="s">
        <v>103</v>
      </c>
      <c r="D139" s="279">
        <v>63</v>
      </c>
      <c r="E139" s="276">
        <v>22</v>
      </c>
      <c r="F139" s="279">
        <v>85</v>
      </c>
      <c r="G139" s="276">
        <v>3</v>
      </c>
      <c r="H139" s="279">
        <v>10</v>
      </c>
      <c r="I139" s="279">
        <v>13</v>
      </c>
      <c r="J139" s="279">
        <f t="shared" si="3"/>
        <v>66</v>
      </c>
      <c r="K139" s="279">
        <f t="shared" si="3"/>
        <v>32</v>
      </c>
      <c r="L139" s="279">
        <f t="shared" si="3"/>
        <v>98</v>
      </c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0"/>
    </row>
    <row r="140" spans="1:23">
      <c r="A140" s="277" t="s">
        <v>1856</v>
      </c>
      <c r="B140" s="275" t="s">
        <v>1758</v>
      </c>
      <c r="C140" s="275" t="s">
        <v>103</v>
      </c>
      <c r="D140" s="279">
        <v>135</v>
      </c>
      <c r="E140" s="276">
        <v>210</v>
      </c>
      <c r="F140" s="279">
        <v>345</v>
      </c>
      <c r="G140" s="276">
        <v>15</v>
      </c>
      <c r="H140" s="279">
        <v>26</v>
      </c>
      <c r="I140" s="279">
        <v>41</v>
      </c>
      <c r="J140" s="279">
        <f t="shared" si="3"/>
        <v>150</v>
      </c>
      <c r="K140" s="279">
        <f t="shared" si="3"/>
        <v>236</v>
      </c>
      <c r="L140" s="279">
        <f t="shared" si="3"/>
        <v>386</v>
      </c>
      <c r="M140" s="1410"/>
      <c r="N140" s="1410"/>
      <c r="O140" s="1410"/>
      <c r="P140" s="1410"/>
      <c r="Q140" s="1410"/>
      <c r="R140" s="1410"/>
      <c r="S140" s="1410"/>
      <c r="T140" s="1410"/>
      <c r="U140" s="1410"/>
      <c r="V140" s="1410"/>
      <c r="W140" s="1410"/>
    </row>
    <row r="141" spans="1:23">
      <c r="A141" s="280" t="s">
        <v>1858</v>
      </c>
      <c r="B141" s="280"/>
      <c r="C141" s="280"/>
      <c r="D141" s="281">
        <v>198</v>
      </c>
      <c r="E141" s="282">
        <v>243</v>
      </c>
      <c r="F141" s="281">
        <v>441</v>
      </c>
      <c r="G141" s="282">
        <v>18</v>
      </c>
      <c r="H141" s="281">
        <v>36</v>
      </c>
      <c r="I141" s="281">
        <v>54</v>
      </c>
      <c r="J141" s="281">
        <f t="shared" si="3"/>
        <v>216</v>
      </c>
      <c r="K141" s="281">
        <f t="shared" si="3"/>
        <v>279</v>
      </c>
      <c r="L141" s="281">
        <f t="shared" si="3"/>
        <v>495</v>
      </c>
      <c r="M141" s="1410"/>
      <c r="N141" s="1410"/>
      <c r="O141" s="1410"/>
      <c r="P141" s="1410"/>
      <c r="Q141" s="1410"/>
      <c r="R141" s="1410"/>
      <c r="S141" s="1410"/>
      <c r="T141" s="1410"/>
      <c r="U141" s="1410"/>
      <c r="V141" s="1410"/>
      <c r="W141" s="1410"/>
    </row>
    <row r="142" spans="1:23">
      <c r="A142" s="277" t="s">
        <v>1859</v>
      </c>
      <c r="B142" s="275" t="s">
        <v>1859</v>
      </c>
      <c r="C142" s="275" t="s">
        <v>99</v>
      </c>
      <c r="D142" s="279">
        <v>145</v>
      </c>
      <c r="E142" s="276">
        <v>63</v>
      </c>
      <c r="F142" s="279">
        <v>208</v>
      </c>
      <c r="G142" s="276">
        <v>31</v>
      </c>
      <c r="H142" s="279">
        <v>8</v>
      </c>
      <c r="I142" s="279">
        <v>39</v>
      </c>
      <c r="J142" s="279">
        <f t="shared" si="3"/>
        <v>176</v>
      </c>
      <c r="K142" s="279">
        <f t="shared" si="3"/>
        <v>71</v>
      </c>
      <c r="L142" s="279">
        <f t="shared" si="3"/>
        <v>247</v>
      </c>
      <c r="M142" s="1410"/>
      <c r="N142" s="1410"/>
      <c r="O142" s="1410"/>
      <c r="P142" s="1410"/>
      <c r="Q142" s="1410"/>
      <c r="R142" s="1410"/>
      <c r="S142" s="1410"/>
      <c r="T142" s="1410"/>
      <c r="U142" s="1410"/>
      <c r="V142" s="1410"/>
      <c r="W142" s="1410"/>
    </row>
    <row r="143" spans="1:23">
      <c r="A143" s="280" t="s">
        <v>1861</v>
      </c>
      <c r="B143" s="280"/>
      <c r="C143" s="280"/>
      <c r="D143" s="281">
        <v>145</v>
      </c>
      <c r="E143" s="282">
        <v>63</v>
      </c>
      <c r="F143" s="281">
        <v>208</v>
      </c>
      <c r="G143" s="282">
        <v>31</v>
      </c>
      <c r="H143" s="281">
        <v>8</v>
      </c>
      <c r="I143" s="281">
        <v>39</v>
      </c>
      <c r="J143" s="281">
        <f t="shared" si="3"/>
        <v>176</v>
      </c>
      <c r="K143" s="281">
        <f t="shared" si="3"/>
        <v>71</v>
      </c>
      <c r="L143" s="281">
        <f t="shared" si="3"/>
        <v>247</v>
      </c>
      <c r="M143" s="1410"/>
      <c r="N143" s="1410"/>
      <c r="O143" s="1410"/>
      <c r="P143" s="1410"/>
      <c r="Q143" s="1410"/>
      <c r="R143" s="1410"/>
      <c r="S143" s="1410"/>
      <c r="T143" s="1410"/>
      <c r="U143" s="1410"/>
      <c r="V143" s="1410"/>
      <c r="W143" s="1410"/>
    </row>
    <row r="144" spans="1:23">
      <c r="A144" s="277" t="s">
        <v>1862</v>
      </c>
      <c r="B144" s="275" t="s">
        <v>1863</v>
      </c>
      <c r="C144" s="275" t="s">
        <v>99</v>
      </c>
      <c r="D144" s="279">
        <v>66</v>
      </c>
      <c r="E144" s="276">
        <v>150</v>
      </c>
      <c r="F144" s="279">
        <v>216</v>
      </c>
      <c r="G144" s="276">
        <v>24</v>
      </c>
      <c r="H144" s="279">
        <v>57</v>
      </c>
      <c r="I144" s="279">
        <v>81</v>
      </c>
      <c r="J144" s="279">
        <f t="shared" si="3"/>
        <v>90</v>
      </c>
      <c r="K144" s="279">
        <f t="shared" si="3"/>
        <v>207</v>
      </c>
      <c r="L144" s="279">
        <f t="shared" si="3"/>
        <v>297</v>
      </c>
      <c r="M144" s="1410"/>
      <c r="N144" s="1410"/>
      <c r="O144" s="1410"/>
      <c r="P144" s="1410"/>
      <c r="Q144" s="1410"/>
      <c r="R144" s="1410"/>
      <c r="S144" s="1410"/>
      <c r="T144" s="1410"/>
      <c r="U144" s="1410"/>
      <c r="V144" s="1410"/>
      <c r="W144" s="1410"/>
    </row>
    <row r="145" spans="1:23">
      <c r="A145" s="280" t="s">
        <v>1864</v>
      </c>
      <c r="B145" s="280"/>
      <c r="C145" s="280"/>
      <c r="D145" s="281">
        <v>66</v>
      </c>
      <c r="E145" s="282">
        <v>150</v>
      </c>
      <c r="F145" s="281">
        <v>216</v>
      </c>
      <c r="G145" s="282">
        <v>24</v>
      </c>
      <c r="H145" s="281">
        <v>57</v>
      </c>
      <c r="I145" s="281">
        <v>81</v>
      </c>
      <c r="J145" s="281">
        <f t="shared" si="3"/>
        <v>90</v>
      </c>
      <c r="K145" s="281">
        <f t="shared" si="3"/>
        <v>207</v>
      </c>
      <c r="L145" s="281">
        <f t="shared" si="3"/>
        <v>297</v>
      </c>
      <c r="M145" s="1410"/>
      <c r="N145" s="1410"/>
      <c r="O145" s="1410"/>
      <c r="P145" s="1410"/>
      <c r="Q145" s="1410"/>
      <c r="R145" s="1410"/>
      <c r="S145" s="1410"/>
      <c r="T145" s="1410"/>
      <c r="U145" s="1410"/>
      <c r="V145" s="1410"/>
      <c r="W145" s="1410"/>
    </row>
    <row r="146" spans="1:23">
      <c r="A146" s="277" t="s">
        <v>1865</v>
      </c>
      <c r="B146" s="275" t="s">
        <v>1866</v>
      </c>
      <c r="C146" s="275" t="s">
        <v>1867</v>
      </c>
      <c r="D146" s="279"/>
      <c r="E146" s="276">
        <v>47</v>
      </c>
      <c r="F146" s="279">
        <v>47</v>
      </c>
      <c r="G146" s="276"/>
      <c r="H146" s="279">
        <v>1</v>
      </c>
      <c r="I146" s="279">
        <v>1</v>
      </c>
      <c r="J146" s="279">
        <f t="shared" si="3"/>
        <v>0</v>
      </c>
      <c r="K146" s="279">
        <f t="shared" si="3"/>
        <v>48</v>
      </c>
      <c r="L146" s="279">
        <f t="shared" si="3"/>
        <v>48</v>
      </c>
      <c r="M146" s="1410"/>
      <c r="N146" s="1410"/>
      <c r="O146" s="1410"/>
      <c r="P146" s="1410"/>
      <c r="Q146" s="1410"/>
      <c r="R146" s="1410"/>
      <c r="S146" s="1410"/>
      <c r="T146" s="1410"/>
      <c r="U146" s="1410"/>
      <c r="V146" s="1410"/>
      <c r="W146" s="1410"/>
    </row>
    <row r="147" spans="1:23">
      <c r="A147" s="280" t="s">
        <v>1868</v>
      </c>
      <c r="B147" s="280"/>
      <c r="C147" s="280"/>
      <c r="D147" s="281"/>
      <c r="E147" s="282">
        <v>47</v>
      </c>
      <c r="F147" s="281">
        <v>47</v>
      </c>
      <c r="G147" s="282"/>
      <c r="H147" s="281">
        <v>1</v>
      </c>
      <c r="I147" s="281">
        <v>1</v>
      </c>
      <c r="J147" s="281">
        <f t="shared" si="3"/>
        <v>0</v>
      </c>
      <c r="K147" s="281">
        <f t="shared" si="3"/>
        <v>48</v>
      </c>
      <c r="L147" s="281">
        <f t="shared" si="3"/>
        <v>48</v>
      </c>
      <c r="M147" s="1410"/>
      <c r="N147" s="1410"/>
      <c r="O147" s="1410"/>
      <c r="P147" s="1410"/>
      <c r="Q147" s="1410"/>
      <c r="R147" s="1410"/>
      <c r="S147" s="1410"/>
      <c r="T147" s="1410"/>
      <c r="U147" s="1410"/>
      <c r="V147" s="1410"/>
      <c r="W147" s="1410"/>
    </row>
    <row r="148" spans="1:23">
      <c r="A148" s="277" t="s">
        <v>1869</v>
      </c>
      <c r="B148" s="275" t="s">
        <v>1755</v>
      </c>
      <c r="C148" s="275" t="s">
        <v>99</v>
      </c>
      <c r="D148" s="279"/>
      <c r="E148" s="276">
        <v>8</v>
      </c>
      <c r="F148" s="279">
        <v>8</v>
      </c>
      <c r="G148" s="276"/>
      <c r="H148" s="279">
        <v>3</v>
      </c>
      <c r="I148" s="279">
        <v>3</v>
      </c>
      <c r="J148" s="279">
        <f t="shared" si="3"/>
        <v>0</v>
      </c>
      <c r="K148" s="279">
        <f t="shared" si="3"/>
        <v>11</v>
      </c>
      <c r="L148" s="279">
        <f t="shared" si="3"/>
        <v>11</v>
      </c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0"/>
    </row>
    <row r="149" spans="1:23">
      <c r="A149" s="280" t="s">
        <v>1870</v>
      </c>
      <c r="B149" s="280"/>
      <c r="C149" s="280"/>
      <c r="D149" s="281"/>
      <c r="E149" s="282">
        <v>8</v>
      </c>
      <c r="F149" s="281">
        <v>8</v>
      </c>
      <c r="G149" s="282"/>
      <c r="H149" s="281">
        <v>3</v>
      </c>
      <c r="I149" s="281">
        <v>3</v>
      </c>
      <c r="J149" s="281">
        <f t="shared" si="3"/>
        <v>0</v>
      </c>
      <c r="K149" s="281">
        <f t="shared" si="3"/>
        <v>11</v>
      </c>
      <c r="L149" s="281">
        <f t="shared" si="3"/>
        <v>11</v>
      </c>
      <c r="M149" s="1410"/>
      <c r="N149" s="1410"/>
      <c r="O149" s="1410"/>
      <c r="P149" s="1410"/>
      <c r="Q149" s="1410"/>
      <c r="R149" s="1410"/>
      <c r="S149" s="1410"/>
      <c r="T149" s="1410"/>
      <c r="U149" s="1410"/>
      <c r="V149" s="1410"/>
      <c r="W149" s="1410"/>
    </row>
    <row r="150" spans="1:23">
      <c r="A150" s="274" t="s">
        <v>1898</v>
      </c>
      <c r="B150" s="275" t="s">
        <v>1753</v>
      </c>
      <c r="C150" s="275" t="s">
        <v>1872</v>
      </c>
      <c r="D150" s="279">
        <v>16</v>
      </c>
      <c r="E150" s="276">
        <v>11</v>
      </c>
      <c r="F150" s="279">
        <v>27</v>
      </c>
      <c r="G150" s="276">
        <v>1</v>
      </c>
      <c r="H150" s="279">
        <v>18</v>
      </c>
      <c r="I150" s="279">
        <v>19</v>
      </c>
      <c r="J150" s="279">
        <f t="shared" si="3"/>
        <v>17</v>
      </c>
      <c r="K150" s="279">
        <f t="shared" si="3"/>
        <v>29</v>
      </c>
      <c r="L150" s="279">
        <f t="shared" si="3"/>
        <v>46</v>
      </c>
      <c r="M150" s="1410"/>
      <c r="N150" s="1410"/>
      <c r="O150" s="1410"/>
      <c r="P150" s="1410"/>
      <c r="Q150" s="1410"/>
      <c r="R150" s="1410"/>
      <c r="S150" s="1410"/>
      <c r="T150" s="1410"/>
      <c r="U150" s="1410"/>
      <c r="V150" s="1410"/>
      <c r="W150" s="1410"/>
    </row>
    <row r="151" spans="1:23">
      <c r="A151" s="277" t="s">
        <v>1898</v>
      </c>
      <c r="B151" s="275" t="s">
        <v>1815</v>
      </c>
      <c r="C151" s="275" t="s">
        <v>1872</v>
      </c>
      <c r="D151" s="279">
        <v>21</v>
      </c>
      <c r="E151" s="276">
        <v>57</v>
      </c>
      <c r="F151" s="279">
        <v>78</v>
      </c>
      <c r="G151" s="276">
        <v>12</v>
      </c>
      <c r="H151" s="279">
        <v>10</v>
      </c>
      <c r="I151" s="279">
        <v>22</v>
      </c>
      <c r="J151" s="279">
        <f t="shared" si="3"/>
        <v>33</v>
      </c>
      <c r="K151" s="279">
        <f t="shared" si="3"/>
        <v>67</v>
      </c>
      <c r="L151" s="279">
        <f t="shared" si="3"/>
        <v>100</v>
      </c>
      <c r="M151" s="1410"/>
      <c r="N151" s="1410"/>
      <c r="O151" s="1410"/>
      <c r="P151" s="1410"/>
      <c r="Q151" s="1410"/>
      <c r="R151" s="1410"/>
      <c r="S151" s="1410"/>
      <c r="T151" s="1410"/>
      <c r="U151" s="1410"/>
      <c r="V151" s="1410"/>
      <c r="W151" s="1410"/>
    </row>
    <row r="152" spans="1:23">
      <c r="A152" s="280" t="s">
        <v>1899</v>
      </c>
      <c r="B152" s="280"/>
      <c r="C152" s="280"/>
      <c r="D152" s="281">
        <v>37</v>
      </c>
      <c r="E152" s="282">
        <v>68</v>
      </c>
      <c r="F152" s="281">
        <v>105</v>
      </c>
      <c r="G152" s="282">
        <v>13</v>
      </c>
      <c r="H152" s="281">
        <v>28</v>
      </c>
      <c r="I152" s="281">
        <v>41</v>
      </c>
      <c r="J152" s="281">
        <f t="shared" si="3"/>
        <v>50</v>
      </c>
      <c r="K152" s="281">
        <f t="shared" si="3"/>
        <v>96</v>
      </c>
      <c r="L152" s="281">
        <f t="shared" si="3"/>
        <v>146</v>
      </c>
      <c r="M152" s="1410"/>
      <c r="N152" s="1410"/>
      <c r="O152" s="1410"/>
      <c r="P152" s="1410"/>
      <c r="Q152" s="1410"/>
      <c r="R152" s="1410"/>
      <c r="S152" s="1410"/>
      <c r="T152" s="1410"/>
      <c r="U152" s="1410"/>
      <c r="V152" s="1410"/>
      <c r="W152" s="1410"/>
    </row>
    <row r="153" spans="1:23">
      <c r="A153" s="274" t="s">
        <v>1874</v>
      </c>
      <c r="B153" s="275" t="s">
        <v>1757</v>
      </c>
      <c r="C153" s="275" t="s">
        <v>1784</v>
      </c>
      <c r="D153" s="279">
        <v>50</v>
      </c>
      <c r="E153" s="276">
        <v>22</v>
      </c>
      <c r="F153" s="279">
        <v>72</v>
      </c>
      <c r="G153" s="276"/>
      <c r="H153" s="279">
        <v>4</v>
      </c>
      <c r="I153" s="279">
        <v>4</v>
      </c>
      <c r="J153" s="279">
        <f t="shared" si="3"/>
        <v>50</v>
      </c>
      <c r="K153" s="279">
        <f t="shared" si="3"/>
        <v>26</v>
      </c>
      <c r="L153" s="279">
        <f t="shared" si="3"/>
        <v>76</v>
      </c>
      <c r="M153" s="1410"/>
      <c r="N153" s="1410"/>
      <c r="O153" s="1410"/>
      <c r="P153" s="1410"/>
      <c r="Q153" s="1410"/>
      <c r="R153" s="1410"/>
      <c r="S153" s="1410"/>
      <c r="T153" s="1410"/>
      <c r="U153" s="1410"/>
      <c r="V153" s="1410"/>
      <c r="W153" s="1410"/>
    </row>
    <row r="154" spans="1:23">
      <c r="A154" s="277" t="s">
        <v>1874</v>
      </c>
      <c r="B154" s="275" t="s">
        <v>1875</v>
      </c>
      <c r="C154" s="275" t="s">
        <v>1784</v>
      </c>
      <c r="D154" s="279">
        <v>35</v>
      </c>
      <c r="E154" s="276">
        <v>21</v>
      </c>
      <c r="F154" s="279">
        <v>56</v>
      </c>
      <c r="G154" s="276">
        <v>4</v>
      </c>
      <c r="H154" s="279">
        <v>4</v>
      </c>
      <c r="I154" s="279">
        <v>8</v>
      </c>
      <c r="J154" s="279">
        <f t="shared" si="3"/>
        <v>39</v>
      </c>
      <c r="K154" s="279">
        <f t="shared" si="3"/>
        <v>25</v>
      </c>
      <c r="L154" s="279">
        <f t="shared" si="3"/>
        <v>64</v>
      </c>
      <c r="M154" s="1410"/>
      <c r="N154" s="1410"/>
      <c r="O154" s="1410"/>
      <c r="P154" s="1410"/>
      <c r="Q154" s="1410"/>
      <c r="R154" s="1410"/>
      <c r="S154" s="1410"/>
      <c r="T154" s="1410"/>
      <c r="U154" s="1410"/>
      <c r="V154" s="1410"/>
      <c r="W154" s="1410"/>
    </row>
    <row r="155" spans="1:23">
      <c r="A155" s="280" t="s">
        <v>1876</v>
      </c>
      <c r="B155" s="280"/>
      <c r="C155" s="280"/>
      <c r="D155" s="281">
        <v>85</v>
      </c>
      <c r="E155" s="282">
        <v>43</v>
      </c>
      <c r="F155" s="281">
        <v>128</v>
      </c>
      <c r="G155" s="282">
        <v>4</v>
      </c>
      <c r="H155" s="281">
        <v>8</v>
      </c>
      <c r="I155" s="281">
        <v>12</v>
      </c>
      <c r="J155" s="281">
        <f t="shared" si="3"/>
        <v>89</v>
      </c>
      <c r="K155" s="281">
        <f t="shared" si="3"/>
        <v>51</v>
      </c>
      <c r="L155" s="281">
        <f t="shared" si="3"/>
        <v>140</v>
      </c>
      <c r="M155" s="1410"/>
      <c r="N155" s="1410"/>
      <c r="O155" s="1410"/>
      <c r="P155" s="1410"/>
      <c r="Q155" s="1410"/>
      <c r="R155" s="1410"/>
      <c r="S155" s="1410"/>
      <c r="T155" s="1410"/>
      <c r="U155" s="1410"/>
      <c r="V155" s="1410"/>
      <c r="W155" s="1410"/>
    </row>
    <row r="156" spans="1:23">
      <c r="A156" s="277" t="s">
        <v>1877</v>
      </c>
      <c r="B156" s="275" t="s">
        <v>1854</v>
      </c>
      <c r="C156" s="275" t="s">
        <v>1830</v>
      </c>
      <c r="D156" s="279">
        <v>10</v>
      </c>
      <c r="E156" s="276">
        <v>59</v>
      </c>
      <c r="F156" s="279">
        <v>69</v>
      </c>
      <c r="G156" s="276"/>
      <c r="H156" s="279">
        <v>3</v>
      </c>
      <c r="I156" s="279">
        <v>3</v>
      </c>
      <c r="J156" s="279">
        <f t="shared" si="3"/>
        <v>10</v>
      </c>
      <c r="K156" s="279">
        <f t="shared" si="3"/>
        <v>62</v>
      </c>
      <c r="L156" s="279">
        <f t="shared" si="3"/>
        <v>72</v>
      </c>
      <c r="M156" s="1410"/>
      <c r="N156" s="1410"/>
      <c r="O156" s="1410"/>
      <c r="P156" s="1410"/>
      <c r="Q156" s="1410"/>
      <c r="R156" s="1410"/>
      <c r="S156" s="1410"/>
      <c r="T156" s="1410"/>
      <c r="U156" s="1410"/>
      <c r="V156" s="1410"/>
      <c r="W156" s="1410"/>
    </row>
    <row r="157" spans="1:23">
      <c r="A157" s="280" t="s">
        <v>1878</v>
      </c>
      <c r="B157" s="280"/>
      <c r="C157" s="280"/>
      <c r="D157" s="281">
        <v>10</v>
      </c>
      <c r="E157" s="282">
        <v>59</v>
      </c>
      <c r="F157" s="281">
        <v>69</v>
      </c>
      <c r="G157" s="282"/>
      <c r="H157" s="281">
        <v>3</v>
      </c>
      <c r="I157" s="281">
        <v>3</v>
      </c>
      <c r="J157" s="281">
        <f t="shared" si="3"/>
        <v>10</v>
      </c>
      <c r="K157" s="281">
        <f t="shared" si="3"/>
        <v>62</v>
      </c>
      <c r="L157" s="281">
        <f t="shared" si="3"/>
        <v>72</v>
      </c>
      <c r="M157" s="1410"/>
      <c r="N157" s="1410"/>
      <c r="O157" s="1410"/>
      <c r="P157" s="1410"/>
      <c r="Q157" s="1410"/>
      <c r="R157" s="1410"/>
      <c r="S157" s="1410"/>
      <c r="T157" s="1410"/>
      <c r="U157" s="1410"/>
      <c r="V157" s="1410"/>
      <c r="W157" s="1410"/>
    </row>
    <row r="158" spans="1:23">
      <c r="A158" s="274" t="s">
        <v>1879</v>
      </c>
      <c r="B158" s="275" t="s">
        <v>1880</v>
      </c>
      <c r="C158" s="275" t="s">
        <v>103</v>
      </c>
      <c r="D158" s="279">
        <v>144</v>
      </c>
      <c r="E158" s="276">
        <v>165</v>
      </c>
      <c r="F158" s="279">
        <v>309</v>
      </c>
      <c r="G158" s="276">
        <v>35</v>
      </c>
      <c r="H158" s="279">
        <v>49</v>
      </c>
      <c r="I158" s="279">
        <v>84</v>
      </c>
      <c r="J158" s="279">
        <f t="shared" si="3"/>
        <v>179</v>
      </c>
      <c r="K158" s="279">
        <f t="shared" si="3"/>
        <v>214</v>
      </c>
      <c r="L158" s="279">
        <f t="shared" si="3"/>
        <v>393</v>
      </c>
      <c r="M158" s="1410"/>
      <c r="N158" s="1410"/>
      <c r="O158" s="1410"/>
      <c r="P158" s="1410"/>
      <c r="Q158" s="1410"/>
      <c r="R158" s="1410"/>
      <c r="S158" s="1410"/>
      <c r="T158" s="1410"/>
      <c r="U158" s="1410"/>
      <c r="V158" s="1410"/>
      <c r="W158" s="1410"/>
    </row>
    <row r="159" spans="1:23">
      <c r="A159" s="277" t="s">
        <v>1879</v>
      </c>
      <c r="B159" s="275" t="s">
        <v>1880</v>
      </c>
      <c r="C159" s="275" t="s">
        <v>99</v>
      </c>
      <c r="D159" s="279">
        <v>58</v>
      </c>
      <c r="E159" s="276">
        <v>106</v>
      </c>
      <c r="F159" s="279">
        <v>164</v>
      </c>
      <c r="G159" s="276">
        <v>13</v>
      </c>
      <c r="H159" s="279">
        <v>17</v>
      </c>
      <c r="I159" s="279">
        <v>30</v>
      </c>
      <c r="J159" s="279">
        <f t="shared" si="3"/>
        <v>71</v>
      </c>
      <c r="K159" s="279">
        <f t="shared" si="3"/>
        <v>123</v>
      </c>
      <c r="L159" s="279">
        <f t="shared" si="3"/>
        <v>194</v>
      </c>
      <c r="M159" s="1410"/>
      <c r="N159" s="1410"/>
      <c r="O159" s="1410"/>
      <c r="P159" s="1410"/>
      <c r="Q159" s="1410"/>
      <c r="R159" s="1410"/>
      <c r="S159" s="1410"/>
      <c r="T159" s="1410"/>
      <c r="U159" s="1410"/>
      <c r="V159" s="1410"/>
      <c r="W159" s="1410"/>
    </row>
    <row r="160" spans="1:23">
      <c r="A160" s="280" t="s">
        <v>1881</v>
      </c>
      <c r="B160" s="280"/>
      <c r="C160" s="280"/>
      <c r="D160" s="281">
        <v>202</v>
      </c>
      <c r="E160" s="282">
        <v>271</v>
      </c>
      <c r="F160" s="281">
        <v>473</v>
      </c>
      <c r="G160" s="282">
        <v>48</v>
      </c>
      <c r="H160" s="281">
        <v>66</v>
      </c>
      <c r="I160" s="281">
        <v>114</v>
      </c>
      <c r="J160" s="281">
        <f t="shared" si="3"/>
        <v>250</v>
      </c>
      <c r="K160" s="281">
        <f t="shared" si="3"/>
        <v>337</v>
      </c>
      <c r="L160" s="281">
        <f t="shared" si="3"/>
        <v>587</v>
      </c>
      <c r="M160" s="1410"/>
      <c r="N160" s="1410"/>
      <c r="O160" s="1410"/>
      <c r="P160" s="1410"/>
      <c r="Q160" s="1410"/>
      <c r="R160" s="1410"/>
      <c r="S160" s="1410"/>
      <c r="T160" s="1410"/>
      <c r="U160" s="1410"/>
      <c r="V160" s="1410"/>
      <c r="W160" s="1410"/>
    </row>
    <row r="161" spans="1:23">
      <c r="A161" s="274" t="s">
        <v>1882</v>
      </c>
      <c r="B161" s="275" t="s">
        <v>1757</v>
      </c>
      <c r="C161" s="275" t="s">
        <v>1772</v>
      </c>
      <c r="D161" s="279">
        <v>46</v>
      </c>
      <c r="E161" s="276">
        <v>26</v>
      </c>
      <c r="F161" s="279">
        <v>72</v>
      </c>
      <c r="G161" s="276"/>
      <c r="H161" s="279"/>
      <c r="I161" s="279"/>
      <c r="J161" s="279">
        <f t="shared" si="3"/>
        <v>46</v>
      </c>
      <c r="K161" s="279">
        <f t="shared" si="3"/>
        <v>26</v>
      </c>
      <c r="L161" s="279">
        <f t="shared" si="3"/>
        <v>72</v>
      </c>
      <c r="M161" s="1410"/>
      <c r="N161" s="1410"/>
      <c r="O161" s="1410"/>
      <c r="P161" s="1410"/>
      <c r="Q161" s="1410"/>
      <c r="R161" s="1410"/>
      <c r="S161" s="1410"/>
      <c r="T161" s="1410"/>
      <c r="U161" s="1410"/>
      <c r="V161" s="1410"/>
      <c r="W161" s="1410"/>
    </row>
    <row r="162" spans="1:23">
      <c r="A162" s="274" t="s">
        <v>1882</v>
      </c>
      <c r="B162" s="275" t="s">
        <v>1757</v>
      </c>
      <c r="C162" s="275" t="s">
        <v>1830</v>
      </c>
      <c r="D162" s="279">
        <v>39</v>
      </c>
      <c r="E162" s="276">
        <v>168</v>
      </c>
      <c r="F162" s="279">
        <v>207</v>
      </c>
      <c r="G162" s="276">
        <v>1</v>
      </c>
      <c r="H162" s="279">
        <v>1</v>
      </c>
      <c r="I162" s="279">
        <v>2</v>
      </c>
      <c r="J162" s="279">
        <f t="shared" si="3"/>
        <v>40</v>
      </c>
      <c r="K162" s="279">
        <f t="shared" si="3"/>
        <v>169</v>
      </c>
      <c r="L162" s="279">
        <f t="shared" si="3"/>
        <v>209</v>
      </c>
      <c r="M162" s="1410"/>
      <c r="N162" s="1410"/>
      <c r="O162" s="1410"/>
      <c r="P162" s="1410"/>
      <c r="Q162" s="1410"/>
      <c r="R162" s="1410"/>
      <c r="S162" s="1410"/>
      <c r="T162" s="1410"/>
      <c r="U162" s="1410"/>
      <c r="V162" s="1410"/>
      <c r="W162" s="1410"/>
    </row>
    <row r="163" spans="1:23">
      <c r="A163" s="274" t="s">
        <v>1882</v>
      </c>
      <c r="B163" s="275" t="s">
        <v>1757</v>
      </c>
      <c r="C163" s="275" t="s">
        <v>103</v>
      </c>
      <c r="D163" s="279">
        <v>55</v>
      </c>
      <c r="E163" s="276">
        <v>36</v>
      </c>
      <c r="F163" s="279">
        <v>91</v>
      </c>
      <c r="G163" s="276">
        <v>2</v>
      </c>
      <c r="H163" s="279">
        <v>12</v>
      </c>
      <c r="I163" s="279">
        <v>14</v>
      </c>
      <c r="J163" s="279">
        <f t="shared" si="3"/>
        <v>57</v>
      </c>
      <c r="K163" s="279">
        <f t="shared" si="3"/>
        <v>48</v>
      </c>
      <c r="L163" s="279">
        <f t="shared" si="3"/>
        <v>105</v>
      </c>
      <c r="M163" s="1410"/>
      <c r="N163" s="1410"/>
      <c r="O163" s="1410"/>
      <c r="P163" s="1410"/>
      <c r="Q163" s="1410"/>
      <c r="R163" s="1410"/>
      <c r="S163" s="1410"/>
      <c r="T163" s="1410"/>
      <c r="U163" s="1410"/>
      <c r="V163" s="1410"/>
      <c r="W163" s="1410"/>
    </row>
    <row r="164" spans="1:23">
      <c r="A164" s="274" t="s">
        <v>1882</v>
      </c>
      <c r="B164" s="275" t="s">
        <v>1757</v>
      </c>
      <c r="C164" s="275" t="s">
        <v>95</v>
      </c>
      <c r="D164" s="279">
        <v>39</v>
      </c>
      <c r="E164" s="276">
        <v>13</v>
      </c>
      <c r="F164" s="279">
        <v>52</v>
      </c>
      <c r="G164" s="276"/>
      <c r="H164" s="279"/>
      <c r="I164" s="279"/>
      <c r="J164" s="279">
        <f t="shared" si="3"/>
        <v>39</v>
      </c>
      <c r="K164" s="279">
        <f t="shared" si="3"/>
        <v>13</v>
      </c>
      <c r="L164" s="279">
        <f t="shared" si="3"/>
        <v>52</v>
      </c>
      <c r="M164" s="1410"/>
      <c r="N164" s="1410"/>
      <c r="O164" s="1410"/>
      <c r="P164" s="1410"/>
      <c r="Q164" s="1410"/>
      <c r="R164" s="1410"/>
      <c r="S164" s="1410"/>
      <c r="T164" s="1410"/>
      <c r="U164" s="1410"/>
      <c r="V164" s="1410"/>
      <c r="W164" s="1410"/>
    </row>
    <row r="165" spans="1:23">
      <c r="A165" s="274" t="s">
        <v>1882</v>
      </c>
      <c r="B165" s="275" t="s">
        <v>1757</v>
      </c>
      <c r="C165" s="275" t="s">
        <v>1784</v>
      </c>
      <c r="D165" s="279">
        <v>104</v>
      </c>
      <c r="E165" s="276">
        <v>21</v>
      </c>
      <c r="F165" s="279">
        <v>125</v>
      </c>
      <c r="G165" s="276"/>
      <c r="H165" s="279"/>
      <c r="I165" s="279"/>
      <c r="J165" s="279">
        <f t="shared" si="3"/>
        <v>104</v>
      </c>
      <c r="K165" s="279">
        <f t="shared" si="3"/>
        <v>21</v>
      </c>
      <c r="L165" s="279">
        <f t="shared" si="3"/>
        <v>125</v>
      </c>
      <c r="M165" s="1410"/>
      <c r="N165" s="1410"/>
      <c r="O165" s="1410"/>
      <c r="P165" s="1410"/>
      <c r="Q165" s="1410"/>
      <c r="R165" s="1410"/>
      <c r="S165" s="1410"/>
      <c r="T165" s="1410"/>
      <c r="U165" s="1410"/>
      <c r="V165" s="1410"/>
      <c r="W165" s="1410"/>
    </row>
    <row r="166" spans="1:23">
      <c r="A166" s="274" t="s">
        <v>1882</v>
      </c>
      <c r="B166" s="275" t="s">
        <v>1757</v>
      </c>
      <c r="C166" s="275" t="s">
        <v>81</v>
      </c>
      <c r="D166" s="279">
        <v>31</v>
      </c>
      <c r="E166" s="276">
        <v>37</v>
      </c>
      <c r="F166" s="279">
        <v>68</v>
      </c>
      <c r="G166" s="276"/>
      <c r="H166" s="279"/>
      <c r="I166" s="279"/>
      <c r="J166" s="279">
        <f t="shared" si="3"/>
        <v>31</v>
      </c>
      <c r="K166" s="279">
        <f t="shared" si="3"/>
        <v>37</v>
      </c>
      <c r="L166" s="279">
        <f t="shared" si="3"/>
        <v>68</v>
      </c>
      <c r="M166" s="1410"/>
      <c r="N166" s="1410"/>
      <c r="O166" s="1410"/>
      <c r="P166" s="1410"/>
      <c r="Q166" s="1410"/>
      <c r="R166" s="1410"/>
      <c r="S166" s="1410"/>
      <c r="T166" s="1410"/>
      <c r="U166" s="1410"/>
      <c r="V166" s="1410"/>
      <c r="W166" s="1410"/>
    </row>
    <row r="167" spans="1:23">
      <c r="A167" s="274" t="s">
        <v>1882</v>
      </c>
      <c r="B167" s="275" t="s">
        <v>1757</v>
      </c>
      <c r="C167" s="275" t="s">
        <v>99</v>
      </c>
      <c r="D167" s="279">
        <v>104</v>
      </c>
      <c r="E167" s="276">
        <v>69</v>
      </c>
      <c r="F167" s="279">
        <v>173</v>
      </c>
      <c r="G167" s="276">
        <v>4</v>
      </c>
      <c r="H167" s="279">
        <v>7</v>
      </c>
      <c r="I167" s="279">
        <v>11</v>
      </c>
      <c r="J167" s="279">
        <f t="shared" si="3"/>
        <v>108</v>
      </c>
      <c r="K167" s="279">
        <f t="shared" si="3"/>
        <v>76</v>
      </c>
      <c r="L167" s="279">
        <f t="shared" si="3"/>
        <v>184</v>
      </c>
      <c r="M167" s="1410"/>
      <c r="N167" s="1410"/>
      <c r="O167" s="1410"/>
      <c r="P167" s="1410"/>
      <c r="Q167" s="1410"/>
      <c r="R167" s="1410"/>
      <c r="S167" s="1410"/>
      <c r="T167" s="1410"/>
      <c r="U167" s="1410"/>
      <c r="V167" s="1410"/>
      <c r="W167" s="1410"/>
    </row>
    <row r="168" spans="1:23">
      <c r="A168" s="277" t="s">
        <v>1882</v>
      </c>
      <c r="B168" s="275" t="s">
        <v>1757</v>
      </c>
      <c r="C168" s="275" t="s">
        <v>73</v>
      </c>
      <c r="D168" s="279">
        <v>152</v>
      </c>
      <c r="E168" s="276"/>
      <c r="F168" s="279">
        <v>152</v>
      </c>
      <c r="G168" s="276"/>
      <c r="H168" s="279"/>
      <c r="I168" s="279"/>
      <c r="J168" s="279">
        <f t="shared" si="3"/>
        <v>152</v>
      </c>
      <c r="K168" s="279">
        <f t="shared" si="3"/>
        <v>0</v>
      </c>
      <c r="L168" s="279">
        <f t="shared" si="3"/>
        <v>152</v>
      </c>
      <c r="M168" s="1410"/>
      <c r="N168" s="1410"/>
      <c r="O168" s="1410"/>
      <c r="P168" s="1410"/>
      <c r="Q168" s="1410"/>
      <c r="R168" s="1410"/>
      <c r="S168" s="1410"/>
      <c r="T168" s="1410"/>
      <c r="U168" s="1410"/>
      <c r="V168" s="1410"/>
      <c r="W168" s="1410"/>
    </row>
    <row r="169" spans="1:23">
      <c r="A169" s="280" t="s">
        <v>1883</v>
      </c>
      <c r="B169" s="280"/>
      <c r="C169" s="280"/>
      <c r="D169" s="281">
        <v>570</v>
      </c>
      <c r="E169" s="282">
        <v>370</v>
      </c>
      <c r="F169" s="281">
        <v>940</v>
      </c>
      <c r="G169" s="282">
        <v>7</v>
      </c>
      <c r="H169" s="281">
        <v>20</v>
      </c>
      <c r="I169" s="281">
        <v>27</v>
      </c>
      <c r="J169" s="281">
        <f t="shared" si="3"/>
        <v>577</v>
      </c>
      <c r="K169" s="281">
        <f t="shared" si="3"/>
        <v>390</v>
      </c>
      <c r="L169" s="281">
        <f t="shared" si="3"/>
        <v>967</v>
      </c>
      <c r="M169" s="1410"/>
      <c r="N169" s="1410"/>
      <c r="O169" s="1410"/>
      <c r="P169" s="1410"/>
      <c r="Q169" s="1410"/>
      <c r="R169" s="1410"/>
      <c r="S169" s="1410"/>
      <c r="T169" s="1410"/>
      <c r="U169" s="1410"/>
      <c r="V169" s="1410"/>
      <c r="W169" s="1410"/>
    </row>
    <row r="170" spans="1:23">
      <c r="A170" s="277" t="s">
        <v>1884</v>
      </c>
      <c r="B170" s="275" t="s">
        <v>1815</v>
      </c>
      <c r="C170" s="275" t="s">
        <v>1778</v>
      </c>
      <c r="D170" s="279">
        <v>1</v>
      </c>
      <c r="E170" s="276"/>
      <c r="F170" s="279">
        <v>1</v>
      </c>
      <c r="G170" s="276">
        <v>11</v>
      </c>
      <c r="H170" s="279"/>
      <c r="I170" s="279">
        <v>11</v>
      </c>
      <c r="J170" s="279">
        <f t="shared" si="3"/>
        <v>12</v>
      </c>
      <c r="K170" s="279">
        <f t="shared" si="3"/>
        <v>0</v>
      </c>
      <c r="L170" s="279">
        <f t="shared" si="3"/>
        <v>12</v>
      </c>
      <c r="M170" s="1410"/>
      <c r="N170" s="1410"/>
      <c r="O170" s="1410"/>
      <c r="P170" s="1410"/>
      <c r="Q170" s="1410"/>
      <c r="R170" s="1410"/>
      <c r="S170" s="1410"/>
      <c r="T170" s="1410"/>
      <c r="U170" s="1410"/>
      <c r="V170" s="1410"/>
      <c r="W170" s="1410"/>
    </row>
    <row r="171" spans="1:23">
      <c r="A171" s="280" t="s">
        <v>1885</v>
      </c>
      <c r="B171" s="280"/>
      <c r="C171" s="280"/>
      <c r="D171" s="281">
        <v>1</v>
      </c>
      <c r="E171" s="282"/>
      <c r="F171" s="281">
        <v>1</v>
      </c>
      <c r="G171" s="282">
        <v>11</v>
      </c>
      <c r="H171" s="281"/>
      <c r="I171" s="281">
        <v>11</v>
      </c>
      <c r="J171" s="281">
        <f t="shared" si="3"/>
        <v>12</v>
      </c>
      <c r="K171" s="281">
        <f t="shared" si="3"/>
        <v>0</v>
      </c>
      <c r="L171" s="281">
        <f t="shared" si="3"/>
        <v>12</v>
      </c>
      <c r="M171" s="1410"/>
      <c r="N171" s="1410"/>
      <c r="O171" s="1410"/>
      <c r="P171" s="1410"/>
      <c r="Q171" s="1410"/>
      <c r="R171" s="1410"/>
      <c r="S171" s="1410"/>
      <c r="T171" s="1410"/>
      <c r="U171" s="1410"/>
      <c r="V171" s="1410"/>
      <c r="W171" s="1410"/>
    </row>
    <row r="172" spans="1:23">
      <c r="A172" s="277" t="s">
        <v>1900</v>
      </c>
      <c r="B172" s="275" t="s">
        <v>1757</v>
      </c>
      <c r="C172" s="275" t="s">
        <v>103</v>
      </c>
      <c r="D172" s="279">
        <v>263</v>
      </c>
      <c r="E172" s="276">
        <v>174</v>
      </c>
      <c r="F172" s="279">
        <v>437</v>
      </c>
      <c r="G172" s="276">
        <v>8</v>
      </c>
      <c r="H172" s="279">
        <v>11</v>
      </c>
      <c r="I172" s="279">
        <v>19</v>
      </c>
      <c r="J172" s="279">
        <f t="shared" si="3"/>
        <v>271</v>
      </c>
      <c r="K172" s="279">
        <f t="shared" si="3"/>
        <v>185</v>
      </c>
      <c r="L172" s="279">
        <f t="shared" si="3"/>
        <v>456</v>
      </c>
      <c r="M172" s="1410"/>
      <c r="N172" s="1410"/>
      <c r="O172" s="1410"/>
      <c r="P172" s="1410"/>
      <c r="Q172" s="1410"/>
      <c r="R172" s="1410"/>
      <c r="S172" s="1410"/>
      <c r="T172" s="1410"/>
      <c r="U172" s="1410"/>
      <c r="V172" s="1410"/>
      <c r="W172" s="1410"/>
    </row>
    <row r="173" spans="1:23" ht="14.4" thickBot="1">
      <c r="A173" s="280" t="s">
        <v>1901</v>
      </c>
      <c r="B173" s="280"/>
      <c r="C173" s="280"/>
      <c r="D173" s="281">
        <v>263</v>
      </c>
      <c r="E173" s="282">
        <v>174</v>
      </c>
      <c r="F173" s="281">
        <v>437</v>
      </c>
      <c r="G173" s="282">
        <v>8</v>
      </c>
      <c r="H173" s="281">
        <v>11</v>
      </c>
      <c r="I173" s="281">
        <v>19</v>
      </c>
      <c r="J173" s="281">
        <f t="shared" si="3"/>
        <v>271</v>
      </c>
      <c r="K173" s="281">
        <f t="shared" si="3"/>
        <v>185</v>
      </c>
      <c r="L173" s="281">
        <f t="shared" si="3"/>
        <v>456</v>
      </c>
      <c r="M173" s="1410"/>
      <c r="N173" s="1410"/>
      <c r="O173" s="1410"/>
      <c r="P173" s="1410"/>
      <c r="Q173" s="1410"/>
      <c r="R173" s="1410"/>
      <c r="S173" s="1410"/>
      <c r="T173" s="1410"/>
      <c r="U173" s="1410"/>
      <c r="V173" s="1410"/>
      <c r="W173" s="1410"/>
    </row>
    <row r="174" spans="1:23" ht="14.4" thickTop="1">
      <c r="A174" s="1937" t="s">
        <v>1902</v>
      </c>
      <c r="B174" s="1937"/>
      <c r="C174" s="1938"/>
      <c r="D174" s="283">
        <v>5782</v>
      </c>
      <c r="E174" s="284">
        <v>6299</v>
      </c>
      <c r="F174" s="283">
        <v>12081</v>
      </c>
      <c r="G174" s="284">
        <v>264</v>
      </c>
      <c r="H174" s="283">
        <v>406</v>
      </c>
      <c r="I174" s="283">
        <v>670</v>
      </c>
      <c r="J174" s="283">
        <f t="shared" si="3"/>
        <v>6046</v>
      </c>
      <c r="K174" s="283">
        <f t="shared" si="3"/>
        <v>6705</v>
      </c>
      <c r="L174" s="283">
        <f t="shared" si="3"/>
        <v>12751</v>
      </c>
      <c r="M174" s="1410"/>
      <c r="N174" s="1410"/>
      <c r="O174" s="1410"/>
      <c r="P174" s="1410"/>
      <c r="Q174" s="1410"/>
      <c r="R174" s="1410"/>
      <c r="S174" s="1410"/>
      <c r="T174" s="1410"/>
      <c r="U174" s="1410"/>
      <c r="V174" s="1410"/>
      <c r="W174" s="1410"/>
    </row>
    <row r="175" spans="1:23">
      <c r="M175" s="1410"/>
      <c r="N175" s="1410"/>
      <c r="O175" s="1410"/>
      <c r="P175" s="1410"/>
      <c r="Q175" s="1410"/>
      <c r="R175" s="1410"/>
      <c r="S175" s="1410"/>
      <c r="T175" s="1410"/>
      <c r="U175" s="1410"/>
      <c r="V175" s="1410"/>
      <c r="W175" s="1410"/>
    </row>
    <row r="176" spans="1:23">
      <c r="I176" t="s">
        <v>2033</v>
      </c>
      <c r="M176" s="1410"/>
      <c r="N176" s="1410"/>
      <c r="O176" s="1410"/>
      <c r="P176" s="1410"/>
      <c r="Q176" s="1410"/>
      <c r="R176" s="1410"/>
      <c r="S176" s="1410"/>
      <c r="T176" s="1410"/>
      <c r="U176" s="1410"/>
      <c r="V176" s="1410"/>
      <c r="W176" s="1410"/>
    </row>
    <row r="177" spans="1:23">
      <c r="A177" s="1410"/>
      <c r="B177" s="1410"/>
      <c r="C177" s="1410"/>
      <c r="D177" s="1410"/>
      <c r="E177" s="1410"/>
      <c r="F177" s="1410"/>
      <c r="G177" s="1410"/>
      <c r="H177" s="1410"/>
      <c r="I177" s="1410"/>
      <c r="J177" s="1410"/>
      <c r="K177" s="1410"/>
      <c r="L177" s="1410"/>
      <c r="M177" s="1410"/>
      <c r="N177" s="1410"/>
      <c r="O177" s="1410"/>
      <c r="P177" s="1410"/>
      <c r="Q177" s="1410"/>
      <c r="R177" s="1410"/>
      <c r="S177" s="1410"/>
      <c r="T177" s="1410"/>
      <c r="U177" s="1410"/>
      <c r="V177" s="1410"/>
      <c r="W177" s="1410"/>
    </row>
    <row r="178" spans="1:23">
      <c r="A178" s="1410"/>
      <c r="B178" s="1410"/>
      <c r="C178" s="1410"/>
      <c r="D178" s="1410"/>
      <c r="E178" s="1410"/>
      <c r="F178" s="1410"/>
      <c r="G178" s="1410"/>
      <c r="H178" s="1410"/>
      <c r="I178" s="1410"/>
      <c r="J178" s="1410"/>
      <c r="K178" s="1410"/>
      <c r="L178" s="1410"/>
      <c r="M178" s="1410"/>
      <c r="N178" s="1410"/>
      <c r="O178" s="1410"/>
      <c r="P178" s="1410"/>
      <c r="Q178" s="1410"/>
      <c r="R178" s="1410"/>
      <c r="S178" s="1410"/>
      <c r="T178" s="1410"/>
      <c r="U178" s="1410"/>
      <c r="V178" s="1410"/>
      <c r="W178" s="1410"/>
    </row>
    <row r="179" spans="1:23">
      <c r="A179" s="1410"/>
      <c r="B179" s="1410"/>
      <c r="C179" s="1410"/>
      <c r="D179" s="1410"/>
      <c r="E179" s="1410"/>
      <c r="F179" s="1410"/>
      <c r="G179" s="1410"/>
      <c r="H179" s="1410"/>
      <c r="I179" s="1410"/>
      <c r="J179" s="1410"/>
      <c r="K179" s="1410"/>
      <c r="L179" s="1410"/>
      <c r="M179" s="1410"/>
      <c r="N179" s="1410"/>
      <c r="O179" s="1410"/>
      <c r="P179" s="1410"/>
      <c r="Q179" s="1410"/>
      <c r="R179" s="1410"/>
      <c r="S179" s="1410"/>
      <c r="T179" s="1410"/>
      <c r="U179" s="1410"/>
      <c r="V179" s="1410"/>
      <c r="W179" s="1410"/>
    </row>
    <row r="180" spans="1:23">
      <c r="A180" s="1410"/>
      <c r="B180" s="1410"/>
      <c r="C180" s="1410"/>
      <c r="D180" s="1410"/>
      <c r="E180" s="1410"/>
      <c r="F180" s="1410"/>
      <c r="G180" s="1410"/>
      <c r="H180" s="1410"/>
      <c r="I180" s="1410"/>
      <c r="J180" s="1410"/>
      <c r="K180" s="1410"/>
      <c r="L180" s="1410"/>
      <c r="M180" s="1410"/>
      <c r="N180" s="1410"/>
      <c r="O180" s="1410"/>
      <c r="P180" s="1410"/>
      <c r="Q180" s="1410"/>
      <c r="R180" s="1410"/>
      <c r="S180" s="1410"/>
      <c r="T180" s="1410"/>
      <c r="U180" s="1410"/>
      <c r="V180" s="1410"/>
      <c r="W180" s="1410"/>
    </row>
    <row r="181" spans="1:23">
      <c r="A181" s="1410"/>
      <c r="B181" s="1410"/>
      <c r="C181" s="1410"/>
      <c r="D181" s="1410"/>
      <c r="E181" s="1410"/>
      <c r="F181" s="1410"/>
      <c r="G181" s="1410"/>
      <c r="H181" s="1410"/>
      <c r="I181" s="1410"/>
      <c r="J181" s="1410"/>
      <c r="K181" s="1410"/>
      <c r="L181" s="1410"/>
      <c r="M181" s="1410"/>
      <c r="N181" s="1410"/>
      <c r="O181" s="1410"/>
      <c r="P181" s="1410"/>
      <c r="Q181" s="1410"/>
      <c r="R181" s="1410"/>
      <c r="S181" s="1410"/>
      <c r="T181" s="1410"/>
      <c r="U181" s="1410"/>
      <c r="V181" s="1410"/>
      <c r="W181" s="1410"/>
    </row>
    <row r="182" spans="1:23">
      <c r="A182" s="1410"/>
      <c r="B182" s="1410"/>
      <c r="C182" s="1410"/>
      <c r="D182" s="1410"/>
      <c r="E182" s="1410"/>
      <c r="F182" s="1410"/>
      <c r="G182" s="1410"/>
      <c r="H182" s="1410"/>
      <c r="I182" s="1410"/>
      <c r="J182" s="1410"/>
      <c r="K182" s="1410"/>
      <c r="L182" s="1410"/>
      <c r="M182" s="1410"/>
      <c r="N182" s="1410"/>
      <c r="O182" s="1410"/>
      <c r="P182" s="1410"/>
      <c r="Q182" s="1410"/>
      <c r="R182" s="1410"/>
      <c r="S182" s="1410"/>
      <c r="T182" s="1410"/>
      <c r="U182" s="1410"/>
      <c r="V182" s="1410"/>
      <c r="W182" s="1410"/>
    </row>
    <row r="183" spans="1:23">
      <c r="A183" s="1410"/>
      <c r="B183" s="1410"/>
      <c r="C183" s="1410"/>
      <c r="D183" s="1410"/>
      <c r="E183" s="1410"/>
      <c r="F183" s="1410"/>
      <c r="G183" s="1410"/>
      <c r="H183" s="1410"/>
      <c r="I183" s="1410"/>
      <c r="J183" s="1410"/>
      <c r="K183" s="1410"/>
      <c r="L183" s="1410"/>
      <c r="M183" s="1410"/>
      <c r="N183" s="1410"/>
      <c r="O183" s="1410"/>
      <c r="P183" s="1410"/>
      <c r="Q183" s="1410"/>
      <c r="R183" s="1410"/>
      <c r="S183" s="1410"/>
      <c r="T183" s="1410"/>
      <c r="U183" s="1410"/>
      <c r="V183" s="1410"/>
      <c r="W183" s="1410"/>
    </row>
    <row r="184" spans="1:23">
      <c r="A184" s="1410"/>
      <c r="B184" s="1410"/>
      <c r="C184" s="1410"/>
      <c r="D184" s="1410"/>
      <c r="E184" s="1410"/>
      <c r="F184" s="1410"/>
      <c r="G184" s="1410"/>
      <c r="H184" s="1410"/>
      <c r="I184" s="1410"/>
      <c r="J184" s="1410"/>
      <c r="K184" s="1410"/>
      <c r="L184" s="1410"/>
      <c r="M184" s="1410"/>
      <c r="N184" s="1410"/>
      <c r="O184" s="1410"/>
      <c r="P184" s="1410"/>
      <c r="Q184" s="1410"/>
      <c r="R184" s="1410"/>
      <c r="S184" s="1410"/>
      <c r="T184" s="1410"/>
      <c r="U184" s="1410"/>
      <c r="V184" s="1410"/>
      <c r="W184" s="1410"/>
    </row>
    <row r="185" spans="1:23">
      <c r="A185" s="1410"/>
      <c r="B185" s="1410"/>
      <c r="C185" s="1410"/>
      <c r="D185" s="1410"/>
      <c r="E185" s="1410"/>
      <c r="F185" s="1410"/>
      <c r="G185" s="1410"/>
      <c r="H185" s="1410"/>
      <c r="I185" s="1410"/>
      <c r="J185" s="1410"/>
      <c r="K185" s="1410"/>
      <c r="L185" s="1410"/>
      <c r="M185" s="1410"/>
      <c r="N185" s="1410"/>
      <c r="O185" s="1410"/>
      <c r="P185" s="1410"/>
      <c r="Q185" s="1410"/>
      <c r="R185" s="1410"/>
      <c r="S185" s="1410"/>
      <c r="T185" s="1410"/>
      <c r="U185" s="1410"/>
      <c r="V185" s="1410"/>
      <c r="W185" s="1410"/>
    </row>
    <row r="186" spans="1:23">
      <c r="A186" s="1410"/>
      <c r="B186" s="1410"/>
      <c r="C186" s="1410"/>
      <c r="D186" s="1410"/>
      <c r="E186" s="1410"/>
      <c r="F186" s="1410"/>
      <c r="G186" s="1410"/>
      <c r="H186" s="1410"/>
      <c r="I186" s="1410"/>
      <c r="J186" s="1410"/>
      <c r="K186" s="1410"/>
      <c r="L186" s="1410"/>
      <c r="M186" s="1410"/>
      <c r="N186" s="1410"/>
      <c r="O186" s="1410"/>
      <c r="P186" s="1410"/>
      <c r="Q186" s="1410"/>
      <c r="R186" s="1410"/>
      <c r="S186" s="1410"/>
      <c r="T186" s="1410"/>
      <c r="U186" s="1410"/>
      <c r="V186" s="1410"/>
      <c r="W186" s="1410"/>
    </row>
    <row r="187" spans="1:23">
      <c r="A187" s="1410"/>
      <c r="B187" s="1410"/>
      <c r="C187" s="1410"/>
      <c r="D187" s="1410"/>
      <c r="E187" s="1410"/>
      <c r="F187" s="1410"/>
      <c r="G187" s="1410"/>
      <c r="H187" s="1410"/>
      <c r="I187" s="1410"/>
      <c r="J187" s="1410"/>
      <c r="K187" s="1410"/>
      <c r="L187" s="1410"/>
      <c r="M187" s="1410"/>
      <c r="N187" s="1410"/>
      <c r="O187" s="1410"/>
      <c r="P187" s="1410"/>
      <c r="Q187" s="1410"/>
      <c r="R187" s="1410"/>
      <c r="S187" s="1410"/>
      <c r="T187" s="1410"/>
      <c r="U187" s="1410"/>
      <c r="V187" s="1410"/>
      <c r="W187" s="1410"/>
    </row>
    <row r="188" spans="1:23">
      <c r="A188" s="1410"/>
      <c r="B188" s="1410"/>
      <c r="C188" s="1410"/>
      <c r="D188" s="1410"/>
      <c r="E188" s="1410"/>
      <c r="F188" s="1410"/>
      <c r="G188" s="1410"/>
      <c r="H188" s="1410"/>
      <c r="I188" s="1410"/>
      <c r="J188" s="1410"/>
      <c r="K188" s="1410"/>
      <c r="L188" s="1410"/>
      <c r="M188" s="1410"/>
      <c r="N188" s="1410"/>
      <c r="O188" s="1410"/>
      <c r="P188" s="1410"/>
      <c r="Q188" s="1410"/>
      <c r="R188" s="1410"/>
      <c r="S188" s="1410"/>
      <c r="T188" s="1410"/>
      <c r="U188" s="1410"/>
      <c r="V188" s="1410"/>
      <c r="W188" s="1410"/>
    </row>
    <row r="189" spans="1:23">
      <c r="A189" s="1410"/>
      <c r="B189" s="1410"/>
      <c r="C189" s="1410"/>
      <c r="D189" s="1410"/>
      <c r="E189" s="1410"/>
      <c r="F189" s="1410"/>
      <c r="G189" s="1410"/>
      <c r="H189" s="1410"/>
      <c r="I189" s="1410"/>
      <c r="J189" s="1410"/>
      <c r="K189" s="1410"/>
      <c r="L189" s="1410"/>
      <c r="M189" s="1410"/>
      <c r="N189" s="1410"/>
      <c r="O189" s="1410"/>
      <c r="P189" s="1410"/>
      <c r="Q189" s="1410"/>
      <c r="R189" s="1410"/>
      <c r="S189" s="1410"/>
      <c r="T189" s="1410"/>
      <c r="U189" s="1410"/>
      <c r="V189" s="1410"/>
      <c r="W189" s="1410"/>
    </row>
    <row r="190" spans="1:23">
      <c r="A190" s="1410"/>
      <c r="B190" s="1410"/>
      <c r="C190" s="1410"/>
      <c r="D190" s="1410"/>
      <c r="E190" s="1410"/>
      <c r="F190" s="1410"/>
      <c r="G190" s="1410"/>
      <c r="H190" s="1410"/>
      <c r="I190" s="1410"/>
      <c r="J190" s="1410"/>
      <c r="K190" s="1410"/>
      <c r="L190" s="1410"/>
      <c r="M190" s="1410"/>
      <c r="N190" s="1410"/>
      <c r="O190" s="1410"/>
      <c r="P190" s="1410"/>
      <c r="Q190" s="1410"/>
      <c r="R190" s="1410"/>
      <c r="S190" s="1410"/>
      <c r="T190" s="1410"/>
      <c r="U190" s="1410"/>
      <c r="V190" s="1410"/>
      <c r="W190" s="1410"/>
    </row>
    <row r="191" spans="1:23">
      <c r="A191" s="1410"/>
      <c r="B191" s="1410"/>
      <c r="C191" s="1410"/>
      <c r="D191" s="1410"/>
      <c r="E191" s="1410"/>
      <c r="F191" s="1410"/>
      <c r="G191" s="1410"/>
      <c r="H191" s="1410"/>
      <c r="I191" s="1410"/>
      <c r="J191" s="1410"/>
      <c r="K191" s="1410"/>
      <c r="L191" s="1410"/>
      <c r="M191" s="1410"/>
      <c r="N191" s="1410"/>
      <c r="O191" s="1410"/>
      <c r="P191" s="1410"/>
      <c r="Q191" s="1410"/>
      <c r="R191" s="1410"/>
      <c r="S191" s="1410"/>
      <c r="T191" s="1410"/>
      <c r="U191" s="1410"/>
      <c r="V191" s="1410"/>
      <c r="W191" s="1410"/>
    </row>
    <row r="192" spans="1:23">
      <c r="A192" s="1410"/>
      <c r="B192" s="1410"/>
      <c r="C192" s="1410"/>
      <c r="D192" s="1410"/>
      <c r="E192" s="1410"/>
      <c r="F192" s="1410"/>
      <c r="G192" s="1410"/>
      <c r="H192" s="1410"/>
      <c r="I192" s="1410"/>
      <c r="J192" s="1410"/>
      <c r="K192" s="1410"/>
      <c r="L192" s="1410"/>
      <c r="M192" s="1410"/>
      <c r="N192" s="1410"/>
      <c r="O192" s="1410"/>
      <c r="P192" s="1410"/>
      <c r="Q192" s="1410"/>
      <c r="R192" s="1410"/>
      <c r="S192" s="1410"/>
      <c r="T192" s="1410"/>
      <c r="U192" s="1410"/>
      <c r="V192" s="1410"/>
      <c r="W192" s="1410"/>
    </row>
    <row r="193" spans="1:23">
      <c r="A193" s="1410"/>
      <c r="B193" s="1410"/>
      <c r="C193" s="1410"/>
      <c r="D193" s="1410"/>
      <c r="E193" s="1410"/>
      <c r="F193" s="1410"/>
      <c r="G193" s="1410"/>
      <c r="H193" s="1410"/>
      <c r="I193" s="1410"/>
      <c r="J193" s="1410"/>
      <c r="K193" s="1410"/>
      <c r="L193" s="1410"/>
      <c r="M193" s="1410"/>
      <c r="N193" s="1410"/>
      <c r="O193" s="1410"/>
      <c r="P193" s="1410"/>
      <c r="Q193" s="1410"/>
      <c r="R193" s="1410"/>
      <c r="S193" s="1410"/>
      <c r="T193" s="1410"/>
      <c r="U193" s="1410"/>
      <c r="V193" s="1410"/>
      <c r="W193" s="1410"/>
    </row>
    <row r="194" spans="1:23">
      <c r="A194" s="1410"/>
      <c r="B194" s="1410"/>
      <c r="C194" s="1410"/>
      <c r="D194" s="1410"/>
      <c r="E194" s="1410"/>
      <c r="F194" s="1410"/>
      <c r="G194" s="1410"/>
      <c r="H194" s="1410"/>
      <c r="I194" s="1410"/>
      <c r="J194" s="1410"/>
      <c r="K194" s="1410"/>
      <c r="L194" s="1410"/>
      <c r="M194" s="1410"/>
      <c r="N194" s="1410"/>
      <c r="O194" s="1410"/>
      <c r="P194" s="1410"/>
      <c r="Q194" s="1410"/>
      <c r="R194" s="1410"/>
      <c r="S194" s="1410"/>
      <c r="T194" s="1410"/>
      <c r="U194" s="1410"/>
      <c r="V194" s="1410"/>
      <c r="W194" s="1410"/>
    </row>
    <row r="195" spans="1:23">
      <c r="A195" s="1410"/>
      <c r="B195" s="1410"/>
      <c r="C195" s="1410"/>
      <c r="D195" s="1410"/>
      <c r="E195" s="1410"/>
      <c r="F195" s="1410"/>
      <c r="G195" s="1410"/>
      <c r="H195" s="1410"/>
      <c r="I195" s="1410"/>
      <c r="J195" s="1410"/>
      <c r="K195" s="1410"/>
      <c r="L195" s="1410"/>
      <c r="M195" s="1410"/>
      <c r="N195" s="1410"/>
      <c r="O195" s="1410"/>
      <c r="P195" s="1410"/>
      <c r="Q195" s="1410"/>
      <c r="R195" s="1410"/>
      <c r="S195" s="1410"/>
      <c r="T195" s="1410"/>
      <c r="U195" s="1410"/>
      <c r="V195" s="1410"/>
      <c r="W195" s="1410"/>
    </row>
    <row r="196" spans="1:23">
      <c r="A196" s="1410"/>
      <c r="B196" s="1410"/>
      <c r="C196" s="1410"/>
      <c r="D196" s="1410"/>
      <c r="E196" s="1410"/>
      <c r="F196" s="1410"/>
      <c r="G196" s="1410"/>
      <c r="H196" s="1410"/>
      <c r="I196" s="1410"/>
      <c r="J196" s="1410"/>
      <c r="K196" s="1410"/>
      <c r="L196" s="1410"/>
      <c r="M196" s="1410"/>
      <c r="N196" s="1410"/>
      <c r="O196" s="1410"/>
      <c r="P196" s="1410"/>
      <c r="Q196" s="1410"/>
      <c r="R196" s="1410"/>
      <c r="S196" s="1410"/>
      <c r="T196" s="1410"/>
      <c r="U196" s="1410"/>
      <c r="V196" s="1410"/>
      <c r="W196" s="1410"/>
    </row>
    <row r="197" spans="1:23">
      <c r="A197" s="1410"/>
      <c r="B197" s="1410"/>
      <c r="C197" s="1410"/>
      <c r="D197" s="1410"/>
      <c r="E197" s="1410"/>
      <c r="F197" s="1410"/>
      <c r="G197" s="1410"/>
      <c r="H197" s="1410"/>
      <c r="I197" s="1410"/>
      <c r="J197" s="1410"/>
      <c r="K197" s="1410"/>
      <c r="L197" s="1410"/>
      <c r="M197" s="1410"/>
      <c r="N197" s="1410"/>
      <c r="O197" s="1410"/>
      <c r="P197" s="1410"/>
      <c r="Q197" s="1410"/>
      <c r="R197" s="1410"/>
      <c r="S197" s="1410"/>
      <c r="T197" s="1410"/>
      <c r="U197" s="1410"/>
      <c r="V197" s="1410"/>
      <c r="W197" s="1410"/>
    </row>
    <row r="198" spans="1:23">
      <c r="A198" s="1410"/>
      <c r="B198" s="1410"/>
      <c r="C198" s="1410"/>
      <c r="D198" s="1410"/>
      <c r="E198" s="1410"/>
      <c r="F198" s="1410"/>
      <c r="G198" s="1410"/>
      <c r="H198" s="1410"/>
      <c r="I198" s="1410"/>
      <c r="J198" s="1410"/>
      <c r="K198" s="1410"/>
      <c r="L198" s="1410"/>
      <c r="M198" s="1410"/>
      <c r="N198" s="1410"/>
      <c r="O198" s="1410"/>
      <c r="P198" s="1410"/>
      <c r="Q198" s="1410"/>
      <c r="R198" s="1410"/>
      <c r="S198" s="1410"/>
      <c r="T198" s="1410"/>
      <c r="U198" s="1410"/>
      <c r="V198" s="1410"/>
      <c r="W198" s="1410"/>
    </row>
    <row r="199" spans="1:23">
      <c r="A199" s="1410"/>
      <c r="B199" s="1410"/>
      <c r="C199" s="1410"/>
      <c r="D199" s="1410"/>
      <c r="E199" s="1410"/>
      <c r="F199" s="1410"/>
      <c r="G199" s="1410"/>
      <c r="H199" s="1410"/>
      <c r="I199" s="1410"/>
      <c r="J199" s="1410"/>
      <c r="K199" s="1410"/>
      <c r="L199" s="1410"/>
      <c r="M199" s="1410"/>
      <c r="N199" s="1410"/>
      <c r="O199" s="1410"/>
      <c r="P199" s="1410"/>
      <c r="Q199" s="1410"/>
      <c r="R199" s="1410"/>
      <c r="S199" s="1410"/>
      <c r="T199" s="1410"/>
      <c r="U199" s="1410"/>
      <c r="V199" s="1410"/>
      <c r="W199" s="1410"/>
    </row>
    <row r="200" spans="1:23">
      <c r="A200" s="1410"/>
      <c r="B200" s="1410"/>
      <c r="C200" s="1410"/>
      <c r="D200" s="1410"/>
      <c r="E200" s="1410"/>
      <c r="F200" s="1410"/>
      <c r="G200" s="1410"/>
      <c r="H200" s="1410"/>
      <c r="I200" s="1410"/>
      <c r="J200" s="1410"/>
      <c r="K200" s="1410"/>
      <c r="L200" s="1410"/>
      <c r="M200" s="1410"/>
      <c r="N200" s="1410"/>
      <c r="O200" s="1410"/>
      <c r="P200" s="1410"/>
      <c r="Q200" s="1410"/>
      <c r="R200" s="1410"/>
      <c r="S200" s="1410"/>
      <c r="T200" s="1410"/>
      <c r="U200" s="1410"/>
      <c r="V200" s="1410"/>
      <c r="W200" s="1410"/>
    </row>
    <row r="201" spans="1:23">
      <c r="A201" s="1410"/>
      <c r="B201" s="1410"/>
      <c r="C201" s="1410"/>
      <c r="D201" s="1410"/>
      <c r="E201" s="1410"/>
      <c r="F201" s="1410"/>
      <c r="G201" s="1410"/>
      <c r="H201" s="1410"/>
      <c r="I201" s="1410"/>
      <c r="J201" s="1410"/>
      <c r="K201" s="1410"/>
      <c r="L201" s="1410"/>
      <c r="M201" s="1410"/>
      <c r="N201" s="1410"/>
      <c r="O201" s="1410"/>
      <c r="P201" s="1410"/>
      <c r="Q201" s="1410"/>
      <c r="R201" s="1410"/>
      <c r="S201" s="1410"/>
      <c r="T201" s="1410"/>
      <c r="U201" s="1410"/>
      <c r="V201" s="1410"/>
      <c r="W201" s="1410"/>
    </row>
    <row r="202" spans="1:23">
      <c r="A202" s="1410"/>
      <c r="B202" s="1410"/>
      <c r="C202" s="1410"/>
      <c r="D202" s="1410"/>
      <c r="E202" s="1410"/>
      <c r="F202" s="1410"/>
      <c r="G202" s="1410"/>
      <c r="H202" s="1410"/>
      <c r="I202" s="1410"/>
      <c r="J202" s="1410"/>
      <c r="K202" s="1410"/>
      <c r="L202" s="1410"/>
      <c r="M202" s="1410"/>
      <c r="N202" s="1410"/>
      <c r="O202" s="1410"/>
      <c r="P202" s="1410"/>
      <c r="Q202" s="1410"/>
      <c r="R202" s="1410"/>
      <c r="S202" s="1410"/>
      <c r="T202" s="1410"/>
      <c r="U202" s="1410"/>
      <c r="V202" s="1410"/>
      <c r="W202" s="1410"/>
    </row>
    <row r="203" spans="1:23">
      <c r="A203" s="1410"/>
      <c r="B203" s="1410"/>
      <c r="C203" s="1410"/>
      <c r="D203" s="1410"/>
      <c r="E203" s="1410"/>
      <c r="F203" s="1410"/>
      <c r="G203" s="1410"/>
      <c r="H203" s="1410"/>
      <c r="I203" s="1410"/>
      <c r="J203" s="1410"/>
      <c r="K203" s="1410"/>
      <c r="L203" s="1410"/>
      <c r="M203" s="1410"/>
      <c r="N203" s="1410"/>
      <c r="O203" s="1410"/>
      <c r="P203" s="1410"/>
      <c r="Q203" s="1410"/>
      <c r="R203" s="1410"/>
      <c r="S203" s="1410"/>
      <c r="T203" s="1410"/>
      <c r="U203" s="1410"/>
      <c r="V203" s="1410"/>
      <c r="W203" s="1410"/>
    </row>
    <row r="204" spans="1:23">
      <c r="A204" s="1410"/>
      <c r="B204" s="1410"/>
      <c r="C204" s="1410"/>
      <c r="D204" s="1410"/>
      <c r="E204" s="1410"/>
      <c r="F204" s="1410"/>
      <c r="G204" s="1410"/>
      <c r="H204" s="1410"/>
      <c r="I204" s="1410"/>
      <c r="J204" s="1410"/>
      <c r="K204" s="1410"/>
      <c r="L204" s="1410"/>
      <c r="M204" s="1410"/>
      <c r="N204" s="1410"/>
      <c r="O204" s="1410"/>
      <c r="P204" s="1410"/>
      <c r="Q204" s="1410"/>
      <c r="R204" s="1410"/>
      <c r="S204" s="1410"/>
      <c r="T204" s="1410"/>
      <c r="U204" s="1410"/>
      <c r="V204" s="1410"/>
      <c r="W204" s="1410"/>
    </row>
    <row r="205" spans="1:23">
      <c r="A205" s="1410"/>
      <c r="B205" s="1410"/>
      <c r="C205" s="1410"/>
      <c r="D205" s="1410"/>
      <c r="E205" s="1410"/>
      <c r="F205" s="1410"/>
      <c r="G205" s="1410"/>
      <c r="H205" s="1410"/>
      <c r="I205" s="1410"/>
      <c r="J205" s="1410"/>
      <c r="K205" s="1410"/>
      <c r="L205" s="1410"/>
      <c r="M205" s="1410"/>
      <c r="N205" s="1410"/>
      <c r="O205" s="1410"/>
      <c r="P205" s="1410"/>
      <c r="Q205" s="1410"/>
      <c r="R205" s="1410"/>
      <c r="S205" s="1410"/>
      <c r="T205" s="1410"/>
      <c r="U205" s="1410"/>
      <c r="V205" s="1410"/>
      <c r="W205" s="1410"/>
    </row>
    <row r="206" spans="1:23">
      <c r="A206" s="1410"/>
      <c r="B206" s="1410"/>
      <c r="C206" s="1410"/>
      <c r="D206" s="1410"/>
      <c r="E206" s="1410"/>
      <c r="F206" s="1410"/>
      <c r="G206" s="1410"/>
      <c r="H206" s="1410"/>
      <c r="I206" s="1410"/>
      <c r="J206" s="1410"/>
      <c r="K206" s="1410"/>
      <c r="L206" s="1410"/>
      <c r="M206" s="1410"/>
      <c r="N206" s="1410"/>
      <c r="O206" s="1410"/>
      <c r="P206" s="1410"/>
      <c r="Q206" s="1410"/>
      <c r="R206" s="1410"/>
      <c r="S206" s="1410"/>
      <c r="T206" s="1410"/>
      <c r="U206" s="1410"/>
      <c r="V206" s="1410"/>
      <c r="W206" s="1410"/>
    </row>
    <row r="207" spans="1:23">
      <c r="A207" s="1410"/>
      <c r="B207" s="1410"/>
      <c r="C207" s="1410"/>
      <c r="D207" s="1410"/>
      <c r="E207" s="1410"/>
      <c r="F207" s="1410"/>
      <c r="G207" s="1410"/>
      <c r="H207" s="1410"/>
      <c r="I207" s="1410"/>
      <c r="J207" s="1410"/>
      <c r="K207" s="1410"/>
      <c r="L207" s="1410"/>
      <c r="M207" s="1410"/>
      <c r="N207" s="1410"/>
      <c r="O207" s="1410"/>
      <c r="P207" s="1410"/>
      <c r="Q207" s="1410"/>
      <c r="R207" s="1410"/>
      <c r="S207" s="1410"/>
      <c r="T207" s="1410"/>
      <c r="U207" s="1410"/>
      <c r="V207" s="1410"/>
      <c r="W207" s="1410"/>
    </row>
    <row r="208" spans="1:23">
      <c r="A208" s="1410"/>
      <c r="B208" s="1410"/>
      <c r="C208" s="1410"/>
      <c r="D208" s="1410"/>
      <c r="E208" s="1410"/>
      <c r="F208" s="1410"/>
      <c r="G208" s="1410"/>
      <c r="H208" s="1410"/>
      <c r="I208" s="1410"/>
      <c r="J208" s="1410"/>
      <c r="K208" s="1410"/>
      <c r="L208" s="1410"/>
      <c r="M208" s="1410"/>
      <c r="N208" s="1410"/>
      <c r="O208" s="1410"/>
      <c r="P208" s="1410"/>
      <c r="Q208" s="1410"/>
      <c r="R208" s="1410"/>
      <c r="S208" s="1410"/>
      <c r="T208" s="1410"/>
      <c r="U208" s="1410"/>
      <c r="V208" s="1410"/>
      <c r="W208" s="1410"/>
    </row>
    <row r="209" spans="1:23">
      <c r="A209" s="1410"/>
      <c r="B209" s="1410"/>
      <c r="C209" s="1410"/>
      <c r="D209" s="1410"/>
      <c r="E209" s="1410"/>
      <c r="F209" s="1410"/>
      <c r="G209" s="1410"/>
      <c r="H209" s="1410"/>
      <c r="I209" s="1410"/>
      <c r="J209" s="1410"/>
      <c r="K209" s="1410"/>
      <c r="L209" s="1410"/>
      <c r="M209" s="1410"/>
      <c r="N209" s="1410"/>
      <c r="O209" s="1410"/>
      <c r="P209" s="1410"/>
      <c r="Q209" s="1410"/>
      <c r="R209" s="1410"/>
      <c r="S209" s="1410"/>
      <c r="T209" s="1410"/>
      <c r="U209" s="1410"/>
      <c r="V209" s="1410"/>
      <c r="W209" s="1410"/>
    </row>
    <row r="210" spans="1:23">
      <c r="A210" s="1410"/>
      <c r="B210" s="1410"/>
      <c r="C210" s="1410"/>
      <c r="D210" s="1410"/>
      <c r="E210" s="1410"/>
      <c r="F210" s="1410"/>
      <c r="G210" s="1410"/>
      <c r="H210" s="1410"/>
      <c r="I210" s="1410"/>
      <c r="J210" s="1410"/>
      <c r="K210" s="1410"/>
      <c r="L210" s="1410"/>
      <c r="M210" s="1410"/>
      <c r="N210" s="1410"/>
      <c r="O210" s="1410"/>
      <c r="P210" s="1410"/>
      <c r="Q210" s="1410"/>
      <c r="R210" s="1410"/>
      <c r="S210" s="1410"/>
      <c r="T210" s="1410"/>
      <c r="U210" s="1410"/>
      <c r="V210" s="1410"/>
      <c r="W210" s="1410"/>
    </row>
    <row r="211" spans="1:23">
      <c r="A211" s="1410"/>
      <c r="B211" s="1410"/>
      <c r="C211" s="1410"/>
      <c r="D211" s="1410"/>
      <c r="E211" s="1410"/>
      <c r="F211" s="1410"/>
      <c r="G211" s="1410"/>
      <c r="H211" s="1410"/>
      <c r="I211" s="1410"/>
      <c r="J211" s="1410"/>
      <c r="K211" s="1410"/>
      <c r="L211" s="1410"/>
      <c r="M211" s="1410"/>
      <c r="N211" s="1410"/>
      <c r="O211" s="1410"/>
      <c r="P211" s="1410"/>
      <c r="Q211" s="1410"/>
      <c r="R211" s="1410"/>
      <c r="S211" s="1410"/>
      <c r="T211" s="1410"/>
      <c r="U211" s="1410"/>
      <c r="V211" s="1410"/>
      <c r="W211" s="1410"/>
    </row>
    <row r="212" spans="1:23">
      <c r="A212" s="1410"/>
      <c r="B212" s="1410"/>
      <c r="C212" s="1410"/>
      <c r="D212" s="1410"/>
      <c r="E212" s="1410"/>
      <c r="F212" s="1410"/>
      <c r="G212" s="1410"/>
      <c r="H212" s="1410"/>
      <c r="I212" s="1410"/>
      <c r="J212" s="1410"/>
      <c r="K212" s="1410"/>
      <c r="L212" s="1410"/>
      <c r="M212" s="1410"/>
      <c r="N212" s="1410"/>
      <c r="O212" s="1410"/>
      <c r="P212" s="1410"/>
      <c r="Q212" s="1410"/>
      <c r="R212" s="1410"/>
      <c r="S212" s="1410"/>
      <c r="T212" s="1410"/>
      <c r="U212" s="1410"/>
      <c r="V212" s="1410"/>
      <c r="W212" s="1410"/>
    </row>
    <row r="213" spans="1:23">
      <c r="A213" s="1410"/>
      <c r="B213" s="1410"/>
      <c r="C213" s="1410"/>
      <c r="D213" s="1410"/>
      <c r="E213" s="1410"/>
      <c r="F213" s="1410"/>
      <c r="G213" s="1410"/>
      <c r="H213" s="1410"/>
      <c r="I213" s="1410"/>
      <c r="J213" s="1410"/>
      <c r="K213" s="1410"/>
      <c r="L213" s="1410"/>
      <c r="M213" s="1410"/>
      <c r="N213" s="1410"/>
      <c r="O213" s="1410"/>
      <c r="P213" s="1410"/>
      <c r="Q213" s="1410"/>
      <c r="R213" s="1410"/>
      <c r="S213" s="1410"/>
      <c r="T213" s="1410"/>
      <c r="U213" s="1410"/>
      <c r="V213" s="1410"/>
      <c r="W213" s="1410"/>
    </row>
    <row r="214" spans="1:23">
      <c r="A214" s="1410"/>
      <c r="B214" s="1410"/>
      <c r="C214" s="1410"/>
      <c r="D214" s="1410"/>
      <c r="E214" s="1410"/>
      <c r="F214" s="1410"/>
      <c r="G214" s="1410"/>
      <c r="H214" s="1410"/>
      <c r="I214" s="1410"/>
      <c r="J214" s="1410"/>
      <c r="K214" s="1410"/>
      <c r="L214" s="1410"/>
      <c r="M214" s="1410"/>
      <c r="N214" s="1410"/>
      <c r="O214" s="1410"/>
      <c r="P214" s="1410"/>
      <c r="Q214" s="1410"/>
      <c r="R214" s="1410"/>
      <c r="S214" s="1410"/>
      <c r="T214" s="1410"/>
      <c r="U214" s="1410"/>
      <c r="V214" s="1410"/>
      <c r="W214" s="1410"/>
    </row>
    <row r="215" spans="1:23">
      <c r="A215" s="1410"/>
      <c r="B215" s="1410"/>
      <c r="C215" s="1410"/>
      <c r="D215" s="1410"/>
      <c r="E215" s="1410"/>
      <c r="F215" s="1410"/>
      <c r="G215" s="1410"/>
      <c r="H215" s="1410"/>
      <c r="I215" s="1410"/>
      <c r="J215" s="1410"/>
      <c r="K215" s="1410"/>
      <c r="L215" s="1410"/>
      <c r="M215" s="1410"/>
      <c r="N215" s="1410"/>
      <c r="O215" s="1410"/>
      <c r="P215" s="1410"/>
      <c r="Q215" s="1410"/>
      <c r="R215" s="1410"/>
      <c r="S215" s="1410"/>
      <c r="T215" s="1410"/>
      <c r="U215" s="1410"/>
      <c r="V215" s="1410"/>
      <c r="W215" s="1410"/>
    </row>
    <row r="216" spans="1:23">
      <c r="A216" s="1410"/>
      <c r="B216" s="1410"/>
      <c r="C216" s="1410"/>
      <c r="D216" s="1410"/>
      <c r="E216" s="1410"/>
      <c r="F216" s="1410"/>
      <c r="G216" s="1410"/>
      <c r="H216" s="1410"/>
      <c r="I216" s="1410"/>
      <c r="J216" s="1410"/>
      <c r="K216" s="1410"/>
      <c r="L216" s="1410"/>
      <c r="M216" s="1410"/>
      <c r="N216" s="1410"/>
      <c r="O216" s="1410"/>
      <c r="P216" s="1410"/>
      <c r="Q216" s="1410"/>
      <c r="R216" s="1410"/>
      <c r="S216" s="1410"/>
      <c r="T216" s="1410"/>
      <c r="U216" s="1410"/>
      <c r="V216" s="1410"/>
      <c r="W216" s="1410"/>
    </row>
    <row r="217" spans="1:23">
      <c r="A217" s="1410"/>
      <c r="B217" s="1410"/>
      <c r="C217" s="1410"/>
      <c r="D217" s="1410"/>
      <c r="E217" s="1410"/>
      <c r="F217" s="1410"/>
      <c r="G217" s="1410"/>
      <c r="H217" s="1410"/>
      <c r="I217" s="1410"/>
      <c r="J217" s="1410"/>
      <c r="K217" s="1410"/>
      <c r="L217" s="1410"/>
      <c r="M217" s="1410"/>
      <c r="N217" s="1410"/>
      <c r="O217" s="1410"/>
      <c r="P217" s="1410"/>
      <c r="Q217" s="1410"/>
      <c r="R217" s="1410"/>
      <c r="S217" s="1410"/>
      <c r="T217" s="1410"/>
      <c r="U217" s="1410"/>
      <c r="V217" s="1410"/>
      <c r="W217" s="1410"/>
    </row>
    <row r="218" spans="1:23">
      <c r="A218" s="1410"/>
      <c r="B218" s="1410"/>
      <c r="C218" s="1410"/>
      <c r="D218" s="1410"/>
      <c r="E218" s="1410"/>
      <c r="F218" s="1410"/>
      <c r="G218" s="1410"/>
      <c r="H218" s="1410"/>
      <c r="I218" s="1410"/>
      <c r="J218" s="1410"/>
      <c r="K218" s="1410"/>
      <c r="L218" s="1410"/>
      <c r="M218" s="1410"/>
      <c r="N218" s="1410"/>
      <c r="O218" s="1410"/>
      <c r="P218" s="1410"/>
      <c r="Q218" s="1410"/>
      <c r="R218" s="1410"/>
      <c r="S218" s="1410"/>
      <c r="T218" s="1410"/>
      <c r="U218" s="1410"/>
      <c r="V218" s="1410"/>
      <c r="W218" s="1410"/>
    </row>
    <row r="219" spans="1:23">
      <c r="A219" s="1410"/>
      <c r="B219" s="1410"/>
      <c r="C219" s="1410"/>
      <c r="D219" s="1410"/>
      <c r="E219" s="1410"/>
      <c r="F219" s="1410"/>
      <c r="G219" s="1410"/>
      <c r="H219" s="1410"/>
      <c r="I219" s="1410"/>
      <c r="J219" s="1410"/>
      <c r="K219" s="1410"/>
      <c r="L219" s="1410"/>
      <c r="M219" s="1410"/>
      <c r="N219" s="1410"/>
      <c r="O219" s="1410"/>
      <c r="P219" s="1410"/>
      <c r="Q219" s="1410"/>
      <c r="R219" s="1410"/>
      <c r="S219" s="1410"/>
      <c r="T219" s="1410"/>
      <c r="U219" s="1410"/>
      <c r="V219" s="1410"/>
      <c r="W219" s="1410"/>
    </row>
    <row r="220" spans="1:23">
      <c r="A220" s="1410"/>
      <c r="B220" s="1410"/>
      <c r="C220" s="1410"/>
      <c r="D220" s="1410"/>
      <c r="E220" s="1410"/>
      <c r="F220" s="1410"/>
      <c r="G220" s="1410"/>
      <c r="H220" s="1410"/>
      <c r="I220" s="1410"/>
      <c r="J220" s="1410"/>
      <c r="K220" s="1410"/>
      <c r="L220" s="1410"/>
      <c r="M220" s="1410"/>
      <c r="N220" s="1410"/>
      <c r="O220" s="1410"/>
      <c r="P220" s="1410"/>
      <c r="Q220" s="1410"/>
      <c r="R220" s="1410"/>
      <c r="S220" s="1410"/>
      <c r="T220" s="1410"/>
      <c r="U220" s="1410"/>
      <c r="V220" s="1410"/>
      <c r="W220" s="1410"/>
    </row>
    <row r="221" spans="1:23">
      <c r="A221" s="1410"/>
      <c r="B221" s="1410"/>
      <c r="C221" s="1410"/>
      <c r="D221" s="1410"/>
      <c r="E221" s="1410"/>
      <c r="F221" s="1410"/>
      <c r="G221" s="1410"/>
      <c r="H221" s="1410"/>
      <c r="I221" s="1410"/>
      <c r="J221" s="1410"/>
      <c r="K221" s="1410"/>
      <c r="L221" s="1410"/>
      <c r="M221" s="1410"/>
      <c r="N221" s="1410"/>
      <c r="O221" s="1410"/>
      <c r="P221" s="1410"/>
      <c r="Q221" s="1410"/>
      <c r="R221" s="1410"/>
      <c r="S221" s="1410"/>
      <c r="T221" s="1410"/>
      <c r="U221" s="1410"/>
      <c r="V221" s="1410"/>
      <c r="W221" s="1410"/>
    </row>
    <row r="222" spans="1:23">
      <c r="A222" s="1410"/>
      <c r="B222" s="1410"/>
      <c r="C222" s="1410"/>
      <c r="D222" s="1410"/>
      <c r="E222" s="1410"/>
      <c r="F222" s="1410"/>
      <c r="G222" s="1410"/>
      <c r="H222" s="1410"/>
      <c r="I222" s="1410"/>
      <c r="J222" s="1410"/>
      <c r="K222" s="1410"/>
      <c r="L222" s="1410"/>
      <c r="M222" s="1410"/>
      <c r="N222" s="1410"/>
      <c r="O222" s="1410"/>
      <c r="P222" s="1410"/>
      <c r="Q222" s="1410"/>
      <c r="R222" s="1410"/>
      <c r="S222" s="1410"/>
      <c r="T222" s="1410"/>
      <c r="U222" s="1410"/>
      <c r="V222" s="1410"/>
      <c r="W222" s="1410"/>
    </row>
    <row r="223" spans="1:23">
      <c r="A223" s="1410"/>
      <c r="B223" s="1410"/>
      <c r="C223" s="1410"/>
      <c r="D223" s="1410"/>
      <c r="E223" s="1410"/>
      <c r="F223" s="1410"/>
      <c r="G223" s="1410"/>
      <c r="H223" s="1410"/>
      <c r="I223" s="1410"/>
      <c r="J223" s="1410"/>
      <c r="K223" s="1410"/>
      <c r="L223" s="1410"/>
      <c r="M223" s="1410"/>
      <c r="N223" s="1410"/>
      <c r="O223" s="1410"/>
      <c r="P223" s="1410"/>
      <c r="Q223" s="1410"/>
      <c r="R223" s="1410"/>
      <c r="S223" s="1410"/>
      <c r="T223" s="1410"/>
      <c r="U223" s="1410"/>
      <c r="V223" s="1410"/>
      <c r="W223" s="1410"/>
    </row>
    <row r="224" spans="1:23">
      <c r="A224" s="1410"/>
      <c r="B224" s="1410"/>
      <c r="C224" s="1410"/>
      <c r="D224" s="1410"/>
      <c r="E224" s="1410"/>
      <c r="F224" s="1410"/>
      <c r="G224" s="1410"/>
      <c r="H224" s="1410"/>
      <c r="I224" s="1410"/>
      <c r="J224" s="1410"/>
      <c r="K224" s="1410"/>
      <c r="L224" s="1410"/>
      <c r="M224" s="1410"/>
      <c r="N224" s="1410"/>
      <c r="O224" s="1410"/>
      <c r="P224" s="1410"/>
      <c r="Q224" s="1410"/>
      <c r="R224" s="1410"/>
      <c r="S224" s="1410"/>
      <c r="T224" s="1410"/>
      <c r="U224" s="1410"/>
      <c r="V224" s="1410"/>
      <c r="W224" s="1410"/>
    </row>
    <row r="225" spans="1:23">
      <c r="A225" s="1410"/>
      <c r="B225" s="1410"/>
      <c r="C225" s="1410"/>
      <c r="D225" s="1410"/>
      <c r="E225" s="1410"/>
      <c r="F225" s="1410"/>
      <c r="G225" s="1410"/>
      <c r="H225" s="1410"/>
      <c r="I225" s="1410"/>
      <c r="J225" s="1410"/>
      <c r="K225" s="1410"/>
      <c r="L225" s="1410"/>
      <c r="M225" s="1410"/>
      <c r="N225" s="1410"/>
      <c r="O225" s="1410"/>
      <c r="P225" s="1410"/>
      <c r="Q225" s="1410"/>
      <c r="R225" s="1410"/>
      <c r="S225" s="1410"/>
      <c r="T225" s="1410"/>
      <c r="U225" s="1410"/>
      <c r="V225" s="1410"/>
      <c r="W225" s="1410"/>
    </row>
    <row r="226" spans="1:23">
      <c r="A226" s="1410"/>
      <c r="B226" s="1410"/>
      <c r="C226" s="1410"/>
      <c r="D226" s="1410"/>
      <c r="E226" s="1410"/>
      <c r="F226" s="1410"/>
      <c r="G226" s="1410"/>
      <c r="H226" s="1410"/>
      <c r="I226" s="1410"/>
      <c r="J226" s="1410"/>
      <c r="K226" s="1410"/>
      <c r="L226" s="1410"/>
      <c r="M226" s="1410"/>
      <c r="N226" s="1410"/>
      <c r="O226" s="1410"/>
      <c r="P226" s="1410"/>
      <c r="Q226" s="1410"/>
      <c r="R226" s="1410"/>
      <c r="S226" s="1410"/>
      <c r="T226" s="1410"/>
      <c r="U226" s="1410"/>
      <c r="V226" s="1410"/>
      <c r="W226" s="1410"/>
    </row>
    <row r="227" spans="1:23">
      <c r="A227" s="1410"/>
      <c r="B227" s="1410"/>
      <c r="C227" s="1410"/>
      <c r="D227" s="1410"/>
      <c r="E227" s="1410"/>
      <c r="F227" s="1410"/>
      <c r="G227" s="1410"/>
      <c r="H227" s="1410"/>
      <c r="I227" s="1410"/>
      <c r="J227" s="1410"/>
      <c r="K227" s="1410"/>
      <c r="L227" s="1410"/>
      <c r="M227" s="1410"/>
      <c r="N227" s="1410"/>
      <c r="O227" s="1410"/>
      <c r="P227" s="1410"/>
      <c r="Q227" s="1410"/>
      <c r="R227" s="1410"/>
      <c r="S227" s="1410"/>
      <c r="T227" s="1410"/>
      <c r="U227" s="1410"/>
      <c r="V227" s="1410"/>
      <c r="W227" s="1410"/>
    </row>
    <row r="228" spans="1:23">
      <c r="A228" s="1410"/>
      <c r="B228" s="1410"/>
      <c r="C228" s="1410"/>
      <c r="D228" s="1410"/>
      <c r="E228" s="1410"/>
      <c r="F228" s="1410"/>
      <c r="G228" s="1410"/>
      <c r="H228" s="1410"/>
      <c r="I228" s="1410"/>
      <c r="J228" s="1410"/>
      <c r="K228" s="1410"/>
      <c r="L228" s="1410"/>
      <c r="M228" s="1410"/>
      <c r="N228" s="1410"/>
      <c r="O228" s="1410"/>
      <c r="P228" s="1410"/>
      <c r="Q228" s="1410"/>
      <c r="R228" s="1410"/>
      <c r="S228" s="1410"/>
      <c r="T228" s="1410"/>
      <c r="U228" s="1410"/>
      <c r="V228" s="1410"/>
      <c r="W228" s="1410"/>
    </row>
    <row r="229" spans="1:23">
      <c r="A229" s="1410"/>
      <c r="B229" s="1410"/>
      <c r="C229" s="1410"/>
      <c r="D229" s="1410"/>
      <c r="E229" s="1410"/>
      <c r="F229" s="1410"/>
      <c r="G229" s="1410"/>
      <c r="H229" s="1410"/>
      <c r="I229" s="1410"/>
      <c r="J229" s="1410"/>
      <c r="K229" s="1410"/>
      <c r="L229" s="1410"/>
      <c r="M229" s="1410"/>
      <c r="N229" s="1410"/>
      <c r="O229" s="1410"/>
      <c r="P229" s="1410"/>
      <c r="Q229" s="1410"/>
      <c r="R229" s="1410"/>
      <c r="S229" s="1410"/>
      <c r="T229" s="1410"/>
      <c r="U229" s="1410"/>
      <c r="V229" s="1410"/>
      <c r="W229" s="1410"/>
    </row>
    <row r="230" spans="1:23">
      <c r="A230" s="1410"/>
      <c r="B230" s="1410"/>
      <c r="C230" s="1410"/>
      <c r="D230" s="1410"/>
      <c r="E230" s="1410"/>
      <c r="F230" s="1410"/>
      <c r="G230" s="1410"/>
      <c r="H230" s="1410"/>
      <c r="I230" s="1410"/>
      <c r="J230" s="1410"/>
      <c r="K230" s="1410"/>
      <c r="L230" s="1410"/>
      <c r="M230" s="1410"/>
      <c r="N230" s="1410"/>
      <c r="O230" s="1410"/>
      <c r="P230" s="1410"/>
      <c r="Q230" s="1410"/>
      <c r="R230" s="1410"/>
      <c r="S230" s="1410"/>
      <c r="T230" s="1410"/>
      <c r="U230" s="1410"/>
      <c r="V230" s="1410"/>
      <c r="W230" s="1410"/>
    </row>
    <row r="231" spans="1:23">
      <c r="A231" s="1410"/>
      <c r="B231" s="1410"/>
      <c r="C231" s="1410"/>
      <c r="D231" s="1410"/>
      <c r="E231" s="1410"/>
      <c r="F231" s="1410"/>
      <c r="G231" s="1410"/>
      <c r="H231" s="1410"/>
      <c r="I231" s="1410"/>
      <c r="J231" s="1410"/>
      <c r="K231" s="1410"/>
      <c r="L231" s="1410"/>
      <c r="M231" s="1410"/>
      <c r="N231" s="1410"/>
      <c r="O231" s="1410"/>
      <c r="P231" s="1410"/>
      <c r="Q231" s="1410"/>
      <c r="R231" s="1410"/>
      <c r="S231" s="1410"/>
      <c r="T231" s="1410"/>
      <c r="U231" s="1410"/>
      <c r="V231" s="1410"/>
      <c r="W231" s="1410"/>
    </row>
    <row r="232" spans="1:23">
      <c r="A232" s="1410"/>
      <c r="B232" s="1410"/>
      <c r="C232" s="1410"/>
      <c r="D232" s="1410"/>
      <c r="E232" s="1410"/>
      <c r="F232" s="1410"/>
      <c r="G232" s="1410"/>
      <c r="H232" s="1410"/>
      <c r="I232" s="1410"/>
      <c r="J232" s="1410"/>
      <c r="K232" s="1410"/>
      <c r="L232" s="1410"/>
      <c r="M232" s="1410"/>
      <c r="N232" s="1410"/>
      <c r="O232" s="1410"/>
      <c r="P232" s="1410"/>
      <c r="Q232" s="1410"/>
      <c r="R232" s="1410"/>
      <c r="S232" s="1410"/>
      <c r="T232" s="1410"/>
      <c r="U232" s="1410"/>
      <c r="V232" s="1410"/>
      <c r="W232" s="1410"/>
    </row>
    <row r="233" spans="1:23">
      <c r="A233" s="1410"/>
      <c r="B233" s="1410"/>
      <c r="C233" s="1410"/>
      <c r="D233" s="1410"/>
      <c r="E233" s="1410"/>
      <c r="F233" s="1410"/>
      <c r="G233" s="1410"/>
      <c r="H233" s="1410"/>
      <c r="I233" s="1410"/>
      <c r="J233" s="1410"/>
      <c r="K233" s="1410"/>
      <c r="L233" s="1410"/>
      <c r="M233" s="1410"/>
      <c r="N233" s="1410"/>
      <c r="O233" s="1410"/>
      <c r="P233" s="1410"/>
      <c r="Q233" s="1410"/>
      <c r="R233" s="1410"/>
      <c r="S233" s="1410"/>
      <c r="T233" s="1410"/>
      <c r="U233" s="1410"/>
      <c r="V233" s="1410"/>
      <c r="W233" s="1410"/>
    </row>
    <row r="234" spans="1:23">
      <c r="A234" s="1410"/>
      <c r="B234" s="1410"/>
      <c r="C234" s="1410"/>
      <c r="D234" s="1410"/>
      <c r="E234" s="1410"/>
      <c r="F234" s="1410"/>
      <c r="G234" s="1410"/>
      <c r="H234" s="1410"/>
      <c r="I234" s="1410"/>
      <c r="J234" s="1410"/>
      <c r="K234" s="1410"/>
      <c r="L234" s="1410"/>
      <c r="M234" s="1410"/>
      <c r="N234" s="1410"/>
      <c r="O234" s="1410"/>
      <c r="P234" s="1410"/>
      <c r="Q234" s="1410"/>
      <c r="R234" s="1410"/>
      <c r="S234" s="1410"/>
      <c r="T234" s="1410"/>
      <c r="U234" s="1410"/>
      <c r="V234" s="1410"/>
      <c r="W234" s="1410"/>
    </row>
    <row r="235" spans="1:23">
      <c r="A235" s="1410"/>
      <c r="B235" s="1410"/>
      <c r="C235" s="1410"/>
      <c r="D235" s="1410"/>
      <c r="E235" s="1410"/>
      <c r="F235" s="1410"/>
      <c r="G235" s="1410"/>
      <c r="H235" s="1410"/>
      <c r="I235" s="1410"/>
      <c r="J235" s="1410"/>
      <c r="K235" s="1410"/>
      <c r="L235" s="1410"/>
      <c r="M235" s="1410"/>
      <c r="N235" s="1410"/>
      <c r="O235" s="1410"/>
      <c r="P235" s="1410"/>
      <c r="Q235" s="1410"/>
      <c r="R235" s="1410"/>
      <c r="S235" s="1410"/>
      <c r="T235" s="1410"/>
      <c r="U235" s="1410"/>
      <c r="V235" s="1410"/>
      <c r="W235" s="1410"/>
    </row>
    <row r="236" spans="1:23">
      <c r="A236" s="1410"/>
      <c r="B236" s="1410"/>
      <c r="C236" s="1410"/>
      <c r="D236" s="1410"/>
      <c r="E236" s="1410"/>
      <c r="F236" s="1410"/>
      <c r="G236" s="1410"/>
      <c r="H236" s="1410"/>
      <c r="I236" s="1410"/>
      <c r="J236" s="1410"/>
      <c r="K236" s="1410"/>
      <c r="L236" s="1410"/>
      <c r="M236" s="1410"/>
      <c r="N236" s="1410"/>
      <c r="O236" s="1410"/>
      <c r="P236" s="1410"/>
      <c r="Q236" s="1410"/>
      <c r="R236" s="1410"/>
      <c r="S236" s="1410"/>
      <c r="T236" s="1410"/>
      <c r="U236" s="1410"/>
      <c r="V236" s="1410"/>
      <c r="W236" s="1410"/>
    </row>
    <row r="237" spans="1:23">
      <c r="A237" s="1410"/>
      <c r="B237" s="1410"/>
      <c r="C237" s="1410"/>
      <c r="D237" s="1410"/>
      <c r="E237" s="1410"/>
      <c r="F237" s="1410"/>
      <c r="G237" s="1410"/>
      <c r="H237" s="1410"/>
      <c r="I237" s="1410"/>
      <c r="J237" s="1410"/>
      <c r="K237" s="1410"/>
      <c r="L237" s="1410"/>
      <c r="M237" s="1410"/>
      <c r="N237" s="1410"/>
      <c r="O237" s="1410"/>
      <c r="P237" s="1410"/>
      <c r="Q237" s="1410"/>
      <c r="R237" s="1410"/>
      <c r="S237" s="1410"/>
      <c r="T237" s="1410"/>
      <c r="U237" s="1410"/>
      <c r="V237" s="1410"/>
      <c r="W237" s="1410"/>
    </row>
    <row r="238" spans="1:23">
      <c r="A238" s="1410"/>
      <c r="B238" s="1410"/>
      <c r="C238" s="1410"/>
      <c r="D238" s="1410"/>
      <c r="E238" s="1410"/>
      <c r="F238" s="1410"/>
      <c r="G238" s="1410"/>
      <c r="H238" s="1410"/>
      <c r="I238" s="1410"/>
      <c r="J238" s="1410"/>
      <c r="K238" s="1410"/>
      <c r="L238" s="1410"/>
      <c r="M238" s="1410"/>
      <c r="N238" s="1410"/>
      <c r="O238" s="1410"/>
      <c r="P238" s="1410"/>
      <c r="Q238" s="1410"/>
      <c r="R238" s="1410"/>
      <c r="S238" s="1410"/>
      <c r="T238" s="1410"/>
      <c r="U238" s="1410"/>
      <c r="V238" s="1410"/>
      <c r="W238" s="1410"/>
    </row>
    <row r="239" spans="1:23">
      <c r="A239" s="1410"/>
      <c r="B239" s="1410"/>
      <c r="C239" s="1410"/>
      <c r="D239" s="1410"/>
      <c r="E239" s="1410"/>
      <c r="F239" s="1410"/>
      <c r="G239" s="1410"/>
      <c r="H239" s="1410"/>
      <c r="I239" s="1410"/>
      <c r="J239" s="1410"/>
      <c r="K239" s="1410"/>
      <c r="L239" s="1410"/>
      <c r="M239" s="1410"/>
      <c r="N239" s="1410"/>
      <c r="O239" s="1410"/>
      <c r="P239" s="1410"/>
      <c r="Q239" s="1410"/>
      <c r="R239" s="1410"/>
      <c r="S239" s="1410"/>
      <c r="T239" s="1410"/>
      <c r="U239" s="1410"/>
      <c r="V239" s="1410"/>
      <c r="W239" s="1410"/>
    </row>
    <row r="240" spans="1:23">
      <c r="A240" s="1410"/>
      <c r="B240" s="1410"/>
      <c r="C240" s="1410"/>
      <c r="D240" s="1410"/>
      <c r="E240" s="1410"/>
      <c r="F240" s="1410"/>
      <c r="G240" s="1410"/>
      <c r="H240" s="1410"/>
      <c r="I240" s="1410"/>
      <c r="J240" s="1410"/>
      <c r="K240" s="1410"/>
      <c r="L240" s="1410"/>
      <c r="M240" s="1410"/>
      <c r="N240" s="1410"/>
      <c r="O240" s="1410"/>
      <c r="P240" s="1410"/>
      <c r="Q240" s="1410"/>
      <c r="R240" s="1410"/>
      <c r="S240" s="1410"/>
      <c r="T240" s="1410"/>
      <c r="U240" s="1410"/>
      <c r="V240" s="1410"/>
      <c r="W240" s="1410"/>
    </row>
    <row r="241" spans="1:23">
      <c r="A241" s="1410"/>
      <c r="B241" s="1410"/>
      <c r="C241" s="1410"/>
      <c r="D241" s="1410"/>
      <c r="E241" s="1410"/>
      <c r="F241" s="1410"/>
      <c r="G241" s="1410"/>
      <c r="H241" s="1410"/>
      <c r="I241" s="1410"/>
      <c r="J241" s="1410"/>
      <c r="K241" s="1410"/>
      <c r="L241" s="1410"/>
      <c r="M241" s="1410"/>
      <c r="N241" s="1410"/>
      <c r="O241" s="1410"/>
      <c r="P241" s="1410"/>
      <c r="Q241" s="1410"/>
      <c r="R241" s="1410"/>
      <c r="S241" s="1410"/>
      <c r="T241" s="1410"/>
      <c r="U241" s="1410"/>
      <c r="V241" s="1410"/>
      <c r="W241" s="1410"/>
    </row>
    <row r="242" spans="1:23">
      <c r="A242" s="1410"/>
      <c r="B242" s="1410"/>
      <c r="C242" s="1410"/>
      <c r="D242" s="1410"/>
      <c r="E242" s="1410"/>
      <c r="F242" s="1410"/>
      <c r="G242" s="1410"/>
      <c r="H242" s="1410"/>
      <c r="I242" s="1410"/>
      <c r="J242" s="1410"/>
      <c r="K242" s="1410"/>
      <c r="L242" s="1410"/>
      <c r="M242" s="1410"/>
      <c r="N242" s="1410"/>
      <c r="O242" s="1410"/>
      <c r="P242" s="1410"/>
      <c r="Q242" s="1410"/>
      <c r="R242" s="1410"/>
      <c r="S242" s="1410"/>
      <c r="T242" s="1410"/>
      <c r="U242" s="1410"/>
      <c r="V242" s="1410"/>
      <c r="W242" s="1410"/>
    </row>
    <row r="243" spans="1:23">
      <c r="A243" s="1410"/>
      <c r="B243" s="1410"/>
      <c r="C243" s="1410"/>
      <c r="D243" s="1410"/>
      <c r="E243" s="1410"/>
      <c r="F243" s="1410"/>
      <c r="G243" s="1410"/>
      <c r="H243" s="1410"/>
      <c r="I243" s="1410"/>
      <c r="J243" s="1410"/>
      <c r="K243" s="1410"/>
      <c r="L243" s="1410"/>
      <c r="M243" s="1410"/>
      <c r="N243" s="1410"/>
      <c r="O243" s="1410"/>
      <c r="P243" s="1410"/>
      <c r="Q243" s="1410"/>
      <c r="R243" s="1410"/>
      <c r="S243" s="1410"/>
      <c r="T243" s="1410"/>
      <c r="U243" s="1410"/>
      <c r="V243" s="1410"/>
      <c r="W243" s="1410"/>
    </row>
    <row r="244" spans="1:23">
      <c r="A244" s="1410"/>
      <c r="B244" s="1410"/>
      <c r="C244" s="1410"/>
      <c r="D244" s="1410"/>
      <c r="E244" s="1410"/>
      <c r="F244" s="1410"/>
      <c r="G244" s="1410"/>
      <c r="H244" s="1410"/>
      <c r="I244" s="1410"/>
      <c r="J244" s="1410"/>
      <c r="K244" s="1410"/>
      <c r="L244" s="1410"/>
      <c r="M244" s="1410"/>
      <c r="N244" s="1410"/>
      <c r="O244" s="1410"/>
      <c r="P244" s="1410"/>
      <c r="Q244" s="1410"/>
      <c r="R244" s="1410"/>
      <c r="S244" s="1410"/>
      <c r="T244" s="1410"/>
      <c r="U244" s="1410"/>
      <c r="V244" s="1410"/>
      <c r="W244" s="1410"/>
    </row>
    <row r="245" spans="1:23">
      <c r="A245" s="1410"/>
      <c r="B245" s="1410"/>
      <c r="C245" s="1410"/>
      <c r="D245" s="1410"/>
      <c r="E245" s="1410"/>
      <c r="F245" s="1410"/>
      <c r="G245" s="1410"/>
      <c r="H245" s="1410"/>
      <c r="I245" s="1410"/>
      <c r="J245" s="1410"/>
      <c r="K245" s="1410"/>
      <c r="L245" s="1410"/>
      <c r="M245" s="1410"/>
      <c r="N245" s="1410"/>
      <c r="O245" s="1410"/>
      <c r="P245" s="1410"/>
      <c r="Q245" s="1410"/>
      <c r="R245" s="1410"/>
      <c r="S245" s="1410"/>
      <c r="T245" s="1410"/>
      <c r="U245" s="1410"/>
      <c r="V245" s="1410"/>
      <c r="W245" s="1410"/>
    </row>
    <row r="246" spans="1:23">
      <c r="A246" s="1410"/>
      <c r="B246" s="1410"/>
      <c r="C246" s="1410"/>
      <c r="D246" s="1410"/>
      <c r="E246" s="1410"/>
      <c r="F246" s="1410"/>
      <c r="G246" s="1410"/>
      <c r="H246" s="1410"/>
      <c r="I246" s="1410"/>
      <c r="J246" s="1410"/>
      <c r="K246" s="1410"/>
      <c r="L246" s="1410"/>
      <c r="M246" s="1410"/>
      <c r="N246" s="1410"/>
      <c r="O246" s="1410"/>
      <c r="P246" s="1410"/>
      <c r="Q246" s="1410"/>
      <c r="R246" s="1410"/>
      <c r="S246" s="1410"/>
      <c r="T246" s="1410"/>
      <c r="U246" s="1410"/>
      <c r="V246" s="1410"/>
      <c r="W246" s="1410"/>
    </row>
    <row r="247" spans="1:23">
      <c r="A247" s="1410"/>
      <c r="B247" s="1410"/>
      <c r="C247" s="1410"/>
      <c r="D247" s="1410"/>
      <c r="E247" s="1410"/>
      <c r="F247" s="1410"/>
      <c r="G247" s="1410"/>
      <c r="H247" s="1410"/>
      <c r="I247" s="1410"/>
      <c r="J247" s="1410"/>
      <c r="K247" s="1410"/>
      <c r="L247" s="1410"/>
      <c r="M247" s="1410"/>
      <c r="N247" s="1410"/>
      <c r="O247" s="1410"/>
      <c r="P247" s="1410"/>
      <c r="Q247" s="1410"/>
      <c r="R247" s="1410"/>
      <c r="S247" s="1410"/>
      <c r="T247" s="1410"/>
      <c r="U247" s="1410"/>
      <c r="V247" s="1410"/>
      <c r="W247" s="1410"/>
    </row>
    <row r="248" spans="1:23">
      <c r="A248" s="1410"/>
      <c r="B248" s="1410"/>
      <c r="C248" s="1410"/>
      <c r="D248" s="1410"/>
      <c r="E248" s="1410"/>
      <c r="F248" s="1410"/>
      <c r="G248" s="1410"/>
      <c r="H248" s="1410"/>
      <c r="I248" s="1410"/>
      <c r="J248" s="1410"/>
      <c r="K248" s="1410"/>
      <c r="L248" s="1410"/>
      <c r="M248" s="1410"/>
      <c r="N248" s="1410"/>
      <c r="O248" s="1410"/>
      <c r="P248" s="1410"/>
      <c r="Q248" s="1410"/>
      <c r="R248" s="1410"/>
      <c r="S248" s="1410"/>
      <c r="T248" s="1410"/>
      <c r="U248" s="1410"/>
      <c r="V248" s="1410"/>
      <c r="W248" s="1410"/>
    </row>
    <row r="249" spans="1:23">
      <c r="A249" s="1410"/>
      <c r="B249" s="1410"/>
      <c r="C249" s="1410"/>
      <c r="D249" s="1410"/>
      <c r="E249" s="1410"/>
      <c r="F249" s="1410"/>
      <c r="G249" s="1410"/>
      <c r="H249" s="1410"/>
      <c r="I249" s="1410"/>
      <c r="J249" s="1410"/>
      <c r="K249" s="1410"/>
      <c r="L249" s="1410"/>
      <c r="M249" s="1410"/>
      <c r="N249" s="1410"/>
      <c r="O249" s="1410"/>
      <c r="P249" s="1410"/>
      <c r="Q249" s="1410"/>
      <c r="R249" s="1410"/>
      <c r="S249" s="1410"/>
      <c r="T249" s="1410"/>
      <c r="U249" s="1410"/>
      <c r="V249" s="1410"/>
      <c r="W249" s="1410"/>
    </row>
    <row r="250" spans="1:23">
      <c r="A250" s="1410"/>
      <c r="B250" s="1410"/>
      <c r="C250" s="1410"/>
      <c r="D250" s="1410"/>
      <c r="E250" s="1410"/>
      <c r="F250" s="1410"/>
      <c r="G250" s="1410"/>
      <c r="H250" s="1410"/>
      <c r="I250" s="1410"/>
      <c r="J250" s="1410"/>
      <c r="K250" s="1410"/>
      <c r="L250" s="1410"/>
      <c r="M250" s="1410"/>
      <c r="N250" s="1410"/>
      <c r="O250" s="1410"/>
      <c r="P250" s="1410"/>
      <c r="Q250" s="1410"/>
      <c r="R250" s="1410"/>
      <c r="S250" s="1410"/>
      <c r="T250" s="1410"/>
      <c r="U250" s="1410"/>
      <c r="V250" s="1410"/>
      <c r="W250" s="1410"/>
    </row>
    <row r="251" spans="1:23">
      <c r="A251" s="1410"/>
      <c r="B251" s="1410"/>
      <c r="C251" s="1410"/>
      <c r="D251" s="1410"/>
      <c r="E251" s="1410"/>
      <c r="F251" s="1410"/>
      <c r="G251" s="1410"/>
      <c r="H251" s="1410"/>
      <c r="I251" s="1410"/>
      <c r="J251" s="1410"/>
      <c r="K251" s="1410"/>
      <c r="L251" s="1410"/>
      <c r="M251" s="1410"/>
      <c r="N251" s="1410"/>
      <c r="O251" s="1410"/>
      <c r="P251" s="1410"/>
      <c r="Q251" s="1410"/>
      <c r="R251" s="1410"/>
      <c r="S251" s="1410"/>
      <c r="T251" s="1410"/>
      <c r="U251" s="1410"/>
      <c r="V251" s="1410"/>
      <c r="W251" s="1410"/>
    </row>
    <row r="252" spans="1:23">
      <c r="A252" s="1410"/>
      <c r="B252" s="1410"/>
      <c r="C252" s="1410"/>
      <c r="D252" s="1410"/>
      <c r="E252" s="1410"/>
      <c r="F252" s="1410"/>
      <c r="G252" s="1410"/>
      <c r="H252" s="1410"/>
      <c r="I252" s="1410"/>
      <c r="J252" s="1410"/>
      <c r="K252" s="1410"/>
      <c r="L252" s="1410"/>
      <c r="M252" s="1410"/>
      <c r="N252" s="1410"/>
      <c r="O252" s="1410"/>
      <c r="P252" s="1410"/>
      <c r="Q252" s="1410"/>
      <c r="R252" s="1410"/>
      <c r="S252" s="1410"/>
      <c r="T252" s="1410"/>
      <c r="U252" s="1410"/>
      <c r="V252" s="1410"/>
      <c r="W252" s="1410"/>
    </row>
    <row r="253" spans="1:23">
      <c r="A253" s="1410"/>
      <c r="B253" s="1410"/>
      <c r="C253" s="1410"/>
      <c r="D253" s="1410"/>
      <c r="E253" s="1410"/>
      <c r="F253" s="1410"/>
      <c r="G253" s="1410"/>
      <c r="H253" s="1410"/>
      <c r="I253" s="1410"/>
      <c r="J253" s="1410"/>
      <c r="K253" s="1410"/>
      <c r="L253" s="1410"/>
      <c r="M253" s="1410"/>
      <c r="N253" s="1410"/>
      <c r="O253" s="1410"/>
      <c r="P253" s="1410"/>
      <c r="Q253" s="1410"/>
      <c r="R253" s="1410"/>
      <c r="S253" s="1410"/>
      <c r="T253" s="1410"/>
      <c r="U253" s="1410"/>
      <c r="V253" s="1410"/>
      <c r="W253" s="1410"/>
    </row>
    <row r="254" spans="1:23">
      <c r="A254" s="1410"/>
      <c r="B254" s="1410"/>
      <c r="C254" s="1410"/>
      <c r="D254" s="1410"/>
      <c r="E254" s="1410"/>
      <c r="F254" s="1410"/>
      <c r="G254" s="1410"/>
      <c r="H254" s="1410"/>
      <c r="I254" s="1410"/>
      <c r="J254" s="1410"/>
      <c r="K254" s="1410"/>
      <c r="L254" s="1410"/>
      <c r="M254" s="1410"/>
      <c r="N254" s="1410"/>
      <c r="O254" s="1410"/>
      <c r="P254" s="1410"/>
      <c r="Q254" s="1410"/>
      <c r="R254" s="1410"/>
      <c r="S254" s="1410"/>
      <c r="T254" s="1410"/>
      <c r="U254" s="1410"/>
      <c r="V254" s="1410"/>
      <c r="W254" s="1410"/>
    </row>
    <row r="255" spans="1:23">
      <c r="A255" s="1410"/>
      <c r="B255" s="1410"/>
      <c r="C255" s="1410"/>
      <c r="D255" s="1410"/>
      <c r="E255" s="1410"/>
      <c r="F255" s="1410"/>
      <c r="G255" s="1410"/>
      <c r="H255" s="1410"/>
      <c r="I255" s="1410"/>
      <c r="J255" s="1410"/>
      <c r="K255" s="1410"/>
      <c r="L255" s="1410"/>
      <c r="M255" s="1410"/>
      <c r="N255" s="1410"/>
      <c r="O255" s="1410"/>
      <c r="P255" s="1410"/>
      <c r="Q255" s="1410"/>
      <c r="R255" s="1410"/>
      <c r="S255" s="1410"/>
      <c r="T255" s="1410"/>
      <c r="U255" s="1410"/>
      <c r="V255" s="1410"/>
      <c r="W255" s="1410"/>
    </row>
    <row r="256" spans="1:23">
      <c r="A256" s="1410"/>
      <c r="B256" s="1410"/>
      <c r="C256" s="1410"/>
      <c r="D256" s="1410"/>
      <c r="E256" s="1410"/>
      <c r="F256" s="1410"/>
      <c r="G256" s="1410"/>
      <c r="H256" s="1410"/>
      <c r="I256" s="1410"/>
      <c r="J256" s="1410"/>
      <c r="K256" s="1410"/>
      <c r="L256" s="1410"/>
      <c r="M256" s="1410"/>
      <c r="N256" s="1410"/>
      <c r="O256" s="1410"/>
      <c r="P256" s="1410"/>
      <c r="Q256" s="1410"/>
      <c r="R256" s="1410"/>
      <c r="S256" s="1410"/>
      <c r="T256" s="1410"/>
      <c r="U256" s="1410"/>
      <c r="V256" s="1410"/>
      <c r="W256" s="1410"/>
    </row>
    <row r="257" spans="1:23">
      <c r="A257" s="1410"/>
      <c r="B257" s="1410"/>
      <c r="C257" s="1410"/>
      <c r="D257" s="1410"/>
      <c r="E257" s="1410"/>
      <c r="F257" s="1410"/>
      <c r="G257" s="1410"/>
      <c r="H257" s="1410"/>
      <c r="I257" s="1410"/>
      <c r="J257" s="1410"/>
      <c r="K257" s="1410"/>
      <c r="L257" s="1410"/>
      <c r="M257" s="1410"/>
      <c r="N257" s="1410"/>
      <c r="O257" s="1410"/>
      <c r="P257" s="1410"/>
      <c r="Q257" s="1410"/>
      <c r="R257" s="1410"/>
      <c r="S257" s="1410"/>
      <c r="T257" s="1410"/>
      <c r="U257" s="1410"/>
      <c r="V257" s="1410"/>
      <c r="W257" s="1410"/>
    </row>
    <row r="258" spans="1:23">
      <c r="A258" s="1410"/>
      <c r="B258" s="1410"/>
      <c r="C258" s="1410"/>
      <c r="D258" s="1410"/>
      <c r="E258" s="1410"/>
      <c r="F258" s="1410"/>
      <c r="G258" s="1410"/>
      <c r="H258" s="1410"/>
      <c r="I258" s="1410"/>
      <c r="J258" s="1410"/>
      <c r="K258" s="1410"/>
      <c r="L258" s="1410"/>
      <c r="M258" s="1410"/>
      <c r="N258" s="1410"/>
      <c r="O258" s="1410"/>
      <c r="P258" s="1410"/>
      <c r="Q258" s="1410"/>
      <c r="R258" s="1410"/>
      <c r="S258" s="1410"/>
      <c r="T258" s="1410"/>
      <c r="U258" s="1410"/>
      <c r="V258" s="1410"/>
      <c r="W258" s="1410"/>
    </row>
    <row r="259" spans="1:23">
      <c r="A259" s="1410"/>
      <c r="B259" s="1410"/>
      <c r="C259" s="1410"/>
      <c r="D259" s="1410"/>
      <c r="E259" s="1410"/>
      <c r="F259" s="1410"/>
      <c r="G259" s="1410"/>
      <c r="H259" s="1410"/>
      <c r="I259" s="1410"/>
      <c r="J259" s="1410"/>
      <c r="K259" s="1410"/>
      <c r="L259" s="1410"/>
      <c r="M259" s="1410"/>
      <c r="N259" s="1410"/>
      <c r="O259" s="1410"/>
      <c r="P259" s="1410"/>
      <c r="Q259" s="1410"/>
      <c r="R259" s="1410"/>
      <c r="S259" s="1410"/>
      <c r="T259" s="1410"/>
      <c r="U259" s="1410"/>
      <c r="V259" s="1410"/>
      <c r="W259" s="1410"/>
    </row>
    <row r="260" spans="1:23">
      <c r="A260" s="1410"/>
      <c r="B260" s="1410"/>
      <c r="C260" s="1410"/>
      <c r="D260" s="1410"/>
      <c r="E260" s="1410"/>
      <c r="F260" s="1410"/>
      <c r="G260" s="1410"/>
      <c r="H260" s="1410"/>
      <c r="I260" s="1410"/>
      <c r="J260" s="1410"/>
      <c r="K260" s="1410"/>
      <c r="L260" s="1410"/>
      <c r="M260" s="1410"/>
      <c r="N260" s="1410"/>
      <c r="O260" s="1410"/>
      <c r="P260" s="1410"/>
      <c r="Q260" s="1410"/>
      <c r="R260" s="1410"/>
      <c r="S260" s="1410"/>
      <c r="T260" s="1410"/>
      <c r="U260" s="1410"/>
      <c r="V260" s="1410"/>
      <c r="W260" s="1410"/>
    </row>
    <row r="261" spans="1:23">
      <c r="A261" s="1410"/>
      <c r="B261" s="1410"/>
      <c r="C261" s="1410"/>
      <c r="D261" s="1410"/>
      <c r="E261" s="1410"/>
      <c r="F261" s="1410"/>
      <c r="G261" s="1410"/>
      <c r="H261" s="1410"/>
      <c r="I261" s="1410"/>
      <c r="J261" s="1410"/>
      <c r="K261" s="1410"/>
      <c r="L261" s="1410"/>
      <c r="M261" s="1410"/>
      <c r="N261" s="1410"/>
      <c r="O261" s="1410"/>
      <c r="P261" s="1410"/>
      <c r="Q261" s="1410"/>
      <c r="R261" s="1410"/>
      <c r="S261" s="1410"/>
      <c r="T261" s="1410"/>
      <c r="U261" s="1410"/>
      <c r="V261" s="1410"/>
      <c r="W261" s="1410"/>
    </row>
    <row r="262" spans="1:23">
      <c r="A262" s="1410"/>
      <c r="B262" s="1410"/>
      <c r="C262" s="1410"/>
      <c r="D262" s="1410"/>
      <c r="E262" s="1410"/>
      <c r="F262" s="1410"/>
      <c r="G262" s="1410"/>
      <c r="H262" s="1410"/>
      <c r="I262" s="1410"/>
      <c r="J262" s="1410"/>
      <c r="K262" s="1410"/>
      <c r="L262" s="1410"/>
      <c r="M262" s="1410"/>
      <c r="N262" s="1410"/>
      <c r="O262" s="1410"/>
      <c r="P262" s="1410"/>
      <c r="Q262" s="1410"/>
      <c r="R262" s="1410"/>
      <c r="S262" s="1410"/>
      <c r="T262" s="1410"/>
      <c r="U262" s="1410"/>
      <c r="V262" s="1410"/>
      <c r="W262" s="1410"/>
    </row>
    <row r="263" spans="1:23">
      <c r="A263" s="1410"/>
      <c r="B263" s="1410"/>
      <c r="C263" s="1410"/>
      <c r="D263" s="1410"/>
      <c r="E263" s="1410"/>
      <c r="F263" s="1410"/>
      <c r="G263" s="1410"/>
      <c r="H263" s="1410"/>
      <c r="I263" s="1410"/>
      <c r="J263" s="1410"/>
      <c r="K263" s="1410"/>
      <c r="L263" s="1410"/>
      <c r="M263" s="1410"/>
      <c r="N263" s="1410"/>
      <c r="O263" s="1410"/>
      <c r="P263" s="1410"/>
      <c r="Q263" s="1410"/>
      <c r="R263" s="1410"/>
      <c r="S263" s="1410"/>
      <c r="T263" s="1410"/>
      <c r="U263" s="1410"/>
      <c r="V263" s="1410"/>
      <c r="W263" s="1410"/>
    </row>
    <row r="264" spans="1:23">
      <c r="A264" s="1410"/>
      <c r="B264" s="1410"/>
      <c r="C264" s="1410"/>
      <c r="D264" s="1410"/>
      <c r="E264" s="1410"/>
      <c r="F264" s="1410"/>
      <c r="G264" s="1410"/>
      <c r="H264" s="1410"/>
      <c r="I264" s="1410"/>
      <c r="J264" s="1410"/>
      <c r="K264" s="1410"/>
      <c r="L264" s="1410"/>
      <c r="M264" s="1410"/>
      <c r="N264" s="1410"/>
      <c r="O264" s="1410"/>
      <c r="P264" s="1410"/>
      <c r="Q264" s="1410"/>
      <c r="R264" s="1410"/>
      <c r="S264" s="1410"/>
      <c r="T264" s="1410"/>
      <c r="U264" s="1410"/>
      <c r="V264" s="1410"/>
      <c r="W264" s="1410"/>
    </row>
    <row r="265" spans="1:23">
      <c r="A265" s="1410"/>
      <c r="B265" s="1410"/>
      <c r="C265" s="1410"/>
      <c r="D265" s="1410"/>
      <c r="E265" s="1410"/>
      <c r="F265" s="1410"/>
      <c r="G265" s="1410"/>
      <c r="H265" s="1410"/>
      <c r="I265" s="1410"/>
      <c r="J265" s="1410"/>
      <c r="K265" s="1410"/>
      <c r="L265" s="1410"/>
      <c r="M265" s="1410"/>
      <c r="N265" s="1410"/>
      <c r="O265" s="1410"/>
      <c r="P265" s="1410"/>
      <c r="Q265" s="1410"/>
      <c r="R265" s="1410"/>
      <c r="S265" s="1410"/>
      <c r="T265" s="1410"/>
      <c r="U265" s="1410"/>
      <c r="V265" s="1410"/>
      <c r="W265" s="1410"/>
    </row>
    <row r="266" spans="1:23">
      <c r="A266" s="1410"/>
      <c r="B266" s="1410"/>
      <c r="C266" s="1410"/>
      <c r="D266" s="1410"/>
      <c r="E266" s="1410"/>
      <c r="F266" s="1410"/>
      <c r="G266" s="1410"/>
      <c r="H266" s="1410"/>
      <c r="I266" s="1410"/>
      <c r="J266" s="1410"/>
      <c r="K266" s="1410"/>
      <c r="L266" s="1410"/>
      <c r="M266" s="1410"/>
      <c r="N266" s="1410"/>
      <c r="O266" s="1410"/>
      <c r="P266" s="1410"/>
      <c r="Q266" s="1410"/>
      <c r="R266" s="1410"/>
      <c r="S266" s="1410"/>
      <c r="T266" s="1410"/>
      <c r="U266" s="1410"/>
      <c r="V266" s="1410"/>
      <c r="W266" s="1410"/>
    </row>
    <row r="267" spans="1:23">
      <c r="A267" s="1410"/>
      <c r="B267" s="1410"/>
      <c r="C267" s="1410"/>
      <c r="D267" s="1410"/>
      <c r="E267" s="1410"/>
      <c r="F267" s="1410"/>
      <c r="G267" s="1410"/>
      <c r="H267" s="1410"/>
      <c r="I267" s="1410"/>
      <c r="J267" s="1410"/>
      <c r="K267" s="1410"/>
      <c r="L267" s="1410"/>
      <c r="M267" s="1410"/>
      <c r="N267" s="1410"/>
      <c r="O267" s="1410"/>
      <c r="P267" s="1410"/>
      <c r="Q267" s="1410"/>
      <c r="R267" s="1410"/>
      <c r="S267" s="1410"/>
      <c r="T267" s="1410"/>
      <c r="U267" s="1410"/>
      <c r="V267" s="1410"/>
      <c r="W267" s="1410"/>
    </row>
    <row r="268" spans="1:23">
      <c r="A268" s="1410"/>
      <c r="B268" s="1410"/>
      <c r="C268" s="1410"/>
      <c r="D268" s="1410"/>
      <c r="E268" s="1410"/>
      <c r="F268" s="1410"/>
      <c r="G268" s="1410"/>
      <c r="H268" s="1410"/>
      <c r="I268" s="1410"/>
      <c r="J268" s="1410"/>
      <c r="K268" s="1410"/>
      <c r="L268" s="1410"/>
      <c r="M268" s="1410"/>
      <c r="N268" s="1410"/>
      <c r="O268" s="1410"/>
      <c r="P268" s="1410"/>
      <c r="Q268" s="1410"/>
      <c r="R268" s="1410"/>
      <c r="S268" s="1410"/>
      <c r="T268" s="1410"/>
      <c r="U268" s="1410"/>
      <c r="V268" s="1410"/>
      <c r="W268" s="1410"/>
    </row>
    <row r="269" spans="1:23">
      <c r="A269" s="1410"/>
      <c r="B269" s="1410"/>
      <c r="C269" s="1410"/>
      <c r="D269" s="1410"/>
      <c r="E269" s="1410"/>
      <c r="F269" s="1410"/>
      <c r="G269" s="1410"/>
      <c r="H269" s="1410"/>
      <c r="I269" s="1410"/>
      <c r="J269" s="1410"/>
      <c r="K269" s="1410"/>
      <c r="L269" s="1410"/>
      <c r="M269" s="1410"/>
      <c r="N269" s="1410"/>
      <c r="O269" s="1410"/>
      <c r="P269" s="1410"/>
      <c r="Q269" s="1410"/>
      <c r="R269" s="1410"/>
      <c r="S269" s="1410"/>
      <c r="T269" s="1410"/>
      <c r="U269" s="1410"/>
      <c r="V269" s="1410"/>
      <c r="W269" s="1410"/>
    </row>
    <row r="270" spans="1:23">
      <c r="A270" s="1410"/>
      <c r="B270" s="1410"/>
      <c r="C270" s="1410"/>
      <c r="D270" s="1410"/>
      <c r="E270" s="1410"/>
      <c r="F270" s="1410"/>
      <c r="G270" s="1410"/>
      <c r="H270" s="1410"/>
      <c r="I270" s="1410"/>
      <c r="J270" s="1410"/>
      <c r="K270" s="1410"/>
      <c r="L270" s="1410"/>
      <c r="M270" s="1410"/>
      <c r="N270" s="1410"/>
      <c r="O270" s="1410"/>
      <c r="P270" s="1410"/>
      <c r="Q270" s="1410"/>
      <c r="R270" s="1410"/>
      <c r="S270" s="1410"/>
      <c r="T270" s="1410"/>
      <c r="U270" s="1410"/>
      <c r="V270" s="1410"/>
      <c r="W270" s="1410"/>
    </row>
    <row r="271" spans="1:23">
      <c r="A271" s="1410"/>
      <c r="B271" s="1410"/>
      <c r="C271" s="1410"/>
      <c r="D271" s="1410"/>
      <c r="E271" s="1410"/>
      <c r="F271" s="1410"/>
      <c r="G271" s="1410"/>
      <c r="H271" s="1410"/>
      <c r="I271" s="1410"/>
      <c r="J271" s="1410"/>
      <c r="K271" s="1410"/>
      <c r="L271" s="1410"/>
      <c r="M271" s="1410"/>
      <c r="N271" s="1410"/>
      <c r="O271" s="1410"/>
      <c r="P271" s="1410"/>
      <c r="Q271" s="1410"/>
      <c r="R271" s="1410"/>
      <c r="S271" s="1410"/>
      <c r="T271" s="1410"/>
      <c r="U271" s="1410"/>
      <c r="V271" s="1410"/>
      <c r="W271" s="1410"/>
    </row>
    <row r="272" spans="1:23">
      <c r="A272" s="1410"/>
      <c r="B272" s="1410"/>
      <c r="C272" s="1410"/>
      <c r="D272" s="1410"/>
      <c r="E272" s="1410"/>
      <c r="F272" s="1410"/>
      <c r="G272" s="1410"/>
      <c r="H272" s="1410"/>
      <c r="I272" s="1410"/>
      <c r="J272" s="1410"/>
      <c r="K272" s="1410"/>
      <c r="L272" s="1410"/>
      <c r="M272" s="1410"/>
      <c r="N272" s="1410"/>
      <c r="O272" s="1410"/>
      <c r="P272" s="1410"/>
      <c r="Q272" s="1410"/>
      <c r="R272" s="1410"/>
      <c r="S272" s="1410"/>
      <c r="T272" s="1410"/>
      <c r="U272" s="1410"/>
      <c r="V272" s="1410"/>
      <c r="W272" s="1410"/>
    </row>
    <row r="273" spans="1:23">
      <c r="A273" s="1410"/>
      <c r="B273" s="1410"/>
      <c r="C273" s="1410"/>
      <c r="D273" s="1410"/>
      <c r="E273" s="1410"/>
      <c r="F273" s="1410"/>
      <c r="G273" s="1410"/>
      <c r="H273" s="1410"/>
      <c r="I273" s="1410"/>
      <c r="J273" s="1410"/>
      <c r="K273" s="1410"/>
      <c r="L273" s="1410"/>
      <c r="M273" s="1410"/>
      <c r="N273" s="1410"/>
      <c r="O273" s="1410"/>
      <c r="P273" s="1410"/>
      <c r="Q273" s="1410"/>
      <c r="R273" s="1410"/>
      <c r="S273" s="1410"/>
      <c r="T273" s="1410"/>
      <c r="U273" s="1410"/>
      <c r="V273" s="1410"/>
      <c r="W273" s="1410"/>
    </row>
    <row r="274" spans="1:23">
      <c r="A274" s="1410"/>
      <c r="B274" s="1410"/>
      <c r="C274" s="1410"/>
      <c r="D274" s="1410"/>
      <c r="E274" s="1410"/>
      <c r="F274" s="1410"/>
      <c r="G274" s="1410"/>
      <c r="H274" s="1410"/>
      <c r="I274" s="1410"/>
      <c r="J274" s="1410"/>
      <c r="K274" s="1410"/>
      <c r="L274" s="1410"/>
      <c r="M274" s="1410"/>
      <c r="N274" s="1410"/>
      <c r="O274" s="1410"/>
      <c r="P274" s="1410"/>
      <c r="Q274" s="1410"/>
      <c r="R274" s="1410"/>
      <c r="S274" s="1410"/>
      <c r="T274" s="1410"/>
      <c r="U274" s="1410"/>
      <c r="V274" s="1410"/>
      <c r="W274" s="1410"/>
    </row>
    <row r="275" spans="1:23">
      <c r="A275" s="1410"/>
      <c r="B275" s="1410"/>
      <c r="C275" s="1410"/>
      <c r="D275" s="1410"/>
      <c r="E275" s="1410"/>
      <c r="F275" s="1410"/>
      <c r="G275" s="1410"/>
      <c r="H275" s="1410"/>
      <c r="I275" s="1410"/>
      <c r="J275" s="1410"/>
      <c r="K275" s="1410"/>
      <c r="L275" s="1410"/>
      <c r="M275" s="1410"/>
      <c r="N275" s="1410"/>
      <c r="O275" s="1410"/>
      <c r="P275" s="1410"/>
      <c r="Q275" s="1410"/>
      <c r="R275" s="1410"/>
      <c r="S275" s="1410"/>
      <c r="T275" s="1410"/>
      <c r="U275" s="1410"/>
      <c r="V275" s="1410"/>
      <c r="W275" s="1410"/>
    </row>
    <row r="276" spans="1:23">
      <c r="A276" s="1410"/>
      <c r="B276" s="1410"/>
      <c r="C276" s="1410"/>
      <c r="D276" s="1410"/>
      <c r="E276" s="1410"/>
      <c r="F276" s="1410"/>
      <c r="G276" s="1410"/>
      <c r="H276" s="1410"/>
      <c r="I276" s="1410"/>
      <c r="J276" s="1410"/>
      <c r="K276" s="1410"/>
      <c r="L276" s="1410"/>
      <c r="M276" s="1410"/>
      <c r="N276" s="1410"/>
      <c r="O276" s="1410"/>
      <c r="P276" s="1410"/>
      <c r="Q276" s="1410"/>
      <c r="R276" s="1410"/>
      <c r="S276" s="1410"/>
      <c r="T276" s="1410"/>
      <c r="U276" s="1410"/>
      <c r="V276" s="1410"/>
      <c r="W276" s="1410"/>
    </row>
    <row r="277" spans="1:23">
      <c r="A277" s="1410"/>
      <c r="B277" s="1410"/>
      <c r="C277" s="1410"/>
      <c r="D277" s="1410"/>
      <c r="E277" s="1410"/>
      <c r="F277" s="1410"/>
      <c r="G277" s="1410"/>
      <c r="H277" s="1410"/>
      <c r="I277" s="1410"/>
      <c r="J277" s="1410"/>
      <c r="K277" s="1410"/>
      <c r="L277" s="1410"/>
      <c r="M277" s="1410"/>
      <c r="N277" s="1410"/>
      <c r="O277" s="1410"/>
      <c r="P277" s="1410"/>
      <c r="Q277" s="1410"/>
      <c r="R277" s="1410"/>
      <c r="S277" s="1410"/>
      <c r="T277" s="1410"/>
      <c r="U277" s="1410"/>
      <c r="V277" s="1410"/>
      <c r="W277" s="1410"/>
    </row>
    <row r="278" spans="1:23">
      <c r="A278" s="1410"/>
      <c r="B278" s="1410"/>
      <c r="C278" s="1410"/>
      <c r="D278" s="1410"/>
      <c r="E278" s="1410"/>
      <c r="F278" s="1410"/>
      <c r="G278" s="1410"/>
      <c r="H278" s="1410"/>
      <c r="I278" s="1410"/>
      <c r="J278" s="1410"/>
      <c r="K278" s="1410"/>
      <c r="L278" s="1410"/>
      <c r="M278" s="1410"/>
      <c r="N278" s="1410"/>
      <c r="O278" s="1410"/>
      <c r="P278" s="1410"/>
      <c r="Q278" s="1410"/>
      <c r="R278" s="1410"/>
      <c r="S278" s="1410"/>
      <c r="T278" s="1410"/>
      <c r="U278" s="1410"/>
      <c r="V278" s="1410"/>
      <c r="W278" s="1410"/>
    </row>
    <row r="279" spans="1:23">
      <c r="A279" s="1410"/>
      <c r="B279" s="1410"/>
      <c r="C279" s="1410"/>
      <c r="D279" s="1410"/>
      <c r="E279" s="1410"/>
      <c r="F279" s="1410"/>
      <c r="G279" s="1410"/>
      <c r="H279" s="1410"/>
      <c r="I279" s="1410"/>
      <c r="J279" s="1410"/>
      <c r="K279" s="1410"/>
      <c r="L279" s="1410"/>
      <c r="M279" s="1410"/>
      <c r="N279" s="1410"/>
      <c r="O279" s="1410"/>
      <c r="P279" s="1410"/>
      <c r="Q279" s="1410"/>
      <c r="R279" s="1410"/>
      <c r="S279" s="1410"/>
      <c r="T279" s="1410"/>
      <c r="U279" s="1410"/>
      <c r="V279" s="1410"/>
      <c r="W279" s="1410"/>
    </row>
    <row r="280" spans="1:23">
      <c r="A280" s="1410"/>
      <c r="B280" s="1410"/>
      <c r="C280" s="1410"/>
      <c r="D280" s="1410"/>
      <c r="E280" s="1410"/>
      <c r="F280" s="1410"/>
      <c r="G280" s="1410"/>
      <c r="H280" s="1410"/>
      <c r="I280" s="1410"/>
      <c r="J280" s="1410"/>
      <c r="K280" s="1410"/>
      <c r="L280" s="1410"/>
      <c r="M280" s="1410"/>
      <c r="N280" s="1410"/>
      <c r="O280" s="1410"/>
      <c r="P280" s="1410"/>
      <c r="Q280" s="1410"/>
      <c r="R280" s="1410"/>
      <c r="S280" s="1410"/>
      <c r="T280" s="1410"/>
      <c r="U280" s="1410"/>
      <c r="V280" s="1410"/>
      <c r="W280" s="1410"/>
    </row>
    <row r="281" spans="1:23">
      <c r="A281" s="1410"/>
      <c r="B281" s="1410"/>
      <c r="C281" s="1410"/>
      <c r="D281" s="1410"/>
      <c r="E281" s="1410"/>
      <c r="F281" s="1410"/>
      <c r="G281" s="1410"/>
      <c r="H281" s="1410"/>
      <c r="I281" s="1410"/>
      <c r="J281" s="1410"/>
      <c r="K281" s="1410"/>
      <c r="L281" s="1410"/>
      <c r="M281" s="1410"/>
      <c r="N281" s="1410"/>
      <c r="O281" s="1410"/>
      <c r="P281" s="1410"/>
      <c r="Q281" s="1410"/>
      <c r="R281" s="1410"/>
      <c r="S281" s="1410"/>
      <c r="T281" s="1410"/>
      <c r="U281" s="1410"/>
      <c r="V281" s="1410"/>
      <c r="W281" s="1410"/>
    </row>
    <row r="282" spans="1:23">
      <c r="A282" s="1410"/>
      <c r="B282" s="1410"/>
      <c r="C282" s="1410"/>
      <c r="D282" s="1410"/>
      <c r="E282" s="1410"/>
      <c r="F282" s="1410"/>
      <c r="G282" s="1410"/>
      <c r="H282" s="1410"/>
      <c r="I282" s="1410"/>
      <c r="J282" s="1410"/>
      <c r="K282" s="1410"/>
      <c r="L282" s="1410"/>
      <c r="M282" s="1410"/>
      <c r="N282" s="1410"/>
      <c r="O282" s="1410"/>
      <c r="P282" s="1410"/>
      <c r="Q282" s="1410"/>
      <c r="R282" s="1410"/>
      <c r="S282" s="1410"/>
      <c r="T282" s="1410"/>
      <c r="U282" s="1410"/>
      <c r="V282" s="1410"/>
      <c r="W282" s="1410"/>
    </row>
    <row r="283" spans="1:23">
      <c r="A283" s="1410"/>
      <c r="B283" s="1410"/>
      <c r="C283" s="1410"/>
      <c r="D283" s="1410"/>
      <c r="E283" s="1410"/>
      <c r="F283" s="1410"/>
      <c r="G283" s="1410"/>
      <c r="H283" s="1410"/>
      <c r="I283" s="1410"/>
      <c r="J283" s="1410"/>
      <c r="K283" s="1410"/>
      <c r="L283" s="1410"/>
      <c r="M283" s="1410"/>
      <c r="N283" s="1410"/>
      <c r="O283" s="1410"/>
      <c r="P283" s="1410"/>
      <c r="Q283" s="1410"/>
      <c r="R283" s="1410"/>
      <c r="S283" s="1410"/>
      <c r="T283" s="1410"/>
      <c r="U283" s="1410"/>
      <c r="V283" s="1410"/>
      <c r="W283" s="1410"/>
    </row>
    <row r="284" spans="1:23">
      <c r="A284" s="1410"/>
      <c r="B284" s="1410"/>
      <c r="C284" s="1410"/>
      <c r="D284" s="1410"/>
      <c r="E284" s="1410"/>
      <c r="F284" s="1410"/>
      <c r="G284" s="1410"/>
      <c r="H284" s="1410"/>
      <c r="I284" s="1410"/>
      <c r="J284" s="1410"/>
      <c r="K284" s="1410"/>
      <c r="L284" s="1410"/>
      <c r="M284" s="1410"/>
      <c r="N284" s="1410"/>
      <c r="O284" s="1410"/>
      <c r="P284" s="1410"/>
      <c r="Q284" s="1410"/>
      <c r="R284" s="1410"/>
      <c r="S284" s="1410"/>
      <c r="T284" s="1410"/>
      <c r="U284" s="1410"/>
      <c r="V284" s="1410"/>
      <c r="W284" s="1410"/>
    </row>
    <row r="285" spans="1:23">
      <c r="A285" s="1410"/>
      <c r="B285" s="1410"/>
      <c r="C285" s="1410"/>
      <c r="D285" s="1410"/>
      <c r="E285" s="1410"/>
      <c r="F285" s="1410"/>
      <c r="G285" s="1410"/>
      <c r="H285" s="1410"/>
      <c r="I285" s="1410"/>
      <c r="J285" s="1410"/>
      <c r="K285" s="1410"/>
      <c r="L285" s="1410"/>
      <c r="M285" s="1410"/>
      <c r="N285" s="1410"/>
      <c r="O285" s="1410"/>
      <c r="P285" s="1410"/>
      <c r="Q285" s="1410"/>
      <c r="R285" s="1410"/>
      <c r="S285" s="1410"/>
      <c r="T285" s="1410"/>
      <c r="U285" s="1410"/>
      <c r="V285" s="1410"/>
      <c r="W285" s="1410"/>
    </row>
    <row r="286" spans="1:23">
      <c r="A286" s="1410"/>
      <c r="B286" s="1410"/>
      <c r="C286" s="1410"/>
      <c r="D286" s="1410"/>
      <c r="E286" s="1410"/>
      <c r="F286" s="1410"/>
      <c r="G286" s="1410"/>
      <c r="H286" s="1410"/>
      <c r="I286" s="1410"/>
      <c r="J286" s="1410"/>
      <c r="K286" s="1410"/>
      <c r="L286" s="1410"/>
      <c r="M286" s="1410"/>
      <c r="N286" s="1410"/>
      <c r="O286" s="1410"/>
      <c r="P286" s="1410"/>
      <c r="Q286" s="1410"/>
      <c r="R286" s="1410"/>
      <c r="S286" s="1410"/>
      <c r="T286" s="1410"/>
      <c r="U286" s="1410"/>
      <c r="V286" s="1410"/>
      <c r="W286" s="1410"/>
    </row>
    <row r="287" spans="1:23">
      <c r="A287" s="1410"/>
      <c r="B287" s="1410"/>
      <c r="C287" s="1410"/>
      <c r="D287" s="1410"/>
      <c r="E287" s="1410"/>
      <c r="F287" s="1410"/>
      <c r="G287" s="1410"/>
      <c r="H287" s="1410"/>
      <c r="I287" s="1410"/>
      <c r="J287" s="1410"/>
      <c r="K287" s="1410"/>
      <c r="L287" s="1410"/>
      <c r="M287" s="1410"/>
      <c r="N287" s="1410"/>
      <c r="O287" s="1410"/>
      <c r="P287" s="1410"/>
      <c r="Q287" s="1410"/>
      <c r="R287" s="1410"/>
      <c r="S287" s="1410"/>
      <c r="T287" s="1410"/>
      <c r="U287" s="1410"/>
      <c r="V287" s="1410"/>
      <c r="W287" s="1410"/>
    </row>
    <row r="288" spans="1:23">
      <c r="A288" s="1410"/>
      <c r="B288" s="1410"/>
      <c r="C288" s="1410"/>
      <c r="D288" s="1410"/>
      <c r="E288" s="1410"/>
      <c r="F288" s="1410"/>
      <c r="G288" s="1410"/>
      <c r="H288" s="1410"/>
      <c r="I288" s="1410"/>
      <c r="J288" s="1410"/>
      <c r="K288" s="1410"/>
      <c r="L288" s="1410"/>
      <c r="M288" s="1410"/>
      <c r="N288" s="1410"/>
      <c r="O288" s="1410"/>
      <c r="P288" s="1410"/>
      <c r="Q288" s="1410"/>
      <c r="R288" s="1410"/>
      <c r="S288" s="1410"/>
      <c r="T288" s="1410"/>
      <c r="U288" s="1410"/>
      <c r="V288" s="1410"/>
      <c r="W288" s="1410"/>
    </row>
    <row r="289" spans="1:23">
      <c r="A289" s="1410"/>
      <c r="B289" s="1410"/>
      <c r="C289" s="1410"/>
      <c r="D289" s="1410"/>
      <c r="E289" s="1410"/>
      <c r="F289" s="1410"/>
      <c r="G289" s="1410"/>
      <c r="H289" s="1410"/>
      <c r="I289" s="1410"/>
      <c r="J289" s="1410"/>
      <c r="K289" s="1410"/>
      <c r="L289" s="1410"/>
      <c r="M289" s="1410"/>
      <c r="N289" s="1410"/>
      <c r="O289" s="1410"/>
      <c r="P289" s="1410"/>
      <c r="Q289" s="1410"/>
      <c r="R289" s="1410"/>
      <c r="S289" s="1410"/>
      <c r="T289" s="1410"/>
      <c r="U289" s="1410"/>
      <c r="V289" s="1410"/>
      <c r="W289" s="1410"/>
    </row>
    <row r="290" spans="1:23">
      <c r="A290" s="1410"/>
      <c r="B290" s="1410"/>
      <c r="C290" s="1410"/>
      <c r="D290" s="1410"/>
      <c r="E290" s="1410"/>
      <c r="F290" s="1410"/>
      <c r="G290" s="1410"/>
      <c r="H290" s="1410"/>
      <c r="I290" s="1410"/>
      <c r="J290" s="1410"/>
      <c r="K290" s="1410"/>
      <c r="L290" s="1410"/>
      <c r="M290" s="1410"/>
      <c r="N290" s="1410"/>
      <c r="O290" s="1410"/>
      <c r="P290" s="1410"/>
      <c r="Q290" s="1410"/>
      <c r="R290" s="1410"/>
      <c r="S290" s="1410"/>
      <c r="T290" s="1410"/>
      <c r="U290" s="1410"/>
      <c r="V290" s="1410"/>
      <c r="W290" s="1410"/>
    </row>
    <row r="291" spans="1:23">
      <c r="A291" s="1410"/>
      <c r="B291" s="1410"/>
      <c r="C291" s="1410"/>
      <c r="D291" s="1410"/>
      <c r="E291" s="1410"/>
      <c r="F291" s="1410"/>
      <c r="G291" s="1410"/>
      <c r="H291" s="1410"/>
      <c r="I291" s="1410"/>
      <c r="J291" s="1410"/>
      <c r="K291" s="1410"/>
      <c r="L291" s="1410"/>
      <c r="M291" s="1410"/>
      <c r="N291" s="1410"/>
      <c r="O291" s="1410"/>
      <c r="P291" s="1410"/>
      <c r="Q291" s="1410"/>
      <c r="R291" s="1410"/>
      <c r="S291" s="1410"/>
      <c r="T291" s="1410"/>
      <c r="U291" s="1410"/>
      <c r="V291" s="1410"/>
      <c r="W291" s="1410"/>
    </row>
    <row r="292" spans="1:23">
      <c r="A292" s="1410"/>
      <c r="B292" s="1410"/>
      <c r="C292" s="1410"/>
      <c r="D292" s="1410"/>
      <c r="E292" s="1410"/>
      <c r="F292" s="1410"/>
      <c r="G292" s="1410"/>
      <c r="H292" s="1410"/>
      <c r="I292" s="1410"/>
      <c r="J292" s="1410"/>
      <c r="K292" s="1410"/>
      <c r="L292" s="1410"/>
      <c r="M292" s="1410"/>
      <c r="N292" s="1410"/>
      <c r="O292" s="1410"/>
      <c r="P292" s="1410"/>
      <c r="Q292" s="1410"/>
      <c r="R292" s="1410"/>
      <c r="S292" s="1410"/>
      <c r="T292" s="1410"/>
      <c r="U292" s="1410"/>
      <c r="V292" s="1410"/>
      <c r="W292" s="1410"/>
    </row>
    <row r="293" spans="1:23">
      <c r="A293" s="1410"/>
      <c r="B293" s="1410"/>
      <c r="C293" s="1410"/>
      <c r="D293" s="1410"/>
      <c r="E293" s="1410"/>
      <c r="F293" s="1410"/>
      <c r="G293" s="1410"/>
      <c r="H293" s="1410"/>
      <c r="I293" s="1410"/>
      <c r="J293" s="1410"/>
      <c r="K293" s="1410"/>
      <c r="L293" s="1410"/>
      <c r="M293" s="1410"/>
      <c r="N293" s="1410"/>
      <c r="O293" s="1410"/>
      <c r="P293" s="1410"/>
      <c r="Q293" s="1410"/>
      <c r="R293" s="1410"/>
      <c r="S293" s="1410"/>
      <c r="T293" s="1410"/>
      <c r="U293" s="1410"/>
      <c r="V293" s="1410"/>
      <c r="W293" s="1410"/>
    </row>
    <row r="294" spans="1:23">
      <c r="A294" s="1410"/>
      <c r="B294" s="1410"/>
      <c r="C294" s="1410"/>
      <c r="D294" s="1410"/>
      <c r="E294" s="1410"/>
      <c r="F294" s="1410"/>
      <c r="G294" s="1410"/>
      <c r="H294" s="1410"/>
      <c r="I294" s="1410"/>
      <c r="J294" s="1410"/>
      <c r="K294" s="1410"/>
      <c r="L294" s="1410"/>
      <c r="M294" s="1410"/>
      <c r="N294" s="1410"/>
      <c r="O294" s="1410"/>
      <c r="P294" s="1410"/>
      <c r="Q294" s="1410"/>
      <c r="R294" s="1410"/>
      <c r="S294" s="1410"/>
      <c r="T294" s="1410"/>
      <c r="U294" s="1410"/>
      <c r="V294" s="1410"/>
      <c r="W294" s="1410"/>
    </row>
    <row r="295" spans="1:23">
      <c r="A295" s="1410"/>
      <c r="B295" s="1410"/>
      <c r="C295" s="1410"/>
      <c r="D295" s="1410"/>
      <c r="E295" s="1410"/>
      <c r="F295" s="1410"/>
      <c r="G295" s="1410"/>
      <c r="H295" s="1410"/>
      <c r="I295" s="1410"/>
      <c r="J295" s="1410"/>
      <c r="K295" s="1410"/>
      <c r="L295" s="1410"/>
      <c r="M295" s="1410"/>
      <c r="N295" s="1410"/>
      <c r="O295" s="1410"/>
      <c r="P295" s="1410"/>
      <c r="Q295" s="1410"/>
      <c r="R295" s="1410"/>
      <c r="S295" s="1410"/>
      <c r="T295" s="1410"/>
      <c r="U295" s="1410"/>
      <c r="V295" s="1410"/>
      <c r="W295" s="1410"/>
    </row>
    <row r="296" spans="1:23">
      <c r="A296" s="1410"/>
      <c r="B296" s="1410"/>
      <c r="C296" s="1410"/>
      <c r="D296" s="1410"/>
      <c r="E296" s="1410"/>
      <c r="F296" s="1410"/>
      <c r="G296" s="1410"/>
      <c r="H296" s="1410"/>
      <c r="I296" s="1410"/>
      <c r="J296" s="1410"/>
      <c r="K296" s="1410"/>
      <c r="L296" s="1410"/>
      <c r="M296" s="1410"/>
      <c r="N296" s="1410"/>
      <c r="O296" s="1410"/>
      <c r="P296" s="1410"/>
      <c r="Q296" s="1410"/>
      <c r="R296" s="1410"/>
      <c r="S296" s="1410"/>
      <c r="T296" s="1410"/>
      <c r="U296" s="1410"/>
      <c r="V296" s="1410"/>
      <c r="W296" s="1410"/>
    </row>
    <row r="297" spans="1:23">
      <c r="A297" s="1410"/>
      <c r="B297" s="1410"/>
      <c r="C297" s="1410"/>
      <c r="D297" s="1410"/>
      <c r="E297" s="1410"/>
      <c r="F297" s="1410"/>
      <c r="G297" s="1410"/>
      <c r="H297" s="1410"/>
      <c r="I297" s="1410"/>
      <c r="J297" s="1410"/>
      <c r="K297" s="1410"/>
      <c r="L297" s="1410"/>
      <c r="M297" s="1410"/>
      <c r="N297" s="1410"/>
      <c r="O297" s="1410"/>
      <c r="P297" s="1410"/>
      <c r="Q297" s="1410"/>
      <c r="R297" s="1410"/>
      <c r="S297" s="1410"/>
      <c r="T297" s="1410"/>
      <c r="U297" s="1410"/>
      <c r="V297" s="1410"/>
      <c r="W297" s="1410"/>
    </row>
    <row r="298" spans="1:23">
      <c r="A298" s="1410"/>
      <c r="B298" s="1410"/>
      <c r="C298" s="1410"/>
      <c r="D298" s="1410"/>
      <c r="E298" s="1410"/>
      <c r="F298" s="1410"/>
      <c r="G298" s="1410"/>
      <c r="H298" s="1410"/>
      <c r="I298" s="1410"/>
      <c r="J298" s="1410"/>
      <c r="K298" s="1410"/>
      <c r="L298" s="1410"/>
      <c r="M298" s="1410"/>
      <c r="N298" s="1410"/>
      <c r="O298" s="1410"/>
      <c r="P298" s="1410"/>
      <c r="Q298" s="1410"/>
      <c r="R298" s="1410"/>
      <c r="S298" s="1410"/>
      <c r="T298" s="1410"/>
      <c r="U298" s="1410"/>
      <c r="V298" s="1410"/>
      <c r="W298" s="1410"/>
    </row>
    <row r="299" spans="1:23">
      <c r="A299" s="1410"/>
      <c r="B299" s="1410"/>
      <c r="C299" s="1410"/>
      <c r="D299" s="1410"/>
      <c r="E299" s="1410"/>
      <c r="F299" s="1410"/>
      <c r="G299" s="1410"/>
      <c r="H299" s="1410"/>
      <c r="I299" s="1410"/>
      <c r="J299" s="1410"/>
      <c r="K299" s="1410"/>
      <c r="L299" s="1410"/>
      <c r="M299" s="1410"/>
      <c r="N299" s="1410"/>
      <c r="O299" s="1410"/>
      <c r="P299" s="1410"/>
      <c r="Q299" s="1410"/>
      <c r="R299" s="1410"/>
      <c r="S299" s="1410"/>
      <c r="T299" s="1410"/>
      <c r="U299" s="1410"/>
      <c r="V299" s="1410"/>
      <c r="W299" s="1410"/>
    </row>
    <row r="300" spans="1:23">
      <c r="A300" s="1410"/>
      <c r="B300" s="1410"/>
      <c r="C300" s="1410"/>
      <c r="D300" s="1410"/>
      <c r="E300" s="1410"/>
      <c r="F300" s="1410"/>
      <c r="G300" s="1410"/>
      <c r="H300" s="1410"/>
      <c r="I300" s="1410"/>
      <c r="J300" s="1410"/>
      <c r="K300" s="1410"/>
      <c r="L300" s="1410"/>
      <c r="M300" s="1410"/>
      <c r="N300" s="1410"/>
      <c r="O300" s="1410"/>
      <c r="P300" s="1410"/>
      <c r="Q300" s="1410"/>
      <c r="R300" s="1410"/>
      <c r="S300" s="1410"/>
      <c r="T300" s="1410"/>
      <c r="U300" s="1410"/>
      <c r="V300" s="1410"/>
      <c r="W300" s="1410"/>
    </row>
    <row r="301" spans="1:23">
      <c r="A301" s="1410"/>
      <c r="B301" s="1410"/>
      <c r="C301" s="1410"/>
      <c r="D301" s="1410"/>
      <c r="E301" s="1410"/>
      <c r="F301" s="1410"/>
      <c r="G301" s="1410"/>
      <c r="H301" s="1410"/>
      <c r="I301" s="1410"/>
      <c r="J301" s="1410"/>
      <c r="K301" s="1410"/>
      <c r="L301" s="1410"/>
      <c r="M301" s="1410"/>
      <c r="N301" s="1410"/>
      <c r="O301" s="1410"/>
      <c r="P301" s="1410"/>
      <c r="Q301" s="1410"/>
      <c r="R301" s="1410"/>
      <c r="S301" s="1410"/>
      <c r="T301" s="1410"/>
      <c r="U301" s="1410"/>
      <c r="V301" s="1410"/>
      <c r="W301" s="1410"/>
    </row>
    <row r="302" spans="1:23">
      <c r="A302" s="1410"/>
      <c r="B302" s="1410"/>
      <c r="C302" s="1410"/>
      <c r="D302" s="1410"/>
      <c r="E302" s="1410"/>
      <c r="F302" s="1410"/>
      <c r="G302" s="1410"/>
      <c r="H302" s="1410"/>
      <c r="I302" s="1410"/>
      <c r="J302" s="1410"/>
      <c r="K302" s="1410"/>
      <c r="L302" s="1410"/>
      <c r="M302" s="1410"/>
      <c r="N302" s="1410"/>
      <c r="O302" s="1410"/>
      <c r="P302" s="1410"/>
      <c r="Q302" s="1410"/>
      <c r="R302" s="1410"/>
      <c r="S302" s="1410"/>
      <c r="T302" s="1410"/>
      <c r="U302" s="1410"/>
      <c r="V302" s="1410"/>
      <c r="W302" s="1410"/>
    </row>
    <row r="303" spans="1:23">
      <c r="A303" s="1410"/>
      <c r="B303" s="1410"/>
      <c r="C303" s="1410"/>
      <c r="D303" s="1410"/>
      <c r="E303" s="1410"/>
      <c r="F303" s="1410"/>
      <c r="G303" s="1410"/>
      <c r="H303" s="1410"/>
      <c r="I303" s="1410"/>
      <c r="J303" s="1410"/>
      <c r="K303" s="1410"/>
      <c r="L303" s="1410"/>
      <c r="M303" s="1410"/>
      <c r="N303" s="1410"/>
      <c r="O303" s="1410"/>
      <c r="P303" s="1410"/>
      <c r="Q303" s="1410"/>
      <c r="R303" s="1410"/>
      <c r="S303" s="1410"/>
      <c r="T303" s="1410"/>
      <c r="U303" s="1410"/>
      <c r="V303" s="1410"/>
      <c r="W303" s="1410"/>
    </row>
    <row r="304" spans="1:23">
      <c r="A304" s="1410"/>
      <c r="B304" s="1410"/>
      <c r="C304" s="1410"/>
      <c r="D304" s="1410"/>
      <c r="E304" s="1410"/>
      <c r="F304" s="1410"/>
      <c r="G304" s="1410"/>
      <c r="H304" s="1410"/>
      <c r="I304" s="1410"/>
      <c r="J304" s="1410"/>
      <c r="K304" s="1410"/>
      <c r="L304" s="1410"/>
      <c r="M304" s="1410"/>
      <c r="N304" s="1410"/>
      <c r="O304" s="1410"/>
      <c r="P304" s="1410"/>
      <c r="Q304" s="1410"/>
      <c r="R304" s="1410"/>
      <c r="S304" s="1410"/>
      <c r="T304" s="1410"/>
      <c r="U304" s="1410"/>
      <c r="V304" s="1410"/>
      <c r="W304" s="1410"/>
    </row>
    <row r="305" spans="1:23">
      <c r="A305" s="1410"/>
      <c r="B305" s="1410"/>
      <c r="C305" s="1410"/>
      <c r="D305" s="1410"/>
      <c r="E305" s="1410"/>
      <c r="F305" s="1410"/>
      <c r="G305" s="1410"/>
      <c r="H305" s="1410"/>
      <c r="I305" s="1410"/>
      <c r="J305" s="1410"/>
      <c r="K305" s="1410"/>
      <c r="L305" s="1410"/>
      <c r="M305" s="1410"/>
      <c r="N305" s="1410"/>
      <c r="O305" s="1410"/>
      <c r="P305" s="1410"/>
      <c r="Q305" s="1410"/>
      <c r="R305" s="1410"/>
      <c r="S305" s="1410"/>
      <c r="T305" s="1410"/>
      <c r="U305" s="1410"/>
      <c r="V305" s="1410"/>
      <c r="W305" s="1410"/>
    </row>
    <row r="306" spans="1:23">
      <c r="A306" s="1410"/>
      <c r="B306" s="1410"/>
      <c r="C306" s="1410"/>
      <c r="D306" s="1410"/>
      <c r="E306" s="1410"/>
      <c r="F306" s="1410"/>
      <c r="G306" s="1410"/>
      <c r="H306" s="1410"/>
      <c r="I306" s="1410"/>
      <c r="J306" s="1410"/>
      <c r="K306" s="1410"/>
      <c r="L306" s="1410"/>
      <c r="M306" s="1410"/>
      <c r="N306" s="1410"/>
      <c r="O306" s="1410"/>
      <c r="P306" s="1410"/>
      <c r="Q306" s="1410"/>
      <c r="R306" s="1410"/>
      <c r="S306" s="1410"/>
      <c r="T306" s="1410"/>
      <c r="U306" s="1410"/>
      <c r="V306" s="1410"/>
      <c r="W306" s="1410"/>
    </row>
    <row r="307" spans="1:23">
      <c r="A307" s="1410"/>
      <c r="B307" s="1410"/>
      <c r="C307" s="1410"/>
      <c r="D307" s="1410"/>
      <c r="E307" s="1410"/>
      <c r="F307" s="1410"/>
      <c r="G307" s="1410"/>
      <c r="H307" s="1410"/>
      <c r="I307" s="1410"/>
      <c r="J307" s="1410"/>
      <c r="K307" s="1410"/>
      <c r="L307" s="1410"/>
      <c r="M307" s="1410"/>
      <c r="N307" s="1410"/>
      <c r="O307" s="1410"/>
      <c r="P307" s="1410"/>
      <c r="Q307" s="1410"/>
      <c r="R307" s="1410"/>
      <c r="S307" s="1410"/>
      <c r="T307" s="1410"/>
      <c r="U307" s="1410"/>
      <c r="V307" s="1410"/>
      <c r="W307" s="1410"/>
    </row>
    <row r="308" spans="1:23">
      <c r="A308" s="1410"/>
      <c r="B308" s="1410"/>
      <c r="C308" s="1410"/>
      <c r="D308" s="1410"/>
      <c r="E308" s="1410"/>
      <c r="F308" s="1410"/>
      <c r="G308" s="1410"/>
      <c r="H308" s="1410"/>
      <c r="I308" s="1410"/>
      <c r="J308" s="1410"/>
      <c r="K308" s="1410"/>
      <c r="L308" s="1410"/>
      <c r="M308" s="1410"/>
      <c r="N308" s="1410"/>
      <c r="O308" s="1410"/>
      <c r="P308" s="1410"/>
      <c r="Q308" s="1410"/>
      <c r="R308" s="1410"/>
      <c r="S308" s="1410"/>
      <c r="T308" s="1410"/>
      <c r="U308" s="1410"/>
      <c r="V308" s="1410"/>
      <c r="W308" s="1410"/>
    </row>
    <row r="309" spans="1:23">
      <c r="A309" s="1410"/>
      <c r="B309" s="1410"/>
      <c r="C309" s="1410"/>
      <c r="D309" s="1410"/>
      <c r="E309" s="1410"/>
      <c r="F309" s="1410"/>
      <c r="G309" s="1410"/>
      <c r="H309" s="1410"/>
      <c r="I309" s="1410"/>
      <c r="J309" s="1410"/>
      <c r="K309" s="1410"/>
      <c r="L309" s="1410"/>
      <c r="M309" s="1410"/>
      <c r="N309" s="1410"/>
      <c r="O309" s="1410"/>
      <c r="P309" s="1410"/>
      <c r="Q309" s="1410"/>
      <c r="R309" s="1410"/>
      <c r="S309" s="1410"/>
      <c r="T309" s="1410"/>
      <c r="U309" s="1410"/>
      <c r="V309" s="1410"/>
      <c r="W309" s="1410"/>
    </row>
    <row r="310" spans="1:23">
      <c r="A310" s="1410"/>
      <c r="B310" s="1410"/>
      <c r="C310" s="1410"/>
      <c r="D310" s="1410"/>
      <c r="E310" s="1410"/>
      <c r="F310" s="1410"/>
      <c r="G310" s="1410"/>
      <c r="H310" s="1410"/>
      <c r="I310" s="1410"/>
      <c r="J310" s="1410"/>
      <c r="K310" s="1410"/>
      <c r="L310" s="1410"/>
      <c r="M310" s="1410"/>
      <c r="N310" s="1410"/>
      <c r="O310" s="1410"/>
      <c r="P310" s="1410"/>
      <c r="Q310" s="1410"/>
      <c r="R310" s="1410"/>
      <c r="S310" s="1410"/>
      <c r="T310" s="1410"/>
      <c r="U310" s="1410"/>
      <c r="V310" s="1410"/>
      <c r="W310" s="1410"/>
    </row>
    <row r="311" spans="1:23">
      <c r="A311" s="1410"/>
      <c r="B311" s="1410"/>
      <c r="C311" s="1410"/>
      <c r="D311" s="1410"/>
      <c r="E311" s="1410"/>
      <c r="F311" s="1410"/>
      <c r="G311" s="1410"/>
      <c r="H311" s="1410"/>
      <c r="I311" s="1410"/>
      <c r="J311" s="1410"/>
      <c r="K311" s="1410"/>
      <c r="L311" s="1410"/>
      <c r="M311" s="1410"/>
      <c r="N311" s="1410"/>
      <c r="O311" s="1410"/>
      <c r="P311" s="1410"/>
      <c r="Q311" s="1410"/>
      <c r="R311" s="1410"/>
      <c r="S311" s="1410"/>
      <c r="T311" s="1410"/>
      <c r="U311" s="1410"/>
      <c r="V311" s="1410"/>
      <c r="W311" s="1410"/>
    </row>
    <row r="312" spans="1:23">
      <c r="A312" s="1410"/>
      <c r="B312" s="1410"/>
      <c r="C312" s="1410"/>
      <c r="D312" s="1410"/>
      <c r="E312" s="1410"/>
      <c r="F312" s="1410"/>
      <c r="G312" s="1410"/>
      <c r="H312" s="1410"/>
      <c r="I312" s="1410"/>
      <c r="J312" s="1410"/>
      <c r="K312" s="1410"/>
      <c r="L312" s="1410"/>
      <c r="M312" s="1410"/>
      <c r="N312" s="1410"/>
      <c r="O312" s="1410"/>
      <c r="P312" s="1410"/>
      <c r="Q312" s="1410"/>
      <c r="R312" s="1410"/>
      <c r="S312" s="1410"/>
      <c r="T312" s="1410"/>
      <c r="U312" s="1410"/>
      <c r="V312" s="1410"/>
      <c r="W312" s="1410"/>
    </row>
    <row r="313" spans="1:23">
      <c r="A313" s="1410"/>
      <c r="B313" s="1410"/>
      <c r="C313" s="1410"/>
      <c r="D313" s="1410"/>
      <c r="E313" s="1410"/>
      <c r="F313" s="1410"/>
      <c r="G313" s="1410"/>
      <c r="H313" s="1410"/>
      <c r="I313" s="1410"/>
      <c r="J313" s="1410"/>
      <c r="K313" s="1410"/>
      <c r="L313" s="1410"/>
      <c r="M313" s="1410"/>
      <c r="N313" s="1410"/>
      <c r="O313" s="1410"/>
      <c r="P313" s="1410"/>
      <c r="Q313" s="1410"/>
      <c r="R313" s="1410"/>
      <c r="S313" s="1410"/>
      <c r="T313" s="1410"/>
      <c r="U313" s="1410"/>
      <c r="V313" s="1410"/>
      <c r="W313" s="1410"/>
    </row>
    <row r="314" spans="1:23">
      <c r="A314" s="1410"/>
      <c r="B314" s="1410"/>
      <c r="C314" s="1410"/>
      <c r="D314" s="1410"/>
      <c r="E314" s="1410"/>
      <c r="F314" s="1410"/>
      <c r="G314" s="1410"/>
      <c r="H314" s="1410"/>
      <c r="I314" s="1410"/>
      <c r="J314" s="1410"/>
      <c r="K314" s="1410"/>
      <c r="L314" s="1410"/>
      <c r="M314" s="1410"/>
      <c r="N314" s="1410"/>
      <c r="O314" s="1410"/>
      <c r="P314" s="1410"/>
      <c r="Q314" s="1410"/>
      <c r="R314" s="1410"/>
      <c r="S314" s="1410"/>
      <c r="T314" s="1410"/>
      <c r="U314" s="1410"/>
      <c r="V314" s="1410"/>
      <c r="W314" s="1410"/>
    </row>
    <row r="315" spans="1:23">
      <c r="A315" s="1410"/>
      <c r="B315" s="1410"/>
      <c r="C315" s="1410"/>
      <c r="D315" s="1410"/>
      <c r="E315" s="1410"/>
      <c r="F315" s="1410"/>
      <c r="G315" s="1410"/>
      <c r="H315" s="1410"/>
      <c r="I315" s="1410"/>
      <c r="J315" s="1410"/>
      <c r="K315" s="1410"/>
      <c r="L315" s="1410"/>
      <c r="M315" s="1410"/>
      <c r="N315" s="1410"/>
      <c r="O315" s="1410"/>
      <c r="P315" s="1410"/>
      <c r="Q315" s="1410"/>
      <c r="R315" s="1410"/>
      <c r="S315" s="1410"/>
      <c r="T315" s="1410"/>
      <c r="U315" s="1410"/>
      <c r="V315" s="1410"/>
      <c r="W315" s="1410"/>
    </row>
    <row r="316" spans="1:23">
      <c r="A316" s="1410"/>
      <c r="B316" s="1410"/>
      <c r="C316" s="1410"/>
      <c r="D316" s="1410"/>
      <c r="E316" s="1410"/>
      <c r="F316" s="1410"/>
      <c r="G316" s="1410"/>
      <c r="H316" s="1410"/>
      <c r="I316" s="1410"/>
      <c r="J316" s="1410"/>
      <c r="K316" s="1410"/>
      <c r="L316" s="1410"/>
      <c r="M316" s="1410"/>
      <c r="N316" s="1410"/>
      <c r="O316" s="1410"/>
      <c r="P316" s="1410"/>
      <c r="Q316" s="1410"/>
      <c r="R316" s="1410"/>
      <c r="S316" s="1410"/>
      <c r="T316" s="1410"/>
      <c r="U316" s="1410"/>
      <c r="V316" s="1410"/>
      <c r="W316" s="1410"/>
    </row>
    <row r="317" spans="1:23">
      <c r="A317" s="1410"/>
      <c r="B317" s="1410"/>
      <c r="C317" s="1410"/>
      <c r="D317" s="1410"/>
      <c r="E317" s="1410"/>
      <c r="F317" s="1410"/>
      <c r="G317" s="1410"/>
      <c r="H317" s="1410"/>
      <c r="I317" s="1410"/>
      <c r="J317" s="1410"/>
      <c r="K317" s="1410"/>
      <c r="L317" s="1410"/>
      <c r="M317" s="1410"/>
      <c r="N317" s="1410"/>
      <c r="O317" s="1410"/>
      <c r="P317" s="1410"/>
      <c r="Q317" s="1410"/>
      <c r="R317" s="1410"/>
      <c r="S317" s="1410"/>
      <c r="T317" s="1410"/>
      <c r="U317" s="1410"/>
      <c r="V317" s="1410"/>
      <c r="W317" s="1410"/>
    </row>
    <row r="318" spans="1:23">
      <c r="A318" s="1410"/>
      <c r="B318" s="1410"/>
      <c r="C318" s="1410"/>
      <c r="D318" s="1410"/>
      <c r="E318" s="1410"/>
      <c r="F318" s="1410"/>
      <c r="G318" s="1410"/>
      <c r="H318" s="1410"/>
      <c r="I318" s="1410"/>
      <c r="J318" s="1410"/>
      <c r="K318" s="1410"/>
      <c r="L318" s="1410"/>
      <c r="M318" s="1410"/>
      <c r="N318" s="1410"/>
      <c r="O318" s="1410"/>
      <c r="P318" s="1410"/>
      <c r="Q318" s="1410"/>
      <c r="R318" s="1410"/>
      <c r="S318" s="1410"/>
      <c r="T318" s="1410"/>
      <c r="U318" s="1410"/>
      <c r="V318" s="1410"/>
      <c r="W318" s="1410"/>
    </row>
    <row r="319" spans="1:23">
      <c r="A319" s="1410"/>
      <c r="B319" s="1410"/>
      <c r="C319" s="1410"/>
      <c r="D319" s="1410"/>
      <c r="E319" s="1410"/>
      <c r="F319" s="1410"/>
      <c r="G319" s="1410"/>
      <c r="H319" s="1410"/>
      <c r="I319" s="1410"/>
      <c r="J319" s="1410"/>
      <c r="K319" s="1410"/>
      <c r="L319" s="1410"/>
      <c r="M319" s="1410"/>
      <c r="N319" s="1410"/>
      <c r="O319" s="1410"/>
      <c r="P319" s="1410"/>
      <c r="Q319" s="1410"/>
      <c r="R319" s="1410"/>
      <c r="S319" s="1410"/>
      <c r="T319" s="1410"/>
      <c r="U319" s="1410"/>
      <c r="V319" s="1410"/>
      <c r="W319" s="1410"/>
    </row>
    <row r="320" spans="1:23">
      <c r="A320" s="1410"/>
      <c r="B320" s="1410"/>
      <c r="C320" s="1410"/>
      <c r="D320" s="1410"/>
      <c r="E320" s="1410"/>
      <c r="F320" s="1410"/>
      <c r="G320" s="1410"/>
      <c r="H320" s="1410"/>
      <c r="I320" s="1410"/>
      <c r="J320" s="1410"/>
      <c r="K320" s="1410"/>
      <c r="L320" s="1410"/>
      <c r="M320" s="1410"/>
      <c r="N320" s="1410"/>
      <c r="O320" s="1410"/>
      <c r="P320" s="1410"/>
      <c r="Q320" s="1410"/>
      <c r="R320" s="1410"/>
      <c r="S320" s="1410"/>
      <c r="T320" s="1410"/>
      <c r="U320" s="1410"/>
      <c r="V320" s="1410"/>
      <c r="W320" s="1410"/>
    </row>
    <row r="321" spans="1:23">
      <c r="A321" s="1410"/>
      <c r="B321" s="1410"/>
      <c r="C321" s="1410"/>
      <c r="D321" s="1410"/>
      <c r="E321" s="1410"/>
      <c r="F321" s="1410"/>
      <c r="G321" s="1410"/>
      <c r="H321" s="1410"/>
      <c r="I321" s="1410"/>
      <c r="J321" s="1410"/>
      <c r="K321" s="1410"/>
      <c r="L321" s="1410"/>
      <c r="M321" s="1410"/>
      <c r="N321" s="1410"/>
      <c r="O321" s="1410"/>
      <c r="P321" s="1410"/>
      <c r="Q321" s="1410"/>
      <c r="R321" s="1410"/>
      <c r="S321" s="1410"/>
      <c r="T321" s="1410"/>
      <c r="U321" s="1410"/>
      <c r="V321" s="1410"/>
      <c r="W321" s="1410"/>
    </row>
    <row r="322" spans="1:23">
      <c r="A322" s="1410"/>
      <c r="B322" s="1410"/>
      <c r="C322" s="1410"/>
      <c r="D322" s="1410"/>
      <c r="E322" s="1410"/>
      <c r="F322" s="1410"/>
      <c r="G322" s="1410"/>
      <c r="H322" s="1410"/>
      <c r="I322" s="1410"/>
      <c r="J322" s="1410"/>
      <c r="K322" s="1410"/>
      <c r="L322" s="1410"/>
      <c r="M322" s="1410"/>
      <c r="N322" s="1410"/>
      <c r="O322" s="1410"/>
      <c r="P322" s="1410"/>
      <c r="Q322" s="1410"/>
      <c r="R322" s="1410"/>
      <c r="S322" s="1410"/>
      <c r="T322" s="1410"/>
      <c r="U322" s="1410"/>
      <c r="V322" s="1410"/>
      <c r="W322" s="1410"/>
    </row>
    <row r="323" spans="1:23">
      <c r="A323" s="1410"/>
      <c r="B323" s="1410"/>
      <c r="C323" s="1410"/>
      <c r="D323" s="1410"/>
      <c r="E323" s="1410"/>
      <c r="F323" s="1410"/>
      <c r="G323" s="1410"/>
      <c r="H323" s="1410"/>
      <c r="I323" s="1410"/>
      <c r="J323" s="1410"/>
      <c r="K323" s="1410"/>
      <c r="L323" s="1410"/>
      <c r="M323" s="1410"/>
      <c r="N323" s="1410"/>
      <c r="O323" s="1410"/>
      <c r="P323" s="1410"/>
      <c r="Q323" s="1410"/>
      <c r="R323" s="1410"/>
      <c r="S323" s="1410"/>
      <c r="T323" s="1410"/>
      <c r="U323" s="1410"/>
      <c r="V323" s="1410"/>
      <c r="W323" s="1410"/>
    </row>
    <row r="324" spans="1:23">
      <c r="A324" s="1410"/>
      <c r="B324" s="1410"/>
      <c r="C324" s="1410"/>
      <c r="D324" s="1410"/>
      <c r="E324" s="1410"/>
      <c r="F324" s="1410"/>
      <c r="G324" s="1410"/>
      <c r="H324" s="1410"/>
      <c r="I324" s="1410"/>
      <c r="J324" s="1410"/>
      <c r="K324" s="1410"/>
      <c r="L324" s="1410"/>
      <c r="M324" s="1410"/>
      <c r="N324" s="1410"/>
      <c r="O324" s="1410"/>
      <c r="P324" s="1410"/>
      <c r="Q324" s="1410"/>
      <c r="R324" s="1410"/>
      <c r="S324" s="1410"/>
      <c r="T324" s="1410"/>
      <c r="U324" s="1410"/>
      <c r="V324" s="1410"/>
      <c r="W324" s="1410"/>
    </row>
    <row r="325" spans="1:23">
      <c r="A325" s="1410"/>
      <c r="B325" s="1410"/>
      <c r="C325" s="1410"/>
      <c r="D325" s="1410"/>
      <c r="E325" s="1410"/>
      <c r="F325" s="1410"/>
      <c r="G325" s="1410"/>
      <c r="H325" s="1410"/>
      <c r="I325" s="1410"/>
      <c r="J325" s="1410"/>
      <c r="K325" s="1410"/>
      <c r="L325" s="1410"/>
      <c r="M325" s="1410"/>
      <c r="N325" s="1410"/>
      <c r="O325" s="1410"/>
      <c r="P325" s="1410"/>
      <c r="Q325" s="1410"/>
      <c r="R325" s="1410"/>
      <c r="S325" s="1410"/>
      <c r="T325" s="1410"/>
      <c r="U325" s="1410"/>
      <c r="V325" s="1410"/>
      <c r="W325" s="1410"/>
    </row>
    <row r="326" spans="1:23">
      <c r="A326" s="1410"/>
      <c r="B326" s="1410"/>
      <c r="C326" s="1410"/>
      <c r="D326" s="1410"/>
      <c r="E326" s="1410"/>
      <c r="F326" s="1410"/>
      <c r="G326" s="1410"/>
      <c r="H326" s="1410"/>
      <c r="I326" s="1410"/>
      <c r="J326" s="1410"/>
      <c r="K326" s="1410"/>
      <c r="L326" s="1410"/>
      <c r="M326" s="1410"/>
      <c r="N326" s="1410"/>
      <c r="O326" s="1410"/>
      <c r="P326" s="1410"/>
      <c r="Q326" s="1410"/>
      <c r="R326" s="1410"/>
      <c r="S326" s="1410"/>
      <c r="T326" s="1410"/>
      <c r="U326" s="1410"/>
      <c r="V326" s="1410"/>
      <c r="W326" s="1410"/>
    </row>
    <row r="327" spans="1:23">
      <c r="A327" s="1410"/>
      <c r="B327" s="1410"/>
      <c r="C327" s="1410"/>
      <c r="D327" s="1410"/>
      <c r="E327" s="1410"/>
      <c r="F327" s="1410"/>
      <c r="G327" s="1410"/>
      <c r="H327" s="1410"/>
      <c r="I327" s="1410"/>
      <c r="J327" s="1410"/>
      <c r="K327" s="1410"/>
      <c r="L327" s="1410"/>
      <c r="M327" s="1410"/>
      <c r="N327" s="1410"/>
      <c r="O327" s="1410"/>
      <c r="P327" s="1410"/>
      <c r="Q327" s="1410"/>
      <c r="R327" s="1410"/>
      <c r="S327" s="1410"/>
      <c r="T327" s="1410"/>
      <c r="U327" s="1410"/>
      <c r="V327" s="1410"/>
      <c r="W327" s="1410"/>
    </row>
    <row r="328" spans="1:23">
      <c r="A328" s="1410"/>
      <c r="B328" s="1410"/>
      <c r="C328" s="1410"/>
      <c r="D328" s="1410"/>
      <c r="E328" s="1410"/>
      <c r="F328" s="1410"/>
      <c r="G328" s="1410"/>
      <c r="H328" s="1410"/>
      <c r="I328" s="1410"/>
      <c r="J328" s="1410"/>
      <c r="K328" s="1410"/>
      <c r="L328" s="1410"/>
      <c r="M328" s="1410"/>
      <c r="N328" s="1410"/>
      <c r="O328" s="1410"/>
      <c r="P328" s="1410"/>
      <c r="Q328" s="1410"/>
      <c r="R328" s="1410"/>
      <c r="S328" s="1410"/>
      <c r="T328" s="1410"/>
      <c r="U328" s="1410"/>
      <c r="V328" s="1410"/>
      <c r="W328" s="1410"/>
    </row>
    <row r="329" spans="1:23">
      <c r="A329" s="1410"/>
      <c r="B329" s="1410"/>
      <c r="C329" s="1410"/>
      <c r="D329" s="1410"/>
      <c r="E329" s="1410"/>
      <c r="F329" s="1410"/>
      <c r="G329" s="1410"/>
      <c r="H329" s="1410"/>
      <c r="I329" s="1410"/>
      <c r="J329" s="1410"/>
      <c r="K329" s="1410"/>
      <c r="L329" s="1410"/>
      <c r="M329" s="1410"/>
      <c r="N329" s="1410"/>
      <c r="O329" s="1410"/>
      <c r="P329" s="1410"/>
      <c r="Q329" s="1410"/>
      <c r="R329" s="1410"/>
      <c r="S329" s="1410"/>
      <c r="T329" s="1410"/>
      <c r="U329" s="1410"/>
      <c r="V329" s="1410"/>
      <c r="W329" s="1410"/>
    </row>
    <row r="330" spans="1:23">
      <c r="A330" s="1410"/>
      <c r="B330" s="1410"/>
      <c r="C330" s="1410"/>
      <c r="D330" s="1410"/>
      <c r="E330" s="1410"/>
      <c r="F330" s="1410"/>
      <c r="G330" s="1410"/>
      <c r="H330" s="1410"/>
      <c r="I330" s="1410"/>
      <c r="J330" s="1410"/>
      <c r="K330" s="1410"/>
      <c r="L330" s="1410"/>
      <c r="M330" s="1410"/>
      <c r="N330" s="1410"/>
      <c r="O330" s="1410"/>
      <c r="P330" s="1410"/>
      <c r="Q330" s="1410"/>
      <c r="R330" s="1410"/>
      <c r="S330" s="1410"/>
      <c r="T330" s="1410"/>
      <c r="U330" s="1410"/>
      <c r="V330" s="1410"/>
      <c r="W330" s="1410"/>
    </row>
    <row r="331" spans="1:23">
      <c r="A331" s="1410"/>
      <c r="B331" s="1410"/>
      <c r="C331" s="1410"/>
      <c r="D331" s="1410"/>
      <c r="E331" s="1410"/>
      <c r="F331" s="1410"/>
      <c r="G331" s="1410"/>
      <c r="H331" s="1410"/>
      <c r="I331" s="1410"/>
      <c r="J331" s="1410"/>
      <c r="K331" s="1410"/>
      <c r="L331" s="1410"/>
      <c r="M331" s="1410"/>
      <c r="N331" s="1410"/>
      <c r="O331" s="1410"/>
      <c r="P331" s="1410"/>
      <c r="Q331" s="1410"/>
      <c r="R331" s="1410"/>
      <c r="S331" s="1410"/>
      <c r="T331" s="1410"/>
      <c r="U331" s="1410"/>
      <c r="V331" s="1410"/>
      <c r="W331" s="1410"/>
    </row>
    <row r="332" spans="1:23">
      <c r="A332" s="1410"/>
      <c r="B332" s="1410"/>
      <c r="C332" s="1410"/>
      <c r="D332" s="1410"/>
      <c r="E332" s="1410"/>
      <c r="F332" s="1410"/>
      <c r="G332" s="1410"/>
      <c r="H332" s="1410"/>
      <c r="I332" s="1410"/>
      <c r="J332" s="1410"/>
      <c r="K332" s="1410"/>
      <c r="L332" s="1410"/>
      <c r="M332" s="1410"/>
      <c r="N332" s="1410"/>
      <c r="O332" s="1410"/>
      <c r="P332" s="1410"/>
      <c r="Q332" s="1410"/>
      <c r="R332" s="1410"/>
      <c r="S332" s="1410"/>
      <c r="T332" s="1410"/>
      <c r="U332" s="1410"/>
      <c r="V332" s="1410"/>
      <c r="W332" s="1410"/>
    </row>
    <row r="333" spans="1:23">
      <c r="A333" s="1410"/>
      <c r="B333" s="1410"/>
      <c r="C333" s="1410"/>
      <c r="D333" s="1410"/>
      <c r="E333" s="1410"/>
      <c r="F333" s="1410"/>
      <c r="G333" s="1410"/>
      <c r="H333" s="1410"/>
      <c r="I333" s="1410"/>
      <c r="J333" s="1410"/>
      <c r="K333" s="1410"/>
      <c r="L333" s="1410"/>
      <c r="M333" s="1410"/>
      <c r="N333" s="1410"/>
      <c r="O333" s="1410"/>
      <c r="P333" s="1410"/>
      <c r="Q333" s="1410"/>
      <c r="R333" s="1410"/>
      <c r="S333" s="1410"/>
      <c r="T333" s="1410"/>
      <c r="U333" s="1410"/>
      <c r="V333" s="1410"/>
      <c r="W333" s="1410"/>
    </row>
    <row r="334" spans="1:23">
      <c r="A334" s="1410"/>
      <c r="B334" s="1410"/>
      <c r="C334" s="1410"/>
      <c r="D334" s="1410"/>
      <c r="E334" s="1410"/>
      <c r="F334" s="1410"/>
      <c r="G334" s="1410"/>
      <c r="H334" s="1410"/>
      <c r="I334" s="1410"/>
      <c r="J334" s="1410"/>
      <c r="K334" s="1410"/>
      <c r="L334" s="1410"/>
      <c r="M334" s="1410"/>
      <c r="N334" s="1410"/>
      <c r="O334" s="1410"/>
      <c r="P334" s="1410"/>
      <c r="Q334" s="1410"/>
      <c r="R334" s="1410"/>
      <c r="S334" s="1410"/>
      <c r="T334" s="1410"/>
      <c r="U334" s="1410"/>
      <c r="V334" s="1410"/>
      <c r="W334" s="1410"/>
    </row>
    <row r="335" spans="1:23">
      <c r="A335" s="1410"/>
      <c r="B335" s="1410"/>
      <c r="C335" s="1410"/>
      <c r="D335" s="1410"/>
      <c r="E335" s="1410"/>
      <c r="F335" s="1410"/>
      <c r="G335" s="1410"/>
      <c r="H335" s="1410"/>
      <c r="I335" s="1410"/>
      <c r="J335" s="1410"/>
      <c r="K335" s="1410"/>
      <c r="L335" s="1410"/>
      <c r="M335" s="1410"/>
      <c r="N335" s="1410"/>
      <c r="O335" s="1410"/>
      <c r="P335" s="1410"/>
      <c r="Q335" s="1410"/>
      <c r="R335" s="1410"/>
      <c r="S335" s="1410"/>
      <c r="T335" s="1410"/>
      <c r="U335" s="1410"/>
      <c r="V335" s="1410"/>
      <c r="W335" s="1410"/>
    </row>
    <row r="336" spans="1:23">
      <c r="A336" s="1410"/>
      <c r="B336" s="1410"/>
      <c r="C336" s="1410"/>
      <c r="D336" s="1410"/>
      <c r="E336" s="1410"/>
      <c r="F336" s="1410"/>
      <c r="G336" s="1410"/>
      <c r="H336" s="1410"/>
      <c r="I336" s="1410"/>
      <c r="J336" s="1410"/>
      <c r="K336" s="1410"/>
      <c r="L336" s="1410"/>
      <c r="M336" s="1410"/>
      <c r="N336" s="1410"/>
      <c r="O336" s="1410"/>
      <c r="P336" s="1410"/>
      <c r="Q336" s="1410"/>
      <c r="R336" s="1410"/>
      <c r="S336" s="1410"/>
      <c r="T336" s="1410"/>
      <c r="U336" s="1410"/>
      <c r="V336" s="1410"/>
      <c r="W336" s="1410"/>
    </row>
    <row r="337" spans="1:23">
      <c r="A337" s="1410"/>
      <c r="B337" s="1410"/>
      <c r="C337" s="1410"/>
      <c r="D337" s="1410"/>
      <c r="E337" s="1410"/>
      <c r="F337" s="1410"/>
      <c r="G337" s="1410"/>
      <c r="H337" s="1410"/>
      <c r="I337" s="1410"/>
      <c r="J337" s="1410"/>
      <c r="K337" s="1410"/>
      <c r="L337" s="1410"/>
      <c r="M337" s="1410"/>
      <c r="N337" s="1410"/>
      <c r="O337" s="1410"/>
      <c r="P337" s="1410"/>
      <c r="Q337" s="1410"/>
      <c r="R337" s="1410"/>
      <c r="S337" s="1410"/>
      <c r="T337" s="1410"/>
      <c r="U337" s="1410"/>
      <c r="V337" s="1410"/>
      <c r="W337" s="1410"/>
    </row>
    <row r="338" spans="1:23">
      <c r="A338" s="1410"/>
      <c r="B338" s="1410"/>
      <c r="C338" s="1410"/>
      <c r="D338" s="1410"/>
      <c r="E338" s="1410"/>
      <c r="F338" s="1410"/>
      <c r="G338" s="1410"/>
      <c r="H338" s="1410"/>
      <c r="I338" s="1410"/>
      <c r="J338" s="1410"/>
      <c r="K338" s="1410"/>
      <c r="L338" s="1410"/>
      <c r="M338" s="1410"/>
      <c r="N338" s="1410"/>
      <c r="O338" s="1410"/>
      <c r="P338" s="1410"/>
      <c r="Q338" s="1410"/>
      <c r="R338" s="1410"/>
      <c r="S338" s="1410"/>
      <c r="T338" s="1410"/>
      <c r="U338" s="1410"/>
      <c r="V338" s="1410"/>
      <c r="W338" s="1410"/>
    </row>
    <row r="339" spans="1:23">
      <c r="A339" s="1410"/>
      <c r="B339" s="1410"/>
      <c r="C339" s="1410"/>
      <c r="D339" s="1410"/>
      <c r="E339" s="1410"/>
      <c r="F339" s="1410"/>
      <c r="G339" s="1410"/>
      <c r="H339" s="1410"/>
      <c r="I339" s="1410"/>
      <c r="J339" s="1410"/>
      <c r="K339" s="1410"/>
      <c r="L339" s="1410"/>
      <c r="M339" s="1410"/>
      <c r="N339" s="1410"/>
      <c r="O339" s="1410"/>
      <c r="P339" s="1410"/>
      <c r="Q339" s="1410"/>
      <c r="R339" s="1410"/>
      <c r="S339" s="1410"/>
      <c r="T339" s="1410"/>
      <c r="U339" s="1410"/>
      <c r="V339" s="1410"/>
      <c r="W339" s="1410"/>
    </row>
    <row r="340" spans="1:23">
      <c r="A340" s="1410"/>
      <c r="B340" s="1410"/>
      <c r="C340" s="1410"/>
      <c r="D340" s="1410"/>
      <c r="E340" s="1410"/>
      <c r="F340" s="1410"/>
      <c r="G340" s="1410"/>
      <c r="H340" s="1410"/>
      <c r="I340" s="1410"/>
      <c r="J340" s="1410"/>
      <c r="K340" s="1410"/>
      <c r="L340" s="1410"/>
      <c r="M340" s="1410"/>
      <c r="N340" s="1410"/>
      <c r="O340" s="1410"/>
      <c r="P340" s="1410"/>
      <c r="Q340" s="1410"/>
      <c r="R340" s="1410"/>
      <c r="S340" s="1410"/>
      <c r="T340" s="1410"/>
      <c r="U340" s="1410"/>
      <c r="V340" s="1410"/>
      <c r="W340" s="1410"/>
    </row>
    <row r="341" spans="1:23">
      <c r="A341" s="1410"/>
      <c r="B341" s="1410"/>
      <c r="C341" s="1410"/>
      <c r="D341" s="1410"/>
      <c r="E341" s="1410"/>
      <c r="F341" s="1410"/>
      <c r="G341" s="1410"/>
      <c r="H341" s="1410"/>
      <c r="I341" s="1410"/>
      <c r="J341" s="1410"/>
      <c r="K341" s="1410"/>
      <c r="L341" s="1410"/>
      <c r="M341" s="1410"/>
      <c r="N341" s="1410"/>
      <c r="O341" s="1410"/>
      <c r="P341" s="1410"/>
      <c r="Q341" s="1410"/>
      <c r="R341" s="1410"/>
      <c r="S341" s="1410"/>
      <c r="T341" s="1410"/>
      <c r="U341" s="1410"/>
      <c r="V341" s="1410"/>
      <c r="W341" s="1410"/>
    </row>
    <row r="342" spans="1:23">
      <c r="A342" s="1410"/>
      <c r="B342" s="1410"/>
      <c r="C342" s="1410"/>
      <c r="D342" s="1410"/>
      <c r="E342" s="1410"/>
      <c r="F342" s="1410"/>
      <c r="G342" s="1410"/>
      <c r="H342" s="1410"/>
      <c r="I342" s="1410"/>
      <c r="J342" s="1410"/>
      <c r="K342" s="1410"/>
      <c r="L342" s="1410"/>
      <c r="M342" s="1410"/>
      <c r="N342" s="1410"/>
      <c r="O342" s="1410"/>
      <c r="P342" s="1410"/>
      <c r="Q342" s="1410"/>
      <c r="R342" s="1410"/>
      <c r="S342" s="1410"/>
      <c r="T342" s="1410"/>
      <c r="U342" s="1410"/>
      <c r="V342" s="1410"/>
      <c r="W342" s="1410"/>
    </row>
    <row r="343" spans="1:23">
      <c r="A343" s="1410"/>
      <c r="B343" s="1410"/>
      <c r="C343" s="1410"/>
      <c r="D343" s="1410"/>
      <c r="E343" s="1410"/>
      <c r="F343" s="1410"/>
      <c r="G343" s="1410"/>
      <c r="H343" s="1410"/>
      <c r="I343" s="1410"/>
      <c r="J343" s="1410"/>
      <c r="K343" s="1410"/>
      <c r="L343" s="1410"/>
      <c r="M343" s="1410"/>
      <c r="N343" s="1410"/>
      <c r="O343" s="1410"/>
      <c r="P343" s="1410"/>
      <c r="Q343" s="1410"/>
      <c r="R343" s="1410"/>
      <c r="S343" s="1410"/>
      <c r="T343" s="1410"/>
      <c r="U343" s="1410"/>
      <c r="V343" s="1410"/>
      <c r="W343" s="1410"/>
    </row>
    <row r="344" spans="1:23">
      <c r="A344" s="1410"/>
      <c r="B344" s="1410"/>
      <c r="C344" s="1410"/>
      <c r="D344" s="1410"/>
      <c r="E344" s="1410"/>
      <c r="F344" s="1410"/>
      <c r="G344" s="1410"/>
      <c r="H344" s="1410"/>
      <c r="I344" s="1410"/>
      <c r="J344" s="1410"/>
      <c r="K344" s="1410"/>
      <c r="L344" s="1410"/>
      <c r="M344" s="1410"/>
      <c r="N344" s="1410"/>
      <c r="O344" s="1410"/>
      <c r="P344" s="1410"/>
      <c r="Q344" s="1410"/>
      <c r="R344" s="1410"/>
      <c r="S344" s="1410"/>
      <c r="T344" s="1410"/>
      <c r="U344" s="1410"/>
      <c r="V344" s="1410"/>
      <c r="W344" s="1410"/>
    </row>
    <row r="345" spans="1:23">
      <c r="A345" s="1410"/>
      <c r="B345" s="1410"/>
      <c r="C345" s="1410"/>
      <c r="D345" s="1410"/>
      <c r="E345" s="1410"/>
      <c r="F345" s="1410"/>
      <c r="G345" s="1410"/>
      <c r="H345" s="1410"/>
      <c r="I345" s="1410"/>
      <c r="J345" s="1410"/>
      <c r="K345" s="1410"/>
      <c r="L345" s="1410"/>
      <c r="M345" s="1410"/>
      <c r="N345" s="1410"/>
      <c r="O345" s="1410"/>
      <c r="P345" s="1410"/>
      <c r="Q345" s="1410"/>
      <c r="R345" s="1410"/>
      <c r="S345" s="1410"/>
      <c r="T345" s="1410"/>
      <c r="U345" s="1410"/>
      <c r="V345" s="1410"/>
      <c r="W345" s="1410"/>
    </row>
    <row r="346" spans="1:23">
      <c r="A346" s="1410"/>
      <c r="B346" s="1410"/>
      <c r="C346" s="1410"/>
      <c r="D346" s="1410"/>
      <c r="E346" s="1410"/>
      <c r="F346" s="1410"/>
      <c r="G346" s="1410"/>
      <c r="H346" s="1410"/>
      <c r="I346" s="1410"/>
      <c r="J346" s="1410"/>
      <c r="K346" s="1410"/>
      <c r="L346" s="1410"/>
      <c r="M346" s="1410"/>
      <c r="N346" s="1410"/>
      <c r="O346" s="1410"/>
      <c r="P346" s="1410"/>
      <c r="Q346" s="1410"/>
      <c r="R346" s="1410"/>
      <c r="S346" s="1410"/>
      <c r="T346" s="1410"/>
      <c r="U346" s="1410"/>
      <c r="V346" s="1410"/>
      <c r="W346" s="1410"/>
    </row>
    <row r="347" spans="1:23">
      <c r="A347" s="1410"/>
      <c r="B347" s="1410"/>
      <c r="C347" s="1410"/>
      <c r="D347" s="1410"/>
      <c r="E347" s="1410"/>
      <c r="F347" s="1410"/>
      <c r="G347" s="1410"/>
      <c r="H347" s="1410"/>
      <c r="I347" s="1410"/>
      <c r="J347" s="1410"/>
      <c r="K347" s="1410"/>
      <c r="L347" s="1410"/>
      <c r="M347" s="1410"/>
      <c r="N347" s="1410"/>
      <c r="O347" s="1410"/>
      <c r="P347" s="1410"/>
      <c r="Q347" s="1410"/>
      <c r="R347" s="1410"/>
      <c r="S347" s="1410"/>
      <c r="T347" s="1410"/>
      <c r="U347" s="1410"/>
      <c r="V347" s="1410"/>
      <c r="W347" s="1410"/>
    </row>
    <row r="348" spans="1:23">
      <c r="A348" s="1410"/>
      <c r="B348" s="1410"/>
      <c r="C348" s="1410"/>
      <c r="D348" s="1410"/>
      <c r="E348" s="1410"/>
      <c r="F348" s="1410"/>
      <c r="G348" s="1410"/>
      <c r="H348" s="1410"/>
      <c r="I348" s="1410"/>
      <c r="J348" s="1410"/>
      <c r="K348" s="1410"/>
      <c r="L348" s="1410"/>
      <c r="M348" s="1410"/>
      <c r="N348" s="1410"/>
      <c r="O348" s="1410"/>
      <c r="P348" s="1410"/>
      <c r="Q348" s="1410"/>
      <c r="R348" s="1410"/>
      <c r="S348" s="1410"/>
      <c r="T348" s="1410"/>
      <c r="U348" s="1410"/>
      <c r="V348" s="1410"/>
      <c r="W348" s="1410"/>
    </row>
    <row r="349" spans="1:23">
      <c r="A349" s="1410"/>
      <c r="B349" s="1410"/>
      <c r="C349" s="1410"/>
      <c r="D349" s="1410"/>
      <c r="E349" s="1410"/>
      <c r="F349" s="1410"/>
      <c r="G349" s="1410"/>
      <c r="H349" s="1410"/>
      <c r="I349" s="1410"/>
      <c r="J349" s="1410"/>
      <c r="K349" s="1410"/>
      <c r="L349" s="1410"/>
      <c r="M349" s="1410"/>
      <c r="N349" s="1410"/>
      <c r="O349" s="1410"/>
      <c r="P349" s="1410"/>
      <c r="Q349" s="1410"/>
      <c r="R349" s="1410"/>
      <c r="S349" s="1410"/>
      <c r="T349" s="1410"/>
      <c r="U349" s="1410"/>
      <c r="V349" s="1410"/>
      <c r="W349" s="1410"/>
    </row>
    <row r="350" spans="1:23">
      <c r="A350" s="1410"/>
      <c r="B350" s="1410"/>
      <c r="C350" s="1410"/>
      <c r="D350" s="1410"/>
      <c r="E350" s="1410"/>
      <c r="F350" s="1410"/>
      <c r="G350" s="1410"/>
      <c r="H350" s="1410"/>
      <c r="I350" s="1410"/>
      <c r="J350" s="1410"/>
      <c r="K350" s="1410"/>
      <c r="L350" s="1410"/>
      <c r="M350" s="1410"/>
      <c r="N350" s="1410"/>
      <c r="O350" s="1410"/>
      <c r="P350" s="1410"/>
      <c r="Q350" s="1410"/>
      <c r="R350" s="1410"/>
      <c r="S350" s="1410"/>
      <c r="T350" s="1410"/>
      <c r="U350" s="1410"/>
      <c r="V350" s="1410"/>
      <c r="W350" s="1410"/>
    </row>
    <row r="351" spans="1:23">
      <c r="A351" s="1410"/>
      <c r="B351" s="1410"/>
      <c r="C351" s="1410"/>
      <c r="D351" s="1410"/>
      <c r="E351" s="1410"/>
      <c r="F351" s="1410"/>
      <c r="G351" s="1410"/>
      <c r="H351" s="1410"/>
      <c r="I351" s="1410"/>
      <c r="J351" s="1410"/>
      <c r="K351" s="1410"/>
      <c r="L351" s="1410"/>
      <c r="M351" s="1410"/>
      <c r="N351" s="1410"/>
      <c r="O351" s="1410"/>
      <c r="P351" s="1410"/>
      <c r="Q351" s="1410"/>
      <c r="R351" s="1410"/>
      <c r="S351" s="1410"/>
      <c r="T351" s="1410"/>
      <c r="U351" s="1410"/>
      <c r="V351" s="1410"/>
      <c r="W351" s="1410"/>
    </row>
    <row r="352" spans="1:23">
      <c r="A352" s="1410"/>
      <c r="B352" s="1410"/>
      <c r="C352" s="1410"/>
      <c r="D352" s="1410"/>
      <c r="E352" s="1410"/>
      <c r="F352" s="1410"/>
      <c r="G352" s="1410"/>
      <c r="H352" s="1410"/>
      <c r="I352" s="1410"/>
      <c r="J352" s="1410"/>
      <c r="K352" s="1410"/>
      <c r="L352" s="1410"/>
      <c r="M352" s="1410"/>
      <c r="N352" s="1410"/>
      <c r="O352" s="1410"/>
      <c r="P352" s="1410"/>
      <c r="Q352" s="1410"/>
      <c r="R352" s="1410"/>
      <c r="S352" s="1410"/>
      <c r="T352" s="1410"/>
      <c r="U352" s="1410"/>
      <c r="V352" s="1410"/>
      <c r="W352" s="1410"/>
    </row>
    <row r="353" spans="1:23">
      <c r="A353" s="1410"/>
      <c r="B353" s="1410"/>
      <c r="C353" s="1410"/>
      <c r="D353" s="1410"/>
      <c r="E353" s="1410"/>
      <c r="F353" s="1410"/>
      <c r="G353" s="1410"/>
      <c r="H353" s="1410"/>
      <c r="I353" s="1410"/>
      <c r="J353" s="1410"/>
      <c r="K353" s="1410"/>
      <c r="L353" s="1410"/>
      <c r="M353" s="1410"/>
      <c r="N353" s="1410"/>
      <c r="O353" s="1410"/>
      <c r="P353" s="1410"/>
      <c r="Q353" s="1410"/>
      <c r="R353" s="1410"/>
      <c r="S353" s="1410"/>
      <c r="T353" s="1410"/>
      <c r="U353" s="1410"/>
      <c r="V353" s="1410"/>
      <c r="W353" s="1410"/>
    </row>
    <row r="354" spans="1:23">
      <c r="A354" s="1410"/>
      <c r="B354" s="1410"/>
      <c r="C354" s="1410"/>
      <c r="D354" s="1410"/>
      <c r="E354" s="1410"/>
      <c r="F354" s="1410"/>
      <c r="G354" s="1410"/>
      <c r="H354" s="1410"/>
      <c r="I354" s="1410"/>
      <c r="J354" s="1410"/>
      <c r="K354" s="1410"/>
      <c r="L354" s="1410"/>
      <c r="M354" s="1410"/>
      <c r="N354" s="1410"/>
      <c r="O354" s="1410"/>
      <c r="P354" s="1410"/>
      <c r="Q354" s="1410"/>
      <c r="R354" s="1410"/>
      <c r="S354" s="1410"/>
      <c r="T354" s="1410"/>
      <c r="U354" s="1410"/>
      <c r="V354" s="1410"/>
      <c r="W354" s="1410"/>
    </row>
    <row r="355" spans="1:23">
      <c r="A355" s="1410"/>
      <c r="B355" s="1410"/>
      <c r="C355" s="1410"/>
      <c r="D355" s="1410"/>
      <c r="E355" s="1410"/>
      <c r="F355" s="1410"/>
      <c r="G355" s="1410"/>
      <c r="H355" s="1410"/>
      <c r="I355" s="1410"/>
      <c r="J355" s="1410"/>
      <c r="K355" s="1410"/>
      <c r="L355" s="1410"/>
      <c r="M355" s="1410"/>
      <c r="N355" s="1410"/>
      <c r="O355" s="1410"/>
      <c r="P355" s="1410"/>
      <c r="Q355" s="1410"/>
      <c r="R355" s="1410"/>
      <c r="S355" s="1410"/>
      <c r="T355" s="1410"/>
      <c r="U355" s="1410"/>
      <c r="V355" s="1410"/>
      <c r="W355" s="1410"/>
    </row>
    <row r="356" spans="1:23">
      <c r="A356" s="1410"/>
      <c r="B356" s="1410"/>
      <c r="C356" s="1410"/>
      <c r="D356" s="1410"/>
      <c r="E356" s="1410"/>
      <c r="F356" s="1410"/>
      <c r="G356" s="1410"/>
      <c r="H356" s="1410"/>
      <c r="I356" s="1410"/>
      <c r="J356" s="1410"/>
      <c r="K356" s="1410"/>
      <c r="L356" s="1410"/>
      <c r="M356" s="1410"/>
      <c r="N356" s="1410"/>
      <c r="O356" s="1410"/>
      <c r="P356" s="1410"/>
      <c r="Q356" s="1410"/>
      <c r="R356" s="1410"/>
      <c r="S356" s="1410"/>
      <c r="T356" s="1410"/>
      <c r="U356" s="1410"/>
      <c r="V356" s="1410"/>
      <c r="W356" s="1410"/>
    </row>
    <row r="357" spans="1:23">
      <c r="A357" s="1410"/>
      <c r="B357" s="1410"/>
      <c r="C357" s="1410"/>
      <c r="D357" s="1410"/>
      <c r="E357" s="1410"/>
      <c r="F357" s="1410"/>
      <c r="G357" s="1410"/>
      <c r="H357" s="1410"/>
      <c r="I357" s="1410"/>
      <c r="J357" s="1410"/>
      <c r="K357" s="1410"/>
      <c r="L357" s="1410"/>
      <c r="M357" s="1410"/>
      <c r="N357" s="1410"/>
      <c r="O357" s="1410"/>
      <c r="P357" s="1410"/>
      <c r="Q357" s="1410"/>
      <c r="R357" s="1410"/>
      <c r="S357" s="1410"/>
      <c r="T357" s="1410"/>
      <c r="U357" s="1410"/>
      <c r="V357" s="1410"/>
      <c r="W357" s="1410"/>
    </row>
    <row r="358" spans="1:23">
      <c r="A358" s="1410"/>
      <c r="B358" s="1410"/>
      <c r="C358" s="1410"/>
      <c r="D358" s="1410"/>
      <c r="E358" s="1410"/>
      <c r="F358" s="1410"/>
      <c r="G358" s="1410"/>
      <c r="H358" s="1410"/>
      <c r="I358" s="1410"/>
      <c r="J358" s="1410"/>
      <c r="K358" s="1410"/>
      <c r="L358" s="1410"/>
      <c r="M358" s="1410"/>
      <c r="N358" s="1410"/>
      <c r="O358" s="1410"/>
      <c r="P358" s="1410"/>
      <c r="Q358" s="1410"/>
      <c r="R358" s="1410"/>
      <c r="S358" s="1410"/>
      <c r="T358" s="1410"/>
      <c r="U358" s="1410"/>
      <c r="V358" s="1410"/>
      <c r="W358" s="1410"/>
    </row>
    <row r="359" spans="1:23">
      <c r="A359" s="1410"/>
      <c r="B359" s="1410"/>
      <c r="C359" s="1410"/>
      <c r="D359" s="1410"/>
      <c r="E359" s="1410"/>
      <c r="F359" s="1410"/>
      <c r="G359" s="1410"/>
      <c r="H359" s="1410"/>
      <c r="I359" s="1410"/>
      <c r="J359" s="1410"/>
      <c r="K359" s="1410"/>
      <c r="L359" s="1410"/>
      <c r="M359" s="1410"/>
      <c r="N359" s="1410"/>
      <c r="O359" s="1410"/>
      <c r="P359" s="1410"/>
      <c r="Q359" s="1410"/>
      <c r="R359" s="1410"/>
      <c r="S359" s="1410"/>
      <c r="T359" s="1410"/>
      <c r="U359" s="1410"/>
      <c r="V359" s="1410"/>
      <c r="W359" s="1410"/>
    </row>
    <row r="360" spans="1:23">
      <c r="A360" s="1410"/>
      <c r="B360" s="1410"/>
      <c r="C360" s="1410"/>
      <c r="D360" s="1410"/>
      <c r="E360" s="1410"/>
      <c r="F360" s="1410"/>
      <c r="G360" s="1410"/>
      <c r="H360" s="1410"/>
      <c r="I360" s="1410"/>
      <c r="J360" s="1410"/>
      <c r="K360" s="1410"/>
      <c r="L360" s="1410"/>
      <c r="M360" s="1410"/>
      <c r="N360" s="1410"/>
      <c r="O360" s="1410"/>
      <c r="P360" s="1410"/>
      <c r="Q360" s="1410"/>
      <c r="R360" s="1410"/>
      <c r="S360" s="1410"/>
      <c r="T360" s="1410"/>
      <c r="U360" s="1410"/>
      <c r="V360" s="1410"/>
      <c r="W360" s="1410"/>
    </row>
    <row r="361" spans="1:23">
      <c r="A361" s="1410"/>
      <c r="B361" s="1410"/>
      <c r="C361" s="1410"/>
      <c r="D361" s="1410"/>
      <c r="E361" s="1410"/>
      <c r="F361" s="1410"/>
      <c r="G361" s="1410"/>
      <c r="H361" s="1410"/>
      <c r="I361" s="1410"/>
      <c r="J361" s="1410"/>
      <c r="K361" s="1410"/>
      <c r="L361" s="1410"/>
      <c r="M361" s="1410"/>
      <c r="N361" s="1410"/>
      <c r="O361" s="1410"/>
      <c r="P361" s="1410"/>
      <c r="Q361" s="1410"/>
      <c r="R361" s="1410"/>
      <c r="S361" s="1410"/>
      <c r="T361" s="1410"/>
      <c r="U361" s="1410"/>
      <c r="V361" s="1410"/>
      <c r="W361" s="1410"/>
    </row>
    <row r="362" spans="1:23">
      <c r="A362" s="1410"/>
      <c r="B362" s="1410"/>
      <c r="C362" s="1410"/>
      <c r="D362" s="1410"/>
      <c r="E362" s="1410"/>
      <c r="F362" s="1410"/>
      <c r="G362" s="1410"/>
      <c r="H362" s="1410"/>
      <c r="I362" s="1410"/>
      <c r="J362" s="1410"/>
      <c r="K362" s="1410"/>
      <c r="L362" s="1410"/>
      <c r="M362" s="1410"/>
      <c r="N362" s="1410"/>
      <c r="O362" s="1410"/>
      <c r="P362" s="1410"/>
      <c r="Q362" s="1410"/>
      <c r="R362" s="1410"/>
      <c r="S362" s="1410"/>
      <c r="T362" s="1410"/>
      <c r="U362" s="1410"/>
      <c r="V362" s="1410"/>
      <c r="W362" s="1410"/>
    </row>
    <row r="363" spans="1:23">
      <c r="A363" s="1410"/>
      <c r="B363" s="1410"/>
      <c r="C363" s="1410"/>
      <c r="D363" s="1410"/>
      <c r="E363" s="1410"/>
      <c r="F363" s="1410"/>
      <c r="G363" s="1410"/>
      <c r="H363" s="1410"/>
      <c r="I363" s="1410"/>
      <c r="J363" s="1410"/>
      <c r="K363" s="1410"/>
      <c r="L363" s="1410"/>
      <c r="M363" s="1410"/>
      <c r="N363" s="1410"/>
      <c r="O363" s="1410"/>
      <c r="P363" s="1410"/>
      <c r="Q363" s="1410"/>
      <c r="R363" s="1410"/>
      <c r="S363" s="1410"/>
      <c r="T363" s="1410"/>
      <c r="U363" s="1410"/>
      <c r="V363" s="1410"/>
      <c r="W363" s="1410"/>
    </row>
    <row r="364" spans="1:23">
      <c r="A364" s="1410"/>
      <c r="B364" s="1410"/>
      <c r="C364" s="1410"/>
      <c r="D364" s="1410"/>
      <c r="E364" s="1410"/>
      <c r="F364" s="1410"/>
      <c r="G364" s="1410"/>
      <c r="H364" s="1410"/>
      <c r="I364" s="1410"/>
      <c r="J364" s="1410"/>
      <c r="K364" s="1410"/>
      <c r="L364" s="1410"/>
      <c r="M364" s="1410"/>
      <c r="N364" s="1410"/>
      <c r="O364" s="1410"/>
      <c r="P364" s="1410"/>
      <c r="Q364" s="1410"/>
      <c r="R364" s="1410"/>
      <c r="S364" s="1410"/>
      <c r="T364" s="1410"/>
      <c r="U364" s="1410"/>
      <c r="V364" s="1410"/>
      <c r="W364" s="1410"/>
    </row>
    <row r="365" spans="1:23">
      <c r="A365" s="1410"/>
      <c r="B365" s="1410"/>
      <c r="C365" s="1410"/>
      <c r="D365" s="1410"/>
      <c r="E365" s="1410"/>
      <c r="F365" s="1410"/>
      <c r="G365" s="1410"/>
      <c r="H365" s="1410"/>
      <c r="I365" s="1410"/>
      <c r="J365" s="1410"/>
      <c r="K365" s="1410"/>
      <c r="L365" s="1410"/>
      <c r="M365" s="1410"/>
      <c r="N365" s="1410"/>
      <c r="O365" s="1410"/>
      <c r="P365" s="1410"/>
      <c r="Q365" s="1410"/>
      <c r="R365" s="1410"/>
      <c r="S365" s="1410"/>
      <c r="T365" s="1410"/>
      <c r="U365" s="1410"/>
      <c r="V365" s="1410"/>
      <c r="W365" s="1410"/>
    </row>
    <row r="366" spans="1:23">
      <c r="A366" s="1410"/>
      <c r="B366" s="1410"/>
      <c r="C366" s="1410"/>
      <c r="D366" s="1410"/>
      <c r="E366" s="1410"/>
      <c r="F366" s="1410"/>
      <c r="G366" s="1410"/>
      <c r="H366" s="1410"/>
      <c r="I366" s="1410"/>
      <c r="J366" s="1410"/>
      <c r="K366" s="1410"/>
      <c r="L366" s="1410"/>
      <c r="M366" s="1410"/>
      <c r="N366" s="1410"/>
      <c r="O366" s="1410"/>
      <c r="P366" s="1410"/>
      <c r="Q366" s="1410"/>
      <c r="R366" s="1410"/>
      <c r="S366" s="1410"/>
      <c r="T366" s="1410"/>
      <c r="U366" s="1410"/>
      <c r="V366" s="1410"/>
      <c r="W366" s="1410"/>
    </row>
    <row r="367" spans="1:23">
      <c r="A367" s="1410"/>
      <c r="B367" s="1410"/>
      <c r="C367" s="1410"/>
      <c r="D367" s="1410"/>
      <c r="E367" s="1410"/>
      <c r="F367" s="1410"/>
      <c r="G367" s="1410"/>
      <c r="H367" s="1410"/>
      <c r="I367" s="1410"/>
      <c r="J367" s="1410"/>
      <c r="K367" s="1410"/>
      <c r="L367" s="1410"/>
      <c r="M367" s="1410"/>
      <c r="N367" s="1410"/>
      <c r="O367" s="1410"/>
      <c r="P367" s="1410"/>
      <c r="Q367" s="1410"/>
      <c r="R367" s="1410"/>
      <c r="S367" s="1410"/>
      <c r="T367" s="1410"/>
      <c r="U367" s="1410"/>
      <c r="V367" s="1410"/>
      <c r="W367" s="1410"/>
    </row>
    <row r="368" spans="1:23">
      <c r="A368" s="1410"/>
      <c r="B368" s="1410"/>
      <c r="C368" s="1410"/>
      <c r="D368" s="1410"/>
      <c r="E368" s="1410"/>
      <c r="F368" s="1410"/>
      <c r="G368" s="1410"/>
      <c r="H368" s="1410"/>
      <c r="I368" s="1410"/>
      <c r="J368" s="1410"/>
      <c r="K368" s="1410"/>
      <c r="L368" s="1410"/>
      <c r="M368" s="1410"/>
      <c r="N368" s="1410"/>
      <c r="O368" s="1410"/>
      <c r="P368" s="1410"/>
      <c r="Q368" s="1410"/>
      <c r="R368" s="1410"/>
      <c r="S368" s="1410"/>
      <c r="T368" s="1410"/>
      <c r="U368" s="1410"/>
      <c r="V368" s="1410"/>
      <c r="W368" s="1410"/>
    </row>
    <row r="369" spans="1:23">
      <c r="A369" s="1410"/>
      <c r="B369" s="1410"/>
      <c r="C369" s="1410"/>
      <c r="D369" s="1410"/>
      <c r="E369" s="1410"/>
      <c r="F369" s="1410"/>
      <c r="G369" s="1410"/>
      <c r="H369" s="1410"/>
      <c r="I369" s="1410"/>
      <c r="J369" s="1410"/>
      <c r="K369" s="1410"/>
      <c r="L369" s="1410"/>
      <c r="M369" s="1410"/>
      <c r="N369" s="1410"/>
      <c r="O369" s="1410"/>
      <c r="P369" s="1410"/>
      <c r="Q369" s="1410"/>
      <c r="R369" s="1410"/>
      <c r="S369" s="1410"/>
      <c r="T369" s="1410"/>
      <c r="U369" s="1410"/>
      <c r="V369" s="1410"/>
      <c r="W369" s="1410"/>
    </row>
    <row r="370" spans="1:23">
      <c r="A370" s="1410"/>
      <c r="B370" s="1410"/>
      <c r="C370" s="1410"/>
      <c r="D370" s="1410"/>
      <c r="E370" s="1410"/>
      <c r="F370" s="1410"/>
      <c r="G370" s="1410"/>
      <c r="H370" s="1410"/>
      <c r="I370" s="1410"/>
      <c r="J370" s="1410"/>
      <c r="K370" s="1410"/>
      <c r="L370" s="1410"/>
      <c r="M370" s="1410"/>
      <c r="N370" s="1410"/>
      <c r="O370" s="1410"/>
      <c r="P370" s="1410"/>
      <c r="Q370" s="1410"/>
      <c r="R370" s="1410"/>
      <c r="S370" s="1410"/>
      <c r="T370" s="1410"/>
      <c r="U370" s="1410"/>
      <c r="V370" s="1410"/>
      <c r="W370" s="1410"/>
    </row>
    <row r="371" spans="1:23">
      <c r="A371" s="1410"/>
      <c r="B371" s="1410"/>
      <c r="C371" s="1410"/>
      <c r="D371" s="1410"/>
      <c r="E371" s="1410"/>
      <c r="F371" s="1410"/>
      <c r="G371" s="1410"/>
      <c r="H371" s="1410"/>
      <c r="I371" s="1410"/>
      <c r="J371" s="1410"/>
      <c r="K371" s="1410"/>
      <c r="L371" s="1410"/>
      <c r="M371" s="1410"/>
      <c r="N371" s="1410"/>
      <c r="O371" s="1410"/>
      <c r="P371" s="1410"/>
      <c r="Q371" s="1410"/>
      <c r="R371" s="1410"/>
      <c r="S371" s="1410"/>
      <c r="T371" s="1410"/>
      <c r="U371" s="1410"/>
      <c r="V371" s="1410"/>
      <c r="W371" s="1410"/>
    </row>
    <row r="372" spans="1:23">
      <c r="A372" s="1410"/>
      <c r="B372" s="1410"/>
      <c r="C372" s="1410"/>
      <c r="D372" s="1410"/>
      <c r="E372" s="1410"/>
      <c r="F372" s="1410"/>
      <c r="G372" s="1410"/>
      <c r="H372" s="1410"/>
      <c r="I372" s="1410"/>
      <c r="J372" s="1410"/>
      <c r="K372" s="1410"/>
      <c r="L372" s="1410"/>
      <c r="M372" s="1410"/>
      <c r="N372" s="1410"/>
      <c r="O372" s="1410"/>
      <c r="P372" s="1410"/>
      <c r="Q372" s="1410"/>
      <c r="R372" s="1410"/>
      <c r="S372" s="1410"/>
      <c r="T372" s="1410"/>
      <c r="U372" s="1410"/>
      <c r="V372" s="1410"/>
      <c r="W372" s="1410"/>
    </row>
    <row r="373" spans="1:23">
      <c r="A373" s="1410"/>
      <c r="B373" s="1410"/>
      <c r="C373" s="1410"/>
      <c r="D373" s="1410"/>
      <c r="E373" s="1410"/>
      <c r="F373" s="1410"/>
      <c r="G373" s="1410"/>
      <c r="H373" s="1410"/>
      <c r="I373" s="1410"/>
      <c r="J373" s="1410"/>
      <c r="K373" s="1410"/>
      <c r="L373" s="1410"/>
      <c r="M373" s="1410"/>
      <c r="N373" s="1410"/>
      <c r="O373" s="1410"/>
      <c r="P373" s="1410"/>
      <c r="Q373" s="1410"/>
      <c r="R373" s="1410"/>
      <c r="S373" s="1410"/>
      <c r="T373" s="1410"/>
      <c r="U373" s="1410"/>
      <c r="V373" s="1410"/>
      <c r="W373" s="1410"/>
    </row>
    <row r="374" spans="1:23">
      <c r="A374" s="1410"/>
      <c r="B374" s="1410"/>
      <c r="C374" s="1410"/>
      <c r="D374" s="1410"/>
      <c r="E374" s="1410"/>
      <c r="F374" s="1410"/>
      <c r="G374" s="1410"/>
      <c r="H374" s="1410"/>
      <c r="I374" s="1410"/>
      <c r="J374" s="1410"/>
      <c r="K374" s="1410"/>
      <c r="L374" s="1410"/>
      <c r="M374" s="1410"/>
      <c r="N374" s="1410"/>
      <c r="O374" s="1410"/>
      <c r="P374" s="1410"/>
      <c r="Q374" s="1410"/>
      <c r="R374" s="1410"/>
      <c r="S374" s="1410"/>
      <c r="T374" s="1410"/>
      <c r="U374" s="1410"/>
      <c r="V374" s="1410"/>
      <c r="W374" s="1410"/>
    </row>
    <row r="375" spans="1:23">
      <c r="A375" s="1410"/>
      <c r="B375" s="1410"/>
      <c r="C375" s="1410"/>
      <c r="D375" s="1410"/>
      <c r="E375" s="1410"/>
      <c r="F375" s="1410"/>
      <c r="G375" s="1410"/>
      <c r="H375" s="1410"/>
      <c r="I375" s="1410"/>
      <c r="J375" s="1410"/>
      <c r="K375" s="1410"/>
      <c r="L375" s="1410"/>
      <c r="M375" s="1410"/>
      <c r="N375" s="1410"/>
      <c r="O375" s="1410"/>
      <c r="P375" s="1410"/>
      <c r="Q375" s="1410"/>
      <c r="R375" s="1410"/>
      <c r="S375" s="1410"/>
      <c r="T375" s="1410"/>
      <c r="U375" s="1410"/>
      <c r="V375" s="1410"/>
      <c r="W375" s="1410"/>
    </row>
    <row r="376" spans="1:23">
      <c r="A376" s="1410"/>
      <c r="B376" s="1410"/>
      <c r="C376" s="1410"/>
      <c r="D376" s="1410"/>
      <c r="E376" s="1410"/>
      <c r="F376" s="1410"/>
      <c r="G376" s="1410"/>
      <c r="H376" s="1410"/>
      <c r="I376" s="1410"/>
      <c r="J376" s="1410"/>
      <c r="K376" s="1410"/>
      <c r="L376" s="1410"/>
      <c r="M376" s="1410"/>
      <c r="N376" s="1410"/>
      <c r="O376" s="1410"/>
      <c r="P376" s="1410"/>
      <c r="Q376" s="1410"/>
      <c r="R376" s="1410"/>
      <c r="S376" s="1410"/>
      <c r="T376" s="1410"/>
      <c r="U376" s="1410"/>
      <c r="V376" s="1410"/>
      <c r="W376" s="1410"/>
    </row>
    <row r="377" spans="1:23">
      <c r="A377" s="1410"/>
      <c r="B377" s="1410"/>
      <c r="C377" s="1410"/>
      <c r="D377" s="1410"/>
      <c r="E377" s="1410"/>
      <c r="F377" s="1410"/>
      <c r="G377" s="1410"/>
      <c r="H377" s="1410"/>
      <c r="I377" s="1410"/>
      <c r="J377" s="1410"/>
      <c r="K377" s="1410"/>
      <c r="L377" s="1410"/>
      <c r="M377" s="1410"/>
      <c r="N377" s="1410"/>
      <c r="O377" s="1410"/>
      <c r="P377" s="1410"/>
      <c r="Q377" s="1410"/>
      <c r="R377" s="1410"/>
      <c r="S377" s="1410"/>
      <c r="T377" s="1410"/>
      <c r="U377" s="1410"/>
      <c r="V377" s="1410"/>
      <c r="W377" s="1410"/>
    </row>
    <row r="378" spans="1:23">
      <c r="A378" s="1410"/>
      <c r="B378" s="1410"/>
      <c r="C378" s="1410"/>
      <c r="D378" s="1410"/>
      <c r="E378" s="1410"/>
      <c r="F378" s="1410"/>
      <c r="G378" s="1410"/>
      <c r="H378" s="1410"/>
      <c r="I378" s="1410"/>
      <c r="J378" s="1410"/>
      <c r="K378" s="1410"/>
      <c r="L378" s="1410"/>
      <c r="M378" s="1410"/>
      <c r="N378" s="1410"/>
      <c r="O378" s="1410"/>
      <c r="P378" s="1410"/>
      <c r="Q378" s="1410"/>
      <c r="R378" s="1410"/>
      <c r="S378" s="1410"/>
      <c r="T378" s="1410"/>
      <c r="U378" s="1410"/>
      <c r="V378" s="1410"/>
      <c r="W378" s="1410"/>
    </row>
    <row r="379" spans="1:23">
      <c r="A379" s="1410"/>
      <c r="B379" s="1410"/>
      <c r="C379" s="1410"/>
      <c r="D379" s="1410"/>
      <c r="E379" s="1410"/>
      <c r="F379" s="1410"/>
      <c r="G379" s="1410"/>
      <c r="H379" s="1410"/>
      <c r="I379" s="1410"/>
      <c r="J379" s="1410"/>
      <c r="K379" s="1410"/>
      <c r="L379" s="1410"/>
      <c r="M379" s="1410"/>
      <c r="N379" s="1410"/>
      <c r="O379" s="1410"/>
      <c r="P379" s="1410"/>
      <c r="Q379" s="1410"/>
      <c r="R379" s="1410"/>
      <c r="S379" s="1410"/>
      <c r="T379" s="1410"/>
      <c r="U379" s="1410"/>
      <c r="V379" s="1410"/>
      <c r="W379" s="1410"/>
    </row>
    <row r="380" spans="1:23">
      <c r="A380" s="1410"/>
      <c r="B380" s="1410"/>
      <c r="C380" s="1410"/>
      <c r="D380" s="1410"/>
      <c r="E380" s="1410"/>
      <c r="F380" s="1410"/>
      <c r="G380" s="1410"/>
      <c r="H380" s="1410"/>
      <c r="I380" s="1410"/>
      <c r="J380" s="1410"/>
      <c r="K380" s="1410"/>
      <c r="L380" s="1410"/>
      <c r="M380" s="1410"/>
      <c r="N380" s="1410"/>
      <c r="O380" s="1410"/>
      <c r="P380" s="1410"/>
      <c r="Q380" s="1410"/>
      <c r="R380" s="1410"/>
      <c r="S380" s="1410"/>
      <c r="T380" s="1410"/>
      <c r="U380" s="1410"/>
      <c r="V380" s="1410"/>
      <c r="W380" s="1410"/>
    </row>
    <row r="381" spans="1:23">
      <c r="A381" s="1410"/>
      <c r="B381" s="1410"/>
      <c r="C381" s="1410"/>
      <c r="D381" s="1410"/>
      <c r="E381" s="1410"/>
      <c r="F381" s="1410"/>
      <c r="G381" s="1410"/>
      <c r="H381" s="1410"/>
      <c r="I381" s="1410"/>
      <c r="J381" s="1410"/>
      <c r="K381" s="1410"/>
      <c r="L381" s="1410"/>
      <c r="M381" s="1410"/>
      <c r="N381" s="1410"/>
      <c r="O381" s="1410"/>
      <c r="P381" s="1410"/>
      <c r="Q381" s="1410"/>
      <c r="R381" s="1410"/>
      <c r="S381" s="1410"/>
      <c r="T381" s="1410"/>
      <c r="U381" s="1410"/>
      <c r="V381" s="1410"/>
      <c r="W381" s="1410"/>
    </row>
    <row r="382" spans="1:23">
      <c r="A382" s="1410"/>
      <c r="B382" s="1410"/>
      <c r="C382" s="1410"/>
      <c r="D382" s="1410"/>
      <c r="E382" s="1410"/>
      <c r="F382" s="1410"/>
      <c r="G382" s="1410"/>
      <c r="H382" s="1410"/>
      <c r="I382" s="1410"/>
      <c r="J382" s="1410"/>
      <c r="K382" s="1410"/>
      <c r="L382" s="1410"/>
      <c r="M382" s="1410"/>
      <c r="N382" s="1410"/>
      <c r="O382" s="1410"/>
      <c r="P382" s="1410"/>
      <c r="Q382" s="1410"/>
      <c r="R382" s="1410"/>
      <c r="S382" s="1410"/>
      <c r="T382" s="1410"/>
      <c r="U382" s="1410"/>
      <c r="V382" s="1410"/>
      <c r="W382" s="1410"/>
    </row>
    <row r="383" spans="1:23">
      <c r="A383" s="1410"/>
      <c r="B383" s="1410"/>
      <c r="C383" s="1410"/>
      <c r="D383" s="1410"/>
      <c r="E383" s="1410"/>
      <c r="F383" s="1410"/>
      <c r="G383" s="1410"/>
      <c r="H383" s="1410"/>
      <c r="I383" s="1410"/>
      <c r="J383" s="1410"/>
      <c r="K383" s="1410"/>
      <c r="L383" s="1410"/>
      <c r="M383" s="1410"/>
      <c r="N383" s="1410"/>
      <c r="O383" s="1410"/>
      <c r="P383" s="1410"/>
      <c r="Q383" s="1410"/>
      <c r="R383" s="1410"/>
      <c r="S383" s="1410"/>
      <c r="T383" s="1410"/>
      <c r="U383" s="1410"/>
      <c r="V383" s="1410"/>
      <c r="W383" s="1410"/>
    </row>
    <row r="384" spans="1:23">
      <c r="A384" s="1410"/>
      <c r="B384" s="1410"/>
      <c r="C384" s="1410"/>
      <c r="D384" s="1410"/>
      <c r="E384" s="1410"/>
      <c r="F384" s="1410"/>
      <c r="G384" s="1410"/>
      <c r="H384" s="1410"/>
      <c r="I384" s="1410"/>
      <c r="J384" s="1410"/>
      <c r="K384" s="1410"/>
      <c r="L384" s="1410"/>
      <c r="M384" s="1410"/>
      <c r="N384" s="1410"/>
      <c r="O384" s="1410"/>
      <c r="P384" s="1410"/>
      <c r="Q384" s="1410"/>
      <c r="R384" s="1410"/>
      <c r="S384" s="1410"/>
      <c r="T384" s="1410"/>
      <c r="U384" s="1410"/>
      <c r="V384" s="1410"/>
      <c r="W384" s="1410"/>
    </row>
    <row r="385" spans="1:23">
      <c r="A385" s="1410"/>
      <c r="B385" s="1410"/>
      <c r="C385" s="1410"/>
      <c r="D385" s="1410"/>
      <c r="E385" s="1410"/>
      <c r="F385" s="1410"/>
      <c r="G385" s="1410"/>
      <c r="H385" s="1410"/>
      <c r="I385" s="1410"/>
      <c r="J385" s="1410"/>
      <c r="K385" s="1410"/>
      <c r="L385" s="1410"/>
      <c r="M385" s="1410"/>
      <c r="N385" s="1410"/>
      <c r="O385" s="1410"/>
      <c r="P385" s="1410"/>
      <c r="Q385" s="1410"/>
      <c r="R385" s="1410"/>
      <c r="S385" s="1410"/>
      <c r="T385" s="1410"/>
      <c r="U385" s="1410"/>
      <c r="V385" s="1410"/>
      <c r="W385" s="1410"/>
    </row>
    <row r="386" spans="1:23">
      <c r="A386" s="1410"/>
      <c r="B386" s="1410"/>
      <c r="C386" s="1410"/>
      <c r="D386" s="1410"/>
      <c r="E386" s="1410"/>
      <c r="F386" s="1410"/>
      <c r="G386" s="1410"/>
      <c r="H386" s="1410"/>
      <c r="I386" s="1410"/>
      <c r="J386" s="1410"/>
      <c r="K386" s="1410"/>
      <c r="L386" s="1410"/>
      <c r="M386" s="1410"/>
      <c r="N386" s="1410"/>
      <c r="O386" s="1410"/>
      <c r="P386" s="1410"/>
      <c r="Q386" s="1410"/>
      <c r="R386" s="1410"/>
      <c r="S386" s="1410"/>
      <c r="T386" s="1410"/>
      <c r="U386" s="1410"/>
      <c r="V386" s="1410"/>
      <c r="W386" s="1410"/>
    </row>
    <row r="387" spans="1:23">
      <c r="A387" s="1410"/>
      <c r="B387" s="1410"/>
      <c r="C387" s="1410"/>
      <c r="D387" s="1410"/>
      <c r="E387" s="1410"/>
      <c r="F387" s="1410"/>
      <c r="G387" s="1410"/>
      <c r="H387" s="1410"/>
      <c r="I387" s="1410"/>
      <c r="J387" s="1410"/>
      <c r="K387" s="1410"/>
      <c r="L387" s="1410"/>
      <c r="M387" s="1410"/>
      <c r="N387" s="1410"/>
      <c r="O387" s="1410"/>
      <c r="P387" s="1410"/>
      <c r="Q387" s="1410"/>
      <c r="R387" s="1410"/>
      <c r="S387" s="1410"/>
      <c r="T387" s="1410"/>
      <c r="U387" s="1410"/>
      <c r="V387" s="1410"/>
      <c r="W387" s="1410"/>
    </row>
    <row r="388" spans="1:23">
      <c r="A388" s="1410"/>
      <c r="B388" s="1410"/>
      <c r="C388" s="1410"/>
      <c r="D388" s="1410"/>
      <c r="E388" s="1410"/>
      <c r="F388" s="1410"/>
      <c r="G388" s="1410"/>
      <c r="H388" s="1410"/>
      <c r="I388" s="1410"/>
      <c r="J388" s="1410"/>
      <c r="K388" s="1410"/>
      <c r="L388" s="1410"/>
      <c r="M388" s="1410"/>
      <c r="N388" s="1410"/>
      <c r="O388" s="1410"/>
      <c r="P388" s="1410"/>
      <c r="Q388" s="1410"/>
      <c r="R388" s="1410"/>
      <c r="S388" s="1410"/>
      <c r="T388" s="1410"/>
      <c r="U388" s="1410"/>
      <c r="V388" s="1410"/>
      <c r="W388" s="1410"/>
    </row>
    <row r="389" spans="1:23">
      <c r="A389" s="1410"/>
      <c r="B389" s="1410"/>
      <c r="C389" s="1410"/>
      <c r="D389" s="1410"/>
      <c r="E389" s="1410"/>
      <c r="F389" s="1410"/>
      <c r="G389" s="1410"/>
      <c r="H389" s="1410"/>
      <c r="I389" s="1410"/>
      <c r="J389" s="1410"/>
      <c r="K389" s="1410"/>
      <c r="L389" s="1410"/>
      <c r="M389" s="1410"/>
      <c r="N389" s="1410"/>
      <c r="O389" s="1410"/>
      <c r="P389" s="1410"/>
      <c r="Q389" s="1410"/>
      <c r="R389" s="1410"/>
      <c r="S389" s="1410"/>
      <c r="T389" s="1410"/>
      <c r="U389" s="1410"/>
      <c r="V389" s="1410"/>
      <c r="W389" s="1410"/>
    </row>
    <row r="390" spans="1:23">
      <c r="A390" s="1410"/>
      <c r="B390" s="1410"/>
      <c r="C390" s="1410"/>
      <c r="D390" s="1410"/>
      <c r="E390" s="1410"/>
      <c r="F390" s="1410"/>
      <c r="G390" s="1410"/>
      <c r="H390" s="1410"/>
      <c r="I390" s="1410"/>
      <c r="J390" s="1410"/>
      <c r="K390" s="1410"/>
      <c r="L390" s="1410"/>
      <c r="M390" s="1410"/>
      <c r="N390" s="1410"/>
      <c r="O390" s="1410"/>
      <c r="P390" s="1410"/>
      <c r="Q390" s="1410"/>
      <c r="R390" s="1410"/>
      <c r="S390" s="1410"/>
      <c r="T390" s="1410"/>
      <c r="U390" s="1410"/>
      <c r="V390" s="1410"/>
      <c r="W390" s="1410"/>
    </row>
    <row r="391" spans="1:23">
      <c r="A391" s="1410"/>
      <c r="B391" s="1410"/>
      <c r="C391" s="1410"/>
      <c r="D391" s="1410"/>
      <c r="E391" s="1410"/>
      <c r="F391" s="1410"/>
      <c r="G391" s="1410"/>
      <c r="H391" s="1410"/>
      <c r="I391" s="1410"/>
      <c r="J391" s="1410"/>
      <c r="K391" s="1410"/>
      <c r="L391" s="1410"/>
      <c r="M391" s="1410"/>
      <c r="N391" s="1410"/>
      <c r="O391" s="1410"/>
      <c r="P391" s="1410"/>
      <c r="Q391" s="1410"/>
      <c r="R391" s="1410"/>
      <c r="S391" s="1410"/>
      <c r="T391" s="1410"/>
      <c r="U391" s="1410"/>
      <c r="V391" s="1410"/>
      <c r="W391" s="1410"/>
    </row>
    <row r="392" spans="1:23">
      <c r="A392" s="1410"/>
      <c r="B392" s="1410"/>
      <c r="C392" s="1410"/>
      <c r="D392" s="1410"/>
      <c r="E392" s="1410"/>
      <c r="F392" s="1410"/>
      <c r="G392" s="1410"/>
      <c r="H392" s="1410"/>
      <c r="I392" s="1410"/>
      <c r="J392" s="1410"/>
      <c r="K392" s="1410"/>
      <c r="L392" s="1410"/>
      <c r="M392" s="1410"/>
      <c r="N392" s="1410"/>
      <c r="O392" s="1410"/>
      <c r="P392" s="1410"/>
      <c r="Q392" s="1410"/>
      <c r="R392" s="1410"/>
      <c r="S392" s="1410"/>
      <c r="T392" s="1410"/>
      <c r="U392" s="1410"/>
      <c r="V392" s="1410"/>
      <c r="W392" s="1410"/>
    </row>
    <row r="393" spans="1:23">
      <c r="A393" s="1410"/>
      <c r="B393" s="1410"/>
      <c r="C393" s="1410"/>
      <c r="D393" s="1410"/>
      <c r="E393" s="1410"/>
      <c r="F393" s="1410"/>
      <c r="G393" s="1410"/>
      <c r="H393" s="1410"/>
      <c r="I393" s="1410"/>
      <c r="J393" s="1410"/>
      <c r="K393" s="1410"/>
      <c r="L393" s="1410"/>
      <c r="M393" s="1410"/>
      <c r="N393" s="1410"/>
      <c r="O393" s="1410"/>
      <c r="P393" s="1410"/>
      <c r="Q393" s="1410"/>
      <c r="R393" s="1410"/>
      <c r="S393" s="1410"/>
      <c r="T393" s="1410"/>
      <c r="U393" s="1410"/>
      <c r="V393" s="1410"/>
      <c r="W393" s="1410"/>
    </row>
    <row r="394" spans="1:23">
      <c r="A394" s="1410"/>
      <c r="B394" s="1410"/>
      <c r="C394" s="1410"/>
      <c r="D394" s="1410"/>
      <c r="E394" s="1410"/>
      <c r="F394" s="1410"/>
      <c r="G394" s="1410"/>
      <c r="H394" s="1410"/>
      <c r="I394" s="1410"/>
      <c r="J394" s="1410"/>
      <c r="K394" s="1410"/>
      <c r="L394" s="1410"/>
      <c r="M394" s="1410"/>
      <c r="N394" s="1410"/>
      <c r="O394" s="1410"/>
      <c r="P394" s="1410"/>
      <c r="Q394" s="1410"/>
      <c r="R394" s="1410"/>
      <c r="S394" s="1410"/>
      <c r="T394" s="1410"/>
      <c r="U394" s="1410"/>
      <c r="V394" s="1410"/>
      <c r="W394" s="1410"/>
    </row>
    <row r="395" spans="1:23">
      <c r="A395" s="1410"/>
      <c r="B395" s="1410"/>
      <c r="C395" s="1410"/>
      <c r="D395" s="1410"/>
      <c r="E395" s="1410"/>
      <c r="F395" s="1410"/>
      <c r="G395" s="1410"/>
      <c r="H395" s="1410"/>
      <c r="I395" s="1410"/>
      <c r="J395" s="1410"/>
      <c r="K395" s="1410"/>
      <c r="L395" s="1410"/>
      <c r="M395" s="1410"/>
      <c r="N395" s="1410"/>
      <c r="O395" s="1410"/>
      <c r="P395" s="1410"/>
      <c r="Q395" s="1410"/>
      <c r="R395" s="1410"/>
      <c r="S395" s="1410"/>
      <c r="T395" s="1410"/>
      <c r="U395" s="1410"/>
      <c r="V395" s="1410"/>
      <c r="W395" s="1410"/>
    </row>
    <row r="396" spans="1:23">
      <c r="A396" s="1410"/>
      <c r="B396" s="1410"/>
      <c r="C396" s="1410"/>
      <c r="D396" s="1410"/>
      <c r="E396" s="1410"/>
      <c r="F396" s="1410"/>
      <c r="G396" s="1410"/>
      <c r="H396" s="1410"/>
      <c r="I396" s="1410"/>
      <c r="J396" s="1410"/>
      <c r="K396" s="1410"/>
      <c r="L396" s="1410"/>
      <c r="M396" s="1410"/>
      <c r="N396" s="1410"/>
      <c r="O396" s="1410"/>
      <c r="P396" s="1410"/>
      <c r="Q396" s="1410"/>
      <c r="R396" s="1410"/>
      <c r="S396" s="1410"/>
      <c r="T396" s="1410"/>
      <c r="U396" s="1410"/>
      <c r="V396" s="1410"/>
      <c r="W396" s="1410"/>
    </row>
    <row r="397" spans="1:23">
      <c r="A397" s="1410"/>
      <c r="B397" s="1410"/>
      <c r="C397" s="1410"/>
      <c r="D397" s="1410"/>
      <c r="E397" s="1410"/>
      <c r="F397" s="1410"/>
      <c r="G397" s="1410"/>
      <c r="H397" s="1410"/>
      <c r="I397" s="1410"/>
      <c r="J397" s="1410"/>
      <c r="K397" s="1410"/>
      <c r="L397" s="1410"/>
      <c r="M397" s="1410"/>
      <c r="N397" s="1410"/>
      <c r="O397" s="1410"/>
      <c r="P397" s="1410"/>
      <c r="Q397" s="1410"/>
      <c r="R397" s="1410"/>
      <c r="S397" s="1410"/>
      <c r="T397" s="1410"/>
      <c r="U397" s="1410"/>
      <c r="V397" s="1410"/>
      <c r="W397" s="1410"/>
    </row>
    <row r="398" spans="1:23">
      <c r="A398" s="1410"/>
      <c r="B398" s="1410"/>
      <c r="C398" s="1410"/>
      <c r="D398" s="1410"/>
      <c r="E398" s="1410"/>
      <c r="F398" s="1410"/>
      <c r="G398" s="1410"/>
      <c r="H398" s="1410"/>
      <c r="I398" s="1410"/>
      <c r="J398" s="1410"/>
      <c r="K398" s="1410"/>
      <c r="L398" s="1410"/>
      <c r="M398" s="1410"/>
      <c r="N398" s="1410"/>
      <c r="O398" s="1410"/>
      <c r="P398" s="1410"/>
      <c r="Q398" s="1410"/>
      <c r="R398" s="1410"/>
      <c r="S398" s="1410"/>
      <c r="T398" s="1410"/>
      <c r="U398" s="1410"/>
      <c r="V398" s="1410"/>
      <c r="W398" s="1410"/>
    </row>
    <row r="399" spans="1:23">
      <c r="A399" s="1410"/>
      <c r="B399" s="1410"/>
      <c r="C399" s="1410"/>
      <c r="D399" s="1410"/>
      <c r="E399" s="1410"/>
      <c r="F399" s="1410"/>
      <c r="G399" s="1410"/>
      <c r="H399" s="1410"/>
      <c r="I399" s="1410"/>
      <c r="J399" s="1410"/>
      <c r="K399" s="1410"/>
      <c r="L399" s="1410"/>
      <c r="M399" s="1410"/>
      <c r="N399" s="1410"/>
      <c r="O399" s="1410"/>
      <c r="P399" s="1410"/>
      <c r="Q399" s="1410"/>
      <c r="R399" s="1410"/>
      <c r="S399" s="1410"/>
      <c r="T399" s="1410"/>
      <c r="U399" s="1410"/>
      <c r="V399" s="1410"/>
      <c r="W399" s="1410"/>
    </row>
    <row r="400" spans="1:23">
      <c r="A400" s="1410"/>
      <c r="B400" s="1410"/>
      <c r="C400" s="1410"/>
      <c r="D400" s="1410"/>
      <c r="E400" s="1410"/>
      <c r="F400" s="1410"/>
      <c r="G400" s="1410"/>
      <c r="H400" s="1410"/>
      <c r="I400" s="1410"/>
      <c r="J400" s="1410"/>
      <c r="K400" s="1410"/>
      <c r="L400" s="1410"/>
      <c r="M400" s="1410"/>
      <c r="N400" s="1410"/>
      <c r="O400" s="1410"/>
      <c r="P400" s="1410"/>
      <c r="Q400" s="1410"/>
      <c r="R400" s="1410"/>
      <c r="S400" s="1410"/>
      <c r="T400" s="1410"/>
      <c r="U400" s="1410"/>
      <c r="V400" s="1410"/>
      <c r="W400" s="1410"/>
    </row>
    <row r="401" spans="1:23">
      <c r="A401" s="1410"/>
      <c r="B401" s="1410"/>
      <c r="C401" s="1410"/>
      <c r="D401" s="1410"/>
      <c r="E401" s="1410"/>
      <c r="F401" s="1410"/>
      <c r="G401" s="1410"/>
      <c r="H401" s="1410"/>
      <c r="I401" s="1410"/>
      <c r="J401" s="1410"/>
      <c r="K401" s="1410"/>
      <c r="L401" s="1410"/>
      <c r="M401" s="1410"/>
      <c r="N401" s="1410"/>
      <c r="O401" s="1410"/>
      <c r="P401" s="1410"/>
      <c r="Q401" s="1410"/>
      <c r="R401" s="1410"/>
      <c r="S401" s="1410"/>
      <c r="T401" s="1410"/>
      <c r="U401" s="1410"/>
      <c r="V401" s="1410"/>
      <c r="W401" s="1410"/>
    </row>
    <row r="402" spans="1:23">
      <c r="A402" s="1410"/>
      <c r="B402" s="1410"/>
      <c r="C402" s="1410"/>
      <c r="D402" s="1410"/>
      <c r="E402" s="1410"/>
      <c r="F402" s="1410"/>
      <c r="G402" s="1410"/>
      <c r="H402" s="1410"/>
      <c r="I402" s="1410"/>
      <c r="J402" s="1410"/>
      <c r="K402" s="1410"/>
      <c r="L402" s="1410"/>
      <c r="M402" s="1410"/>
      <c r="N402" s="1410"/>
      <c r="O402" s="1410"/>
      <c r="P402" s="1410"/>
      <c r="Q402" s="1410"/>
      <c r="R402" s="1410"/>
      <c r="S402" s="1410"/>
      <c r="T402" s="1410"/>
      <c r="U402" s="1410"/>
      <c r="V402" s="1410"/>
      <c r="W402" s="1410"/>
    </row>
    <row r="403" spans="1:23">
      <c r="A403" s="1410"/>
      <c r="B403" s="1410"/>
      <c r="C403" s="1410"/>
      <c r="D403" s="1410"/>
      <c r="E403" s="1410"/>
      <c r="F403" s="1410"/>
      <c r="G403" s="1410"/>
      <c r="H403" s="1410"/>
      <c r="I403" s="1410"/>
      <c r="J403" s="1410"/>
      <c r="K403" s="1410"/>
      <c r="L403" s="1410"/>
      <c r="M403" s="1410"/>
      <c r="N403" s="1410"/>
      <c r="O403" s="1410"/>
      <c r="P403" s="1410"/>
      <c r="Q403" s="1410"/>
      <c r="R403" s="1410"/>
      <c r="S403" s="1410"/>
      <c r="T403" s="1410"/>
      <c r="U403" s="1410"/>
      <c r="V403" s="1410"/>
      <c r="W403" s="1410"/>
    </row>
    <row r="404" spans="1:23">
      <c r="A404" s="1410"/>
      <c r="B404" s="1410"/>
      <c r="C404" s="1410"/>
      <c r="D404" s="1410"/>
      <c r="E404" s="1410"/>
      <c r="F404" s="1410"/>
      <c r="G404" s="1410"/>
      <c r="H404" s="1410"/>
      <c r="I404" s="1410"/>
      <c r="J404" s="1410"/>
      <c r="K404" s="1410"/>
      <c r="L404" s="1410"/>
      <c r="M404" s="1410"/>
      <c r="N404" s="1410"/>
      <c r="O404" s="1410"/>
      <c r="P404" s="1410"/>
      <c r="Q404" s="1410"/>
      <c r="R404" s="1410"/>
      <c r="S404" s="1410"/>
      <c r="T404" s="1410"/>
      <c r="U404" s="1410"/>
      <c r="V404" s="1410"/>
      <c r="W404" s="1410"/>
    </row>
    <row r="405" spans="1:23">
      <c r="A405" s="1410"/>
      <c r="B405" s="1410"/>
      <c r="C405" s="1410"/>
      <c r="D405" s="1410"/>
      <c r="E405" s="1410"/>
      <c r="F405" s="1410"/>
      <c r="G405" s="1410"/>
      <c r="H405" s="1410"/>
      <c r="I405" s="1410"/>
      <c r="J405" s="1410"/>
      <c r="K405" s="1410"/>
      <c r="L405" s="1410"/>
      <c r="M405" s="1410"/>
      <c r="N405" s="1410"/>
      <c r="O405" s="1410"/>
      <c r="P405" s="1410"/>
      <c r="Q405" s="1410"/>
      <c r="R405" s="1410"/>
      <c r="S405" s="1410"/>
      <c r="T405" s="1410"/>
      <c r="U405" s="1410"/>
      <c r="V405" s="1410"/>
      <c r="W405" s="1410"/>
    </row>
    <row r="406" spans="1:23">
      <c r="A406" s="1410"/>
      <c r="B406" s="1410"/>
      <c r="C406" s="1410"/>
      <c r="D406" s="1410"/>
      <c r="E406" s="1410"/>
      <c r="F406" s="1410"/>
      <c r="G406" s="1410"/>
      <c r="H406" s="1410"/>
      <c r="I406" s="1410"/>
      <c r="J406" s="1410"/>
      <c r="K406" s="1410"/>
      <c r="L406" s="1410"/>
      <c r="M406" s="1410"/>
      <c r="N406" s="1410"/>
      <c r="O406" s="1410"/>
      <c r="P406" s="1410"/>
      <c r="Q406" s="1410"/>
      <c r="R406" s="1410"/>
      <c r="S406" s="1410"/>
      <c r="T406" s="1410"/>
      <c r="U406" s="1410"/>
      <c r="V406" s="1410"/>
      <c r="W406" s="1410"/>
    </row>
    <row r="407" spans="1:23">
      <c r="A407" s="1410"/>
      <c r="B407" s="1410"/>
      <c r="C407" s="1410"/>
      <c r="D407" s="1410"/>
      <c r="E407" s="1410"/>
      <c r="F407" s="1410"/>
      <c r="G407" s="1410"/>
      <c r="H407" s="1410"/>
      <c r="I407" s="1410"/>
      <c r="J407" s="1410"/>
      <c r="K407" s="1410"/>
      <c r="L407" s="1410"/>
      <c r="M407" s="1410"/>
      <c r="N407" s="1410"/>
      <c r="O407" s="1410"/>
      <c r="P407" s="1410"/>
      <c r="Q407" s="1410"/>
      <c r="R407" s="1410"/>
      <c r="S407" s="1410"/>
      <c r="T407" s="1410"/>
      <c r="U407" s="1410"/>
      <c r="V407" s="1410"/>
      <c r="W407" s="1410"/>
    </row>
    <row r="408" spans="1:23">
      <c r="A408" s="1410"/>
      <c r="B408" s="1410"/>
      <c r="C408" s="1410"/>
      <c r="D408" s="1410"/>
      <c r="E408" s="1410"/>
      <c r="F408" s="1410"/>
      <c r="G408" s="1410"/>
      <c r="H408" s="1410"/>
      <c r="I408" s="1410"/>
      <c r="J408" s="1410"/>
      <c r="K408" s="1410"/>
      <c r="L408" s="1410"/>
      <c r="M408" s="1410"/>
      <c r="N408" s="1410"/>
      <c r="O408" s="1410"/>
      <c r="P408" s="1410"/>
      <c r="Q408" s="1410"/>
      <c r="R408" s="1410"/>
      <c r="S408" s="1410"/>
      <c r="T408" s="1410"/>
      <c r="U408" s="1410"/>
      <c r="V408" s="1410"/>
      <c r="W408" s="1410"/>
    </row>
    <row r="409" spans="1:23">
      <c r="A409" s="1410"/>
      <c r="B409" s="1410"/>
      <c r="C409" s="1410"/>
      <c r="D409" s="1410"/>
      <c r="E409" s="1410"/>
      <c r="F409" s="1410"/>
      <c r="G409" s="1410"/>
      <c r="H409" s="1410"/>
      <c r="I409" s="1410"/>
      <c r="J409" s="1410"/>
      <c r="K409" s="1410"/>
      <c r="L409" s="1410"/>
      <c r="M409" s="1410"/>
      <c r="N409" s="1410"/>
      <c r="O409" s="1410"/>
      <c r="P409" s="1410"/>
      <c r="Q409" s="1410"/>
      <c r="R409" s="1410"/>
      <c r="S409" s="1410"/>
      <c r="T409" s="1410"/>
      <c r="U409" s="1410"/>
      <c r="V409" s="1410"/>
      <c r="W409" s="1410"/>
    </row>
    <row r="410" spans="1:23">
      <c r="A410" s="1410"/>
      <c r="B410" s="1410"/>
      <c r="C410" s="1410"/>
      <c r="D410" s="1410"/>
      <c r="E410" s="1410"/>
      <c r="F410" s="1410"/>
      <c r="G410" s="1410"/>
      <c r="H410" s="1410"/>
      <c r="I410" s="1410"/>
      <c r="J410" s="1410"/>
      <c r="K410" s="1410"/>
      <c r="L410" s="1410"/>
      <c r="M410" s="1410"/>
      <c r="N410" s="1410"/>
      <c r="O410" s="1410"/>
      <c r="P410" s="1410"/>
      <c r="Q410" s="1410"/>
      <c r="R410" s="1410"/>
      <c r="S410" s="1410"/>
      <c r="T410" s="1410"/>
      <c r="U410" s="1410"/>
      <c r="V410" s="1410"/>
      <c r="W410" s="1410"/>
    </row>
    <row r="411" spans="1:23">
      <c r="A411" s="1410"/>
      <c r="B411" s="1410"/>
      <c r="C411" s="1410"/>
      <c r="D411" s="1410"/>
      <c r="E411" s="1410"/>
      <c r="F411" s="1410"/>
      <c r="G411" s="1410"/>
      <c r="H411" s="1410"/>
      <c r="I411" s="1410"/>
      <c r="J411" s="1410"/>
      <c r="K411" s="1410"/>
      <c r="L411" s="1410"/>
      <c r="M411" s="1410"/>
      <c r="N411" s="1410"/>
      <c r="O411" s="1410"/>
      <c r="P411" s="1410"/>
      <c r="Q411" s="1410"/>
      <c r="R411" s="1410"/>
      <c r="S411" s="1410"/>
      <c r="T411" s="1410"/>
      <c r="U411" s="1410"/>
      <c r="V411" s="1410"/>
      <c r="W411" s="1410"/>
    </row>
    <row r="412" spans="1:23">
      <c r="A412" s="1410"/>
      <c r="B412" s="1410"/>
      <c r="C412" s="1410"/>
      <c r="D412" s="1410"/>
      <c r="E412" s="1410"/>
      <c r="F412" s="1410"/>
      <c r="G412" s="1410"/>
      <c r="H412" s="1410"/>
      <c r="I412" s="1410"/>
      <c r="J412" s="1410"/>
      <c r="K412" s="1410"/>
      <c r="L412" s="1410"/>
      <c r="M412" s="1410"/>
      <c r="N412" s="1410"/>
      <c r="O412" s="1410"/>
      <c r="P412" s="1410"/>
      <c r="Q412" s="1410"/>
      <c r="R412" s="1410"/>
      <c r="S412" s="1410"/>
      <c r="T412" s="1410"/>
      <c r="U412" s="1410"/>
      <c r="V412" s="1410"/>
      <c r="W412" s="1410"/>
    </row>
    <row r="413" spans="1:23">
      <c r="A413" s="1410"/>
      <c r="B413" s="1410"/>
      <c r="C413" s="1410"/>
      <c r="D413" s="1410"/>
      <c r="E413" s="1410"/>
      <c r="F413" s="1410"/>
      <c r="G413" s="1410"/>
      <c r="H413" s="1410"/>
      <c r="I413" s="1410"/>
      <c r="J413" s="1410"/>
      <c r="K413" s="1410"/>
      <c r="L413" s="1410"/>
      <c r="M413" s="1410"/>
      <c r="N413" s="1410"/>
      <c r="O413" s="1410"/>
      <c r="P413" s="1410"/>
      <c r="Q413" s="1410"/>
      <c r="R413" s="1410"/>
      <c r="S413" s="1410"/>
      <c r="T413" s="1410"/>
      <c r="U413" s="1410"/>
      <c r="V413" s="1410"/>
      <c r="W413" s="1410"/>
    </row>
    <row r="414" spans="1:23">
      <c r="A414" s="1410"/>
      <c r="B414" s="1410"/>
      <c r="C414" s="1410"/>
      <c r="D414" s="1410"/>
      <c r="E414" s="1410"/>
      <c r="F414" s="1410"/>
      <c r="G414" s="1410"/>
      <c r="H414" s="1410"/>
      <c r="I414" s="1410"/>
      <c r="J414" s="1410"/>
      <c r="K414" s="1410"/>
      <c r="L414" s="1410"/>
      <c r="M414" s="1410"/>
      <c r="N414" s="1410"/>
      <c r="O414" s="1410"/>
      <c r="P414" s="1410"/>
      <c r="Q414" s="1410"/>
      <c r="R414" s="1410"/>
      <c r="S414" s="1410"/>
      <c r="T414" s="1410"/>
      <c r="U414" s="1410"/>
      <c r="V414" s="1410"/>
      <c r="W414" s="1410"/>
    </row>
    <row r="415" spans="1:23">
      <c r="A415" s="1410"/>
      <c r="B415" s="1410"/>
      <c r="C415" s="1410"/>
      <c r="D415" s="1410"/>
      <c r="E415" s="1410"/>
      <c r="F415" s="1410"/>
      <c r="G415" s="1410"/>
      <c r="H415" s="1410"/>
      <c r="I415" s="1410"/>
      <c r="J415" s="1410"/>
      <c r="K415" s="1410"/>
      <c r="L415" s="1410"/>
      <c r="M415" s="1410"/>
      <c r="N415" s="1410"/>
      <c r="O415" s="1410"/>
      <c r="P415" s="1410"/>
      <c r="Q415" s="1410"/>
      <c r="R415" s="1410"/>
      <c r="S415" s="1410"/>
      <c r="T415" s="1410"/>
      <c r="U415" s="1410"/>
      <c r="V415" s="1410"/>
      <c r="W415" s="1410"/>
    </row>
    <row r="416" spans="1:23">
      <c r="A416" s="1410"/>
      <c r="B416" s="1410"/>
      <c r="C416" s="1410"/>
      <c r="D416" s="1410"/>
      <c r="E416" s="1410"/>
      <c r="F416" s="1410"/>
      <c r="G416" s="1410"/>
      <c r="H416" s="1410"/>
      <c r="I416" s="1410"/>
      <c r="J416" s="1410"/>
      <c r="K416" s="1410"/>
      <c r="L416" s="1410"/>
      <c r="M416" s="1410"/>
      <c r="N416" s="1410"/>
      <c r="O416" s="1410"/>
      <c r="P416" s="1410"/>
      <c r="Q416" s="1410"/>
      <c r="R416" s="1410"/>
      <c r="S416" s="1410"/>
      <c r="T416" s="1410"/>
      <c r="U416" s="1410"/>
      <c r="V416" s="1410"/>
      <c r="W416" s="1410"/>
    </row>
    <row r="417" spans="1:23">
      <c r="A417" s="1410"/>
      <c r="B417" s="1410"/>
      <c r="C417" s="1410"/>
      <c r="D417" s="1410"/>
      <c r="E417" s="1410"/>
      <c r="F417" s="1410"/>
      <c r="G417" s="1410"/>
      <c r="H417" s="1410"/>
      <c r="I417" s="1410"/>
      <c r="J417" s="1410"/>
      <c r="K417" s="1410"/>
      <c r="L417" s="1410"/>
      <c r="M417" s="1410"/>
      <c r="N417" s="1410"/>
      <c r="O417" s="1410"/>
      <c r="P417" s="1410"/>
      <c r="Q417" s="1410"/>
      <c r="R417" s="1410"/>
      <c r="S417" s="1410"/>
      <c r="T417" s="1410"/>
      <c r="U417" s="1410"/>
      <c r="V417" s="1410"/>
      <c r="W417" s="1410"/>
    </row>
    <row r="418" spans="1:23">
      <c r="A418" s="1410"/>
      <c r="B418" s="1410"/>
      <c r="C418" s="1410"/>
      <c r="D418" s="1410"/>
      <c r="E418" s="1410"/>
      <c r="F418" s="1410"/>
      <c r="G418" s="1410"/>
      <c r="H418" s="1410"/>
      <c r="I418" s="1410"/>
      <c r="J418" s="1410"/>
      <c r="K418" s="1410"/>
      <c r="L418" s="1410"/>
      <c r="M418" s="1410"/>
      <c r="N418" s="1410"/>
      <c r="O418" s="1410"/>
      <c r="P418" s="1410"/>
      <c r="Q418" s="1410"/>
      <c r="R418" s="1410"/>
      <c r="S418" s="1410"/>
      <c r="T418" s="1410"/>
      <c r="U418" s="1410"/>
      <c r="V418" s="1410"/>
      <c r="W418" s="1410"/>
    </row>
    <row r="419" spans="1:23">
      <c r="A419" s="1410"/>
      <c r="B419" s="1410"/>
      <c r="C419" s="1410"/>
      <c r="D419" s="1410"/>
      <c r="E419" s="1410"/>
      <c r="F419" s="1410"/>
      <c r="G419" s="1410"/>
      <c r="H419" s="1410"/>
      <c r="I419" s="1410"/>
      <c r="J419" s="1410"/>
      <c r="K419" s="1410"/>
      <c r="L419" s="1410"/>
      <c r="M419" s="1410"/>
      <c r="N419" s="1410"/>
      <c r="O419" s="1410"/>
      <c r="P419" s="1410"/>
      <c r="Q419" s="1410"/>
      <c r="R419" s="1410"/>
      <c r="S419" s="1410"/>
      <c r="T419" s="1410"/>
      <c r="U419" s="1410"/>
      <c r="V419" s="1410"/>
      <c r="W419" s="1410"/>
    </row>
    <row r="420" spans="1:23">
      <c r="A420" s="1410"/>
      <c r="B420" s="1410"/>
      <c r="C420" s="1410"/>
      <c r="D420" s="1410"/>
      <c r="E420" s="1410"/>
      <c r="F420" s="1410"/>
      <c r="G420" s="1410"/>
      <c r="H420" s="1410"/>
      <c r="I420" s="1410"/>
      <c r="J420" s="1410"/>
      <c r="K420" s="1410"/>
      <c r="L420" s="1410"/>
      <c r="M420" s="1410"/>
      <c r="N420" s="1410"/>
      <c r="O420" s="1410"/>
      <c r="P420" s="1410"/>
      <c r="Q420" s="1410"/>
      <c r="R420" s="1410"/>
      <c r="S420" s="1410"/>
      <c r="T420" s="1410"/>
      <c r="U420" s="1410"/>
      <c r="V420" s="1410"/>
      <c r="W420" s="1410"/>
    </row>
    <row r="421" spans="1:23">
      <c r="A421" s="1410"/>
      <c r="B421" s="1410"/>
      <c r="C421" s="1410"/>
      <c r="D421" s="1410"/>
      <c r="E421" s="1410"/>
      <c r="F421" s="1410"/>
      <c r="G421" s="1410"/>
      <c r="H421" s="1410"/>
      <c r="I421" s="1410"/>
      <c r="J421" s="1410"/>
      <c r="K421" s="1410"/>
      <c r="L421" s="1410"/>
      <c r="M421" s="1410"/>
      <c r="N421" s="1410"/>
      <c r="O421" s="1410"/>
      <c r="P421" s="1410"/>
      <c r="Q421" s="1410"/>
      <c r="R421" s="1410"/>
      <c r="S421" s="1410"/>
      <c r="T421" s="1410"/>
      <c r="U421" s="1410"/>
      <c r="V421" s="1410"/>
      <c r="W421" s="1410"/>
    </row>
    <row r="422" spans="1:23">
      <c r="A422" s="1410"/>
      <c r="B422" s="1410"/>
      <c r="C422" s="1410"/>
      <c r="D422" s="1410"/>
      <c r="E422" s="1410"/>
      <c r="F422" s="1410"/>
      <c r="G422" s="1410"/>
      <c r="H422" s="1410"/>
      <c r="I422" s="1410"/>
      <c r="J422" s="1410"/>
      <c r="K422" s="1410"/>
      <c r="L422" s="1410"/>
      <c r="M422" s="1410"/>
      <c r="N422" s="1410"/>
      <c r="O422" s="1410"/>
      <c r="P422" s="1410"/>
      <c r="Q422" s="1410"/>
      <c r="R422" s="1410"/>
      <c r="S422" s="1410"/>
      <c r="T422" s="1410"/>
      <c r="U422" s="1410"/>
      <c r="V422" s="1410"/>
      <c r="W422" s="1410"/>
    </row>
    <row r="423" spans="1:23">
      <c r="A423" s="1410"/>
      <c r="B423" s="1410"/>
      <c r="C423" s="1410"/>
      <c r="D423" s="1410"/>
      <c r="E423" s="1410"/>
      <c r="F423" s="1410"/>
      <c r="G423" s="1410"/>
      <c r="H423" s="1410"/>
      <c r="I423" s="1410"/>
      <c r="J423" s="1410"/>
      <c r="K423" s="1410"/>
      <c r="L423" s="1410"/>
      <c r="M423" s="1410"/>
      <c r="N423" s="1410"/>
      <c r="O423" s="1410"/>
      <c r="P423" s="1410"/>
      <c r="Q423" s="1410"/>
      <c r="R423" s="1410"/>
      <c r="S423" s="1410"/>
      <c r="T423" s="1410"/>
      <c r="U423" s="1410"/>
      <c r="V423" s="1410"/>
      <c r="W423" s="1410"/>
    </row>
    <row r="424" spans="1:23">
      <c r="A424" s="1410"/>
      <c r="B424" s="1410"/>
      <c r="C424" s="1410"/>
      <c r="D424" s="1410"/>
      <c r="E424" s="1410"/>
      <c r="F424" s="1410"/>
      <c r="G424" s="1410"/>
      <c r="H424" s="1410"/>
      <c r="I424" s="1410"/>
      <c r="J424" s="1410"/>
      <c r="K424" s="1410"/>
      <c r="L424" s="1410"/>
      <c r="M424" s="1410"/>
      <c r="N424" s="1410"/>
      <c r="O424" s="1410"/>
      <c r="P424" s="1410"/>
      <c r="Q424" s="1410"/>
      <c r="R424" s="1410"/>
      <c r="S424" s="1410"/>
      <c r="T424" s="1410"/>
      <c r="U424" s="1410"/>
      <c r="V424" s="1410"/>
      <c r="W424" s="1410"/>
    </row>
    <row r="425" spans="1:23">
      <c r="A425" s="1410"/>
      <c r="B425" s="1410"/>
      <c r="C425" s="1410"/>
      <c r="D425" s="1410"/>
      <c r="E425" s="1410"/>
      <c r="F425" s="1410"/>
      <c r="G425" s="1410"/>
      <c r="H425" s="1410"/>
      <c r="I425" s="1410"/>
      <c r="J425" s="1410"/>
      <c r="K425" s="1410"/>
      <c r="L425" s="1410"/>
      <c r="M425" s="1410"/>
      <c r="N425" s="1410"/>
      <c r="O425" s="1410"/>
      <c r="P425" s="1410"/>
      <c r="Q425" s="1410"/>
      <c r="R425" s="1410"/>
      <c r="S425" s="1410"/>
      <c r="T425" s="1410"/>
      <c r="U425" s="1410"/>
      <c r="V425" s="1410"/>
      <c r="W425" s="1410"/>
    </row>
    <row r="426" spans="1:23">
      <c r="A426" s="1410"/>
      <c r="B426" s="1410"/>
      <c r="C426" s="1410"/>
      <c r="D426" s="1410"/>
      <c r="E426" s="1410"/>
      <c r="F426" s="1410"/>
      <c r="G426" s="1410"/>
      <c r="H426" s="1410"/>
      <c r="I426" s="1410"/>
      <c r="J426" s="1410"/>
      <c r="K426" s="1410"/>
      <c r="L426" s="1410"/>
      <c r="M426" s="1410"/>
      <c r="N426" s="1410"/>
      <c r="O426" s="1410"/>
      <c r="P426" s="1410"/>
      <c r="Q426" s="1410"/>
      <c r="R426" s="1410"/>
      <c r="S426" s="1410"/>
      <c r="T426" s="1410"/>
      <c r="U426" s="1410"/>
      <c r="V426" s="1410"/>
      <c r="W426" s="1410"/>
    </row>
    <row r="427" spans="1:23">
      <c r="A427" s="1410"/>
      <c r="B427" s="1410"/>
      <c r="C427" s="1410"/>
      <c r="D427" s="1410"/>
      <c r="E427" s="1410"/>
      <c r="F427" s="1410"/>
      <c r="G427" s="1410"/>
      <c r="H427" s="1410"/>
      <c r="I427" s="1410"/>
      <c r="J427" s="1410"/>
      <c r="K427" s="1410"/>
      <c r="L427" s="1410"/>
      <c r="M427" s="1410"/>
      <c r="N427" s="1410"/>
      <c r="O427" s="1410"/>
      <c r="P427" s="1410"/>
      <c r="Q427" s="1410"/>
      <c r="R427" s="1410"/>
      <c r="S427" s="1410"/>
      <c r="T427" s="1410"/>
      <c r="U427" s="1410"/>
      <c r="V427" s="1410"/>
      <c r="W427" s="1410"/>
    </row>
    <row r="428" spans="1:23">
      <c r="A428" s="1410"/>
      <c r="B428" s="1410"/>
      <c r="C428" s="1410"/>
      <c r="D428" s="1410"/>
      <c r="E428" s="1410"/>
      <c r="F428" s="1410"/>
      <c r="G428" s="1410"/>
      <c r="H428" s="1410"/>
      <c r="I428" s="1410"/>
      <c r="J428" s="1410"/>
      <c r="K428" s="1410"/>
      <c r="L428" s="1410"/>
      <c r="M428" s="1410"/>
      <c r="N428" s="1410"/>
      <c r="O428" s="1410"/>
      <c r="P428" s="1410"/>
      <c r="Q428" s="1410"/>
      <c r="R428" s="1410"/>
      <c r="S428" s="1410"/>
      <c r="T428" s="1410"/>
      <c r="U428" s="1410"/>
      <c r="V428" s="1410"/>
      <c r="W428" s="1410"/>
    </row>
    <row r="429" spans="1:23">
      <c r="A429" s="1410"/>
      <c r="B429" s="1410"/>
      <c r="C429" s="1410"/>
      <c r="D429" s="1410"/>
      <c r="E429" s="1410"/>
      <c r="F429" s="1410"/>
      <c r="G429" s="1410"/>
      <c r="H429" s="1410"/>
      <c r="I429" s="1410"/>
      <c r="J429" s="1410"/>
      <c r="K429" s="1410"/>
      <c r="L429" s="1410"/>
      <c r="M429" s="1410"/>
      <c r="N429" s="1410"/>
      <c r="O429" s="1410"/>
      <c r="P429" s="1410"/>
      <c r="Q429" s="1410"/>
      <c r="R429" s="1410"/>
      <c r="S429" s="1410"/>
      <c r="T429" s="1410"/>
      <c r="U429" s="1410"/>
      <c r="V429" s="1410"/>
      <c r="W429" s="1410"/>
    </row>
    <row r="430" spans="1:23">
      <c r="A430" s="1410"/>
      <c r="B430" s="1410"/>
      <c r="C430" s="1410"/>
      <c r="D430" s="1410"/>
      <c r="E430" s="1410"/>
      <c r="F430" s="1410"/>
      <c r="G430" s="1410"/>
      <c r="H430" s="1410"/>
      <c r="I430" s="1410"/>
      <c r="J430" s="1410"/>
      <c r="K430" s="1410"/>
      <c r="L430" s="1410"/>
      <c r="M430" s="1410"/>
      <c r="N430" s="1410"/>
      <c r="O430" s="1410"/>
      <c r="P430" s="1410"/>
      <c r="Q430" s="1410"/>
      <c r="R430" s="1410"/>
      <c r="S430" s="1410"/>
      <c r="T430" s="1410"/>
      <c r="U430" s="1410"/>
      <c r="V430" s="1410"/>
      <c r="W430" s="1410"/>
    </row>
    <row r="431" spans="1:23">
      <c r="A431" s="1410"/>
      <c r="B431" s="1410"/>
      <c r="C431" s="1410"/>
      <c r="D431" s="1410"/>
      <c r="E431" s="1410"/>
      <c r="F431" s="1410"/>
      <c r="G431" s="1410"/>
      <c r="H431" s="1410"/>
      <c r="I431" s="1410"/>
      <c r="J431" s="1410"/>
      <c r="K431" s="1410"/>
      <c r="L431" s="1410"/>
      <c r="M431" s="1410"/>
      <c r="N431" s="1410"/>
      <c r="O431" s="1410"/>
      <c r="P431" s="1410"/>
      <c r="Q431" s="1410"/>
      <c r="R431" s="1410"/>
      <c r="S431" s="1410"/>
      <c r="T431" s="1410"/>
      <c r="U431" s="1410"/>
      <c r="V431" s="1410"/>
      <c r="W431" s="1410"/>
    </row>
    <row r="432" spans="1:23">
      <c r="A432" s="1410"/>
      <c r="B432" s="1410"/>
      <c r="C432" s="1410"/>
      <c r="D432" s="1410"/>
      <c r="E432" s="1410"/>
      <c r="F432" s="1410"/>
      <c r="G432" s="1410"/>
      <c r="H432" s="1410"/>
      <c r="I432" s="1410"/>
      <c r="J432" s="1410"/>
      <c r="K432" s="1410"/>
      <c r="L432" s="1410"/>
      <c r="M432" s="1410"/>
      <c r="N432" s="1410"/>
      <c r="O432" s="1410"/>
      <c r="P432" s="1410"/>
      <c r="Q432" s="1410"/>
      <c r="R432" s="1410"/>
      <c r="S432" s="1410"/>
      <c r="T432" s="1410"/>
      <c r="U432" s="1410"/>
      <c r="V432" s="1410"/>
      <c r="W432" s="1410"/>
    </row>
    <row r="433" spans="1:23">
      <c r="A433" s="1410"/>
      <c r="B433" s="1410"/>
      <c r="C433" s="1410"/>
      <c r="D433" s="1410"/>
      <c r="E433" s="1410"/>
      <c r="F433" s="1410"/>
      <c r="G433" s="1410"/>
      <c r="H433" s="1410"/>
      <c r="I433" s="1410"/>
      <c r="J433" s="1410"/>
      <c r="K433" s="1410"/>
      <c r="L433" s="1410"/>
      <c r="M433" s="1410"/>
      <c r="N433" s="1410"/>
      <c r="O433" s="1410"/>
      <c r="P433" s="1410"/>
      <c r="Q433" s="1410"/>
      <c r="R433" s="1410"/>
      <c r="S433" s="1410"/>
      <c r="T433" s="1410"/>
      <c r="U433" s="1410"/>
      <c r="V433" s="1410"/>
      <c r="W433" s="1410"/>
    </row>
    <row r="434" spans="1:23">
      <c r="A434" s="1410"/>
      <c r="B434" s="1410"/>
      <c r="C434" s="1410"/>
      <c r="D434" s="1410"/>
      <c r="E434" s="1410"/>
      <c r="F434" s="1410"/>
      <c r="G434" s="1410"/>
      <c r="H434" s="1410"/>
      <c r="I434" s="1410"/>
      <c r="J434" s="1410"/>
      <c r="K434" s="1410"/>
      <c r="L434" s="1410"/>
      <c r="M434" s="1410"/>
      <c r="N434" s="1410"/>
      <c r="O434" s="1410"/>
      <c r="P434" s="1410"/>
      <c r="Q434" s="1410"/>
      <c r="R434" s="1410"/>
      <c r="S434" s="1410"/>
      <c r="T434" s="1410"/>
      <c r="U434" s="1410"/>
      <c r="V434" s="1410"/>
      <c r="W434" s="1410"/>
    </row>
    <row r="435" spans="1:23">
      <c r="A435" s="1410"/>
      <c r="B435" s="1410"/>
      <c r="C435" s="1410"/>
      <c r="D435" s="1410"/>
      <c r="E435" s="1410"/>
      <c r="F435" s="1410"/>
      <c r="G435" s="1410"/>
      <c r="H435" s="1410"/>
      <c r="I435" s="1410"/>
      <c r="J435" s="1410"/>
      <c r="K435" s="1410"/>
      <c r="L435" s="1410"/>
      <c r="M435" s="1410"/>
      <c r="N435" s="1410"/>
      <c r="O435" s="1410"/>
      <c r="P435" s="1410"/>
      <c r="Q435" s="1410"/>
      <c r="R435" s="1410"/>
      <c r="S435" s="1410"/>
      <c r="T435" s="1410"/>
      <c r="U435" s="1410"/>
      <c r="V435" s="1410"/>
      <c r="W435" s="1410"/>
    </row>
    <row r="436" spans="1:23">
      <c r="A436" s="1410"/>
      <c r="B436" s="1410"/>
      <c r="C436" s="1410"/>
      <c r="D436" s="1410"/>
      <c r="E436" s="1410"/>
      <c r="F436" s="1410"/>
      <c r="G436" s="1410"/>
      <c r="H436" s="1410"/>
      <c r="I436" s="1410"/>
      <c r="J436" s="1410"/>
      <c r="K436" s="1410"/>
      <c r="L436" s="1410"/>
      <c r="M436" s="1410"/>
      <c r="N436" s="1410"/>
      <c r="O436" s="1410"/>
      <c r="P436" s="1410"/>
      <c r="Q436" s="1410"/>
      <c r="R436" s="1410"/>
      <c r="S436" s="1410"/>
      <c r="T436" s="1410"/>
      <c r="U436" s="1410"/>
      <c r="V436" s="1410"/>
      <c r="W436" s="1410"/>
    </row>
    <row r="437" spans="1:23">
      <c r="A437" s="1410"/>
      <c r="B437" s="1410"/>
      <c r="C437" s="1410"/>
      <c r="D437" s="1410"/>
      <c r="E437" s="1410"/>
      <c r="F437" s="1410"/>
      <c r="G437" s="1410"/>
      <c r="H437" s="1410"/>
      <c r="I437" s="1410"/>
      <c r="J437" s="1410"/>
      <c r="K437" s="1410"/>
      <c r="L437" s="1410"/>
      <c r="M437" s="1410"/>
      <c r="N437" s="1410"/>
      <c r="O437" s="1410"/>
      <c r="P437" s="1410"/>
      <c r="Q437" s="1410"/>
      <c r="R437" s="1410"/>
      <c r="S437" s="1410"/>
      <c r="T437" s="1410"/>
      <c r="U437" s="1410"/>
      <c r="V437" s="1410"/>
      <c r="W437" s="1410"/>
    </row>
    <row r="438" spans="1:23">
      <c r="A438" s="1410"/>
      <c r="B438" s="1410"/>
      <c r="C438" s="1410"/>
      <c r="D438" s="1410"/>
      <c r="E438" s="1410"/>
      <c r="F438" s="1410"/>
      <c r="G438" s="1410"/>
      <c r="H438" s="1410"/>
      <c r="I438" s="1410"/>
      <c r="J438" s="1410"/>
      <c r="K438" s="1410"/>
      <c r="L438" s="1410"/>
      <c r="M438" s="1410"/>
      <c r="N438" s="1410"/>
      <c r="O438" s="1410"/>
      <c r="P438" s="1410"/>
      <c r="Q438" s="1410"/>
      <c r="R438" s="1410"/>
      <c r="S438" s="1410"/>
      <c r="T438" s="1410"/>
      <c r="U438" s="1410"/>
      <c r="V438" s="1410"/>
      <c r="W438" s="1410"/>
    </row>
    <row r="439" spans="1:23">
      <c r="A439" s="1410"/>
      <c r="B439" s="1410"/>
      <c r="C439" s="1410"/>
      <c r="D439" s="1410"/>
      <c r="E439" s="1410"/>
      <c r="F439" s="1410"/>
      <c r="G439" s="1410"/>
      <c r="H439" s="1410"/>
      <c r="I439" s="1410"/>
      <c r="J439" s="1410"/>
      <c r="K439" s="1410"/>
      <c r="L439" s="1410"/>
      <c r="M439" s="1410"/>
      <c r="N439" s="1410"/>
      <c r="O439" s="1410"/>
      <c r="P439" s="1410"/>
      <c r="Q439" s="1410"/>
      <c r="R439" s="1410"/>
      <c r="S439" s="1410"/>
      <c r="T439" s="1410"/>
      <c r="U439" s="1410"/>
      <c r="V439" s="1410"/>
      <c r="W439" s="1410"/>
    </row>
    <row r="440" spans="1:23">
      <c r="A440" s="1410"/>
      <c r="B440" s="1410"/>
      <c r="C440" s="1410"/>
      <c r="D440" s="1410"/>
      <c r="E440" s="1410"/>
      <c r="F440" s="1410"/>
      <c r="G440" s="1410"/>
      <c r="H440" s="1410"/>
      <c r="I440" s="1410"/>
      <c r="J440" s="1410"/>
      <c r="K440" s="1410"/>
      <c r="L440" s="1410"/>
      <c r="M440" s="1410"/>
      <c r="N440" s="1410"/>
      <c r="O440" s="1410"/>
      <c r="P440" s="1410"/>
      <c r="Q440" s="1410"/>
      <c r="R440" s="1410"/>
      <c r="S440" s="1410"/>
      <c r="T440" s="1410"/>
      <c r="U440" s="1410"/>
      <c r="V440" s="1410"/>
      <c r="W440" s="1410"/>
    </row>
    <row r="441" spans="1:23">
      <c r="A441" s="1410"/>
      <c r="B441" s="1410"/>
      <c r="C441" s="1410"/>
      <c r="D441" s="1410"/>
      <c r="E441" s="1410"/>
      <c r="F441" s="1410"/>
      <c r="G441" s="1410"/>
      <c r="H441" s="1410"/>
      <c r="I441" s="1410"/>
      <c r="J441" s="1410"/>
      <c r="K441" s="1410"/>
      <c r="L441" s="1410"/>
      <c r="M441" s="1410"/>
      <c r="N441" s="1410"/>
      <c r="O441" s="1410"/>
      <c r="P441" s="1410"/>
      <c r="Q441" s="1410"/>
      <c r="R441" s="1410"/>
      <c r="S441" s="1410"/>
      <c r="T441" s="1410"/>
      <c r="U441" s="1410"/>
      <c r="V441" s="1410"/>
      <c r="W441" s="1410"/>
    </row>
    <row r="442" spans="1:23">
      <c r="A442" s="1410"/>
      <c r="B442" s="1410"/>
      <c r="C442" s="1410"/>
      <c r="D442" s="1410"/>
      <c r="E442" s="1410"/>
      <c r="F442" s="1410"/>
      <c r="G442" s="1410"/>
      <c r="H442" s="1410"/>
      <c r="I442" s="1410"/>
      <c r="J442" s="1410"/>
      <c r="K442" s="1410"/>
      <c r="L442" s="1410"/>
      <c r="M442" s="1410"/>
      <c r="N442" s="1410"/>
      <c r="O442" s="1410"/>
      <c r="P442" s="1410"/>
      <c r="Q442" s="1410"/>
      <c r="R442" s="1410"/>
      <c r="S442" s="1410"/>
      <c r="T442" s="1410"/>
      <c r="U442" s="1410"/>
      <c r="V442" s="1410"/>
      <c r="W442" s="1410"/>
    </row>
    <row r="443" spans="1:23">
      <c r="A443" s="1410"/>
      <c r="B443" s="1410"/>
      <c r="C443" s="1410"/>
      <c r="D443" s="1410"/>
      <c r="E443" s="1410"/>
      <c r="F443" s="1410"/>
      <c r="G443" s="1410"/>
      <c r="H443" s="1410"/>
      <c r="I443" s="1410"/>
      <c r="J443" s="1410"/>
      <c r="K443" s="1410"/>
      <c r="L443" s="1410"/>
      <c r="M443" s="1410"/>
      <c r="N443" s="1410"/>
      <c r="O443" s="1410"/>
      <c r="P443" s="1410"/>
      <c r="Q443" s="1410"/>
      <c r="R443" s="1410"/>
      <c r="S443" s="1410"/>
      <c r="T443" s="1410"/>
      <c r="U443" s="1410"/>
      <c r="V443" s="1410"/>
      <c r="W443" s="1410"/>
    </row>
    <row r="444" spans="1:23">
      <c r="A444" s="1410"/>
      <c r="B444" s="1410"/>
      <c r="C444" s="1410"/>
      <c r="D444" s="1410"/>
      <c r="E444" s="1410"/>
      <c r="F444" s="1410"/>
      <c r="G444" s="1410"/>
      <c r="H444" s="1410"/>
      <c r="I444" s="1410"/>
      <c r="J444" s="1410"/>
      <c r="K444" s="1410"/>
      <c r="L444" s="1410"/>
      <c r="M444" s="1410"/>
      <c r="N444" s="1410"/>
      <c r="O444" s="1410"/>
      <c r="P444" s="1410"/>
      <c r="Q444" s="1410"/>
      <c r="R444" s="1410"/>
      <c r="S444" s="1410"/>
      <c r="T444" s="1410"/>
      <c r="U444" s="1410"/>
      <c r="V444" s="1410"/>
      <c r="W444" s="1410"/>
    </row>
    <row r="445" spans="1:23">
      <c r="A445" s="1410"/>
      <c r="B445" s="1410"/>
      <c r="C445" s="1410"/>
      <c r="D445" s="1410"/>
      <c r="E445" s="1410"/>
      <c r="F445" s="1410"/>
      <c r="G445" s="1410"/>
      <c r="H445" s="1410"/>
      <c r="I445" s="1410"/>
      <c r="J445" s="1410"/>
      <c r="K445" s="1410"/>
      <c r="L445" s="1410"/>
      <c r="M445" s="1410"/>
      <c r="N445" s="1410"/>
      <c r="O445" s="1410"/>
      <c r="P445" s="1410"/>
      <c r="Q445" s="1410"/>
      <c r="R445" s="1410"/>
      <c r="S445" s="1410"/>
      <c r="T445" s="1410"/>
      <c r="U445" s="1410"/>
      <c r="V445" s="1410"/>
      <c r="W445" s="1410"/>
    </row>
    <row r="446" spans="1:23">
      <c r="A446" s="1410"/>
      <c r="B446" s="1410"/>
      <c r="C446" s="1410"/>
      <c r="D446" s="1410"/>
      <c r="E446" s="1410"/>
      <c r="F446" s="1410"/>
      <c r="G446" s="1410"/>
      <c r="H446" s="1410"/>
      <c r="I446" s="1410"/>
      <c r="J446" s="1410"/>
      <c r="K446" s="1410"/>
      <c r="L446" s="1410"/>
      <c r="M446" s="1410"/>
      <c r="N446" s="1410"/>
      <c r="O446" s="1410"/>
      <c r="P446" s="1410"/>
      <c r="Q446" s="1410"/>
      <c r="R446" s="1410"/>
      <c r="S446" s="1410"/>
      <c r="T446" s="1410"/>
      <c r="U446" s="1410"/>
      <c r="V446" s="1410"/>
      <c r="W446" s="1410"/>
    </row>
    <row r="447" spans="1:23">
      <c r="A447" s="1410"/>
      <c r="B447" s="1410"/>
      <c r="C447" s="1410"/>
      <c r="D447" s="1410"/>
      <c r="E447" s="1410"/>
      <c r="F447" s="1410"/>
      <c r="G447" s="1410"/>
      <c r="H447" s="1410"/>
      <c r="I447" s="1410"/>
      <c r="J447" s="1410"/>
      <c r="K447" s="1410"/>
      <c r="L447" s="1410"/>
      <c r="M447" s="1410"/>
      <c r="N447" s="1410"/>
      <c r="O447" s="1410"/>
      <c r="P447" s="1410"/>
      <c r="Q447" s="1410"/>
      <c r="R447" s="1410"/>
      <c r="S447" s="1410"/>
      <c r="T447" s="1410"/>
      <c r="U447" s="1410"/>
      <c r="V447" s="1410"/>
      <c r="W447" s="1410"/>
    </row>
    <row r="448" spans="1:23">
      <c r="A448" s="1410"/>
      <c r="B448" s="1410"/>
      <c r="C448" s="1410"/>
      <c r="D448" s="1410"/>
      <c r="E448" s="1410"/>
      <c r="F448" s="1410"/>
      <c r="G448" s="1410"/>
      <c r="H448" s="1410"/>
      <c r="I448" s="1410"/>
      <c r="J448" s="1410"/>
      <c r="K448" s="1410"/>
      <c r="L448" s="1410"/>
      <c r="M448" s="1410"/>
      <c r="N448" s="1410"/>
      <c r="O448" s="1410"/>
      <c r="P448" s="1410"/>
      <c r="Q448" s="1410"/>
      <c r="R448" s="1410"/>
      <c r="S448" s="1410"/>
      <c r="T448" s="1410"/>
      <c r="U448" s="1410"/>
      <c r="V448" s="1410"/>
      <c r="W448" s="1410"/>
    </row>
    <row r="449" spans="1:23">
      <c r="A449" s="1410"/>
      <c r="B449" s="1410"/>
      <c r="C449" s="1410"/>
      <c r="D449" s="1410"/>
      <c r="E449" s="1410"/>
      <c r="F449" s="1410"/>
      <c r="G449" s="1410"/>
      <c r="H449" s="1410"/>
      <c r="I449" s="1410"/>
      <c r="J449" s="1410"/>
      <c r="K449" s="1410"/>
      <c r="L449" s="1410"/>
      <c r="M449" s="1410"/>
      <c r="N449" s="1410"/>
      <c r="O449" s="1410"/>
      <c r="P449" s="1410"/>
      <c r="Q449" s="1410"/>
      <c r="R449" s="1410"/>
      <c r="S449" s="1410"/>
      <c r="T449" s="1410"/>
      <c r="U449" s="1410"/>
      <c r="V449" s="1410"/>
      <c r="W449" s="1410"/>
    </row>
    <row r="450" spans="1:23">
      <c r="A450" s="1410"/>
      <c r="B450" s="1410"/>
      <c r="C450" s="1410"/>
      <c r="D450" s="1410"/>
      <c r="E450" s="1410"/>
      <c r="F450" s="1410"/>
      <c r="G450" s="1410"/>
      <c r="H450" s="1410"/>
      <c r="I450" s="1410"/>
      <c r="J450" s="1410"/>
      <c r="K450" s="1410"/>
      <c r="L450" s="1410"/>
      <c r="M450" s="1410"/>
      <c r="N450" s="1410"/>
      <c r="O450" s="1410"/>
      <c r="P450" s="1410"/>
      <c r="Q450" s="1410"/>
      <c r="R450" s="1410"/>
      <c r="S450" s="1410"/>
      <c r="T450" s="1410"/>
      <c r="U450" s="1410"/>
      <c r="V450" s="1410"/>
      <c r="W450" s="1410"/>
    </row>
    <row r="451" spans="1:23">
      <c r="A451" s="1410"/>
      <c r="B451" s="1410"/>
      <c r="C451" s="1410"/>
      <c r="D451" s="1410"/>
      <c r="E451" s="1410"/>
      <c r="F451" s="1410"/>
      <c r="G451" s="1410"/>
      <c r="H451" s="1410"/>
      <c r="I451" s="1410"/>
      <c r="J451" s="1410"/>
      <c r="K451" s="1410"/>
      <c r="L451" s="1410"/>
      <c r="M451" s="1410"/>
      <c r="N451" s="1410"/>
      <c r="O451" s="1410"/>
      <c r="P451" s="1410"/>
      <c r="Q451" s="1410"/>
      <c r="R451" s="1410"/>
      <c r="S451" s="1410"/>
      <c r="T451" s="1410"/>
      <c r="U451" s="1410"/>
      <c r="V451" s="1410"/>
      <c r="W451" s="1410"/>
    </row>
    <row r="452" spans="1:23">
      <c r="A452" s="1410"/>
      <c r="B452" s="1410"/>
      <c r="C452" s="1410"/>
      <c r="D452" s="1410"/>
      <c r="E452" s="1410"/>
      <c r="F452" s="1410"/>
      <c r="G452" s="1410"/>
      <c r="H452" s="1410"/>
      <c r="I452" s="1410"/>
      <c r="J452" s="1410"/>
      <c r="K452" s="1410"/>
      <c r="L452" s="1410"/>
      <c r="M452" s="1410"/>
      <c r="N452" s="1410"/>
      <c r="O452" s="1410"/>
      <c r="P452" s="1410"/>
      <c r="Q452" s="1410"/>
      <c r="R452" s="1410"/>
      <c r="S452" s="1410"/>
      <c r="T452" s="1410"/>
      <c r="U452" s="1410"/>
      <c r="V452" s="1410"/>
      <c r="W452" s="1410"/>
    </row>
    <row r="453" spans="1:23">
      <c r="A453" s="1410"/>
      <c r="B453" s="1410"/>
      <c r="C453" s="1410"/>
      <c r="D453" s="1410"/>
      <c r="E453" s="1410"/>
      <c r="F453" s="1410"/>
      <c r="G453" s="1410"/>
      <c r="H453" s="1410"/>
      <c r="I453" s="1410"/>
      <c r="J453" s="1410"/>
      <c r="K453" s="1410"/>
      <c r="L453" s="1410"/>
      <c r="M453" s="1410"/>
      <c r="N453" s="1410"/>
      <c r="O453" s="1410"/>
      <c r="P453" s="1410"/>
      <c r="Q453" s="1410"/>
      <c r="R453" s="1410"/>
      <c r="S453" s="1410"/>
      <c r="T453" s="1410"/>
      <c r="U453" s="1410"/>
      <c r="V453" s="1410"/>
      <c r="W453" s="1410"/>
    </row>
    <row r="454" spans="1:23">
      <c r="A454" s="1410"/>
      <c r="B454" s="1410"/>
      <c r="C454" s="1410"/>
      <c r="D454" s="1410"/>
      <c r="E454" s="1410"/>
      <c r="F454" s="1410"/>
      <c r="G454" s="1410"/>
      <c r="H454" s="1410"/>
      <c r="I454" s="1410"/>
      <c r="J454" s="1410"/>
      <c r="K454" s="1410"/>
      <c r="L454" s="1410"/>
      <c r="M454" s="1410"/>
      <c r="N454" s="1410"/>
      <c r="O454" s="1410"/>
      <c r="P454" s="1410"/>
      <c r="Q454" s="1410"/>
      <c r="R454" s="1410"/>
      <c r="S454" s="1410"/>
      <c r="T454" s="1410"/>
      <c r="U454" s="1410"/>
      <c r="V454" s="1410"/>
      <c r="W454" s="1410"/>
    </row>
    <row r="455" spans="1:23">
      <c r="A455" s="1410"/>
      <c r="B455" s="1410"/>
      <c r="C455" s="1410"/>
      <c r="D455" s="1410"/>
      <c r="E455" s="1410"/>
      <c r="F455" s="1410"/>
      <c r="G455" s="1410"/>
      <c r="H455" s="1410"/>
      <c r="I455" s="1410"/>
      <c r="J455" s="1410"/>
      <c r="K455" s="1410"/>
      <c r="L455" s="1410"/>
      <c r="M455" s="1410"/>
      <c r="N455" s="1410"/>
      <c r="O455" s="1410"/>
      <c r="P455" s="1410"/>
      <c r="Q455" s="1410"/>
      <c r="R455" s="1410"/>
      <c r="S455" s="1410"/>
      <c r="T455" s="1410"/>
      <c r="U455" s="1410"/>
      <c r="V455" s="1410"/>
      <c r="W455" s="1410"/>
    </row>
    <row r="456" spans="1:23">
      <c r="A456" s="1410"/>
      <c r="B456" s="1410"/>
      <c r="C456" s="1410"/>
      <c r="D456" s="1410"/>
      <c r="E456" s="1410"/>
      <c r="F456" s="1410"/>
      <c r="G456" s="1410"/>
      <c r="H456" s="1410"/>
      <c r="I456" s="1410"/>
      <c r="J456" s="1410"/>
      <c r="K456" s="1410"/>
      <c r="L456" s="1410"/>
      <c r="M456" s="1410"/>
      <c r="N456" s="1410"/>
      <c r="O456" s="1410"/>
      <c r="P456" s="1410"/>
      <c r="Q456" s="1410"/>
      <c r="R456" s="1410"/>
      <c r="S456" s="1410"/>
      <c r="T456" s="1410"/>
      <c r="U456" s="1410"/>
      <c r="V456" s="1410"/>
      <c r="W456" s="1410"/>
    </row>
    <row r="457" spans="1:23">
      <c r="A457" s="1410"/>
      <c r="B457" s="1410"/>
      <c r="C457" s="1410"/>
      <c r="D457" s="1410"/>
      <c r="E457" s="1410"/>
      <c r="F457" s="1410"/>
      <c r="G457" s="1410"/>
      <c r="H457" s="1410"/>
      <c r="I457" s="1410"/>
      <c r="J457" s="1410"/>
      <c r="K457" s="1410"/>
      <c r="L457" s="1410"/>
      <c r="M457" s="1410"/>
      <c r="N457" s="1410"/>
      <c r="O457" s="1410"/>
      <c r="P457" s="1410"/>
      <c r="Q457" s="1410"/>
      <c r="R457" s="1410"/>
      <c r="S457" s="1410"/>
      <c r="T457" s="1410"/>
      <c r="U457" s="1410"/>
      <c r="V457" s="1410"/>
      <c r="W457" s="1410"/>
    </row>
    <row r="458" spans="1:23">
      <c r="A458" s="1410"/>
      <c r="B458" s="1410"/>
      <c r="C458" s="1410"/>
      <c r="D458" s="1410"/>
      <c r="E458" s="1410"/>
      <c r="F458" s="1410"/>
      <c r="G458" s="1410"/>
      <c r="H458" s="1410"/>
      <c r="I458" s="1410"/>
      <c r="J458" s="1410"/>
      <c r="K458" s="1410"/>
      <c r="L458" s="1410"/>
      <c r="M458" s="1410"/>
      <c r="N458" s="1410"/>
      <c r="O458" s="1410"/>
      <c r="P458" s="1410"/>
      <c r="Q458" s="1410"/>
      <c r="R458" s="1410"/>
      <c r="S458" s="1410"/>
      <c r="T458" s="1410"/>
      <c r="U458" s="1410"/>
      <c r="V458" s="1410"/>
      <c r="W458" s="1410"/>
    </row>
    <row r="459" spans="1:23">
      <c r="A459" s="1410"/>
      <c r="B459" s="1410"/>
      <c r="C459" s="1410"/>
      <c r="D459" s="1410"/>
      <c r="E459" s="1410"/>
      <c r="F459" s="1410"/>
      <c r="G459" s="1410"/>
      <c r="H459" s="1410"/>
      <c r="I459" s="1410"/>
      <c r="J459" s="1410"/>
      <c r="K459" s="1410"/>
      <c r="L459" s="1410"/>
      <c r="M459" s="1410"/>
      <c r="N459" s="1410"/>
      <c r="O459" s="1410"/>
      <c r="P459" s="1410"/>
      <c r="Q459" s="1410"/>
      <c r="R459" s="1410"/>
      <c r="S459" s="1410"/>
      <c r="T459" s="1410"/>
      <c r="U459" s="1410"/>
      <c r="V459" s="1410"/>
      <c r="W459" s="1410"/>
    </row>
    <row r="460" spans="1:23">
      <c r="A460" s="1410"/>
      <c r="B460" s="1410"/>
      <c r="C460" s="1410"/>
      <c r="D460" s="1410"/>
      <c r="E460" s="1410"/>
      <c r="F460" s="1410"/>
      <c r="G460" s="1410"/>
      <c r="H460" s="1410"/>
      <c r="I460" s="1410"/>
      <c r="J460" s="1410"/>
      <c r="K460" s="1410"/>
      <c r="L460" s="1410"/>
      <c r="M460" s="1410"/>
      <c r="N460" s="1410"/>
      <c r="O460" s="1410"/>
      <c r="P460" s="1410"/>
      <c r="Q460" s="1410"/>
      <c r="R460" s="1410"/>
      <c r="S460" s="1410"/>
      <c r="T460" s="1410"/>
      <c r="U460" s="1410"/>
      <c r="V460" s="1410"/>
      <c r="W460" s="1410"/>
    </row>
    <row r="461" spans="1:23">
      <c r="A461" s="1410"/>
      <c r="B461" s="1410"/>
      <c r="C461" s="1410"/>
      <c r="D461" s="1410"/>
      <c r="E461" s="1410"/>
      <c r="F461" s="1410"/>
      <c r="G461" s="1410"/>
      <c r="H461" s="1410"/>
      <c r="I461" s="1410"/>
      <c r="J461" s="1410"/>
      <c r="K461" s="1410"/>
      <c r="L461" s="1410"/>
      <c r="M461" s="1410"/>
      <c r="N461" s="1410"/>
      <c r="O461" s="1410"/>
      <c r="P461" s="1410"/>
      <c r="Q461" s="1410"/>
      <c r="R461" s="1410"/>
      <c r="S461" s="1410"/>
      <c r="T461" s="1410"/>
      <c r="U461" s="1410"/>
      <c r="V461" s="1410"/>
      <c r="W461" s="1410"/>
    </row>
    <row r="462" spans="1:23">
      <c r="A462" s="1410"/>
      <c r="B462" s="1410"/>
      <c r="C462" s="1410"/>
      <c r="D462" s="1410"/>
      <c r="E462" s="1410"/>
      <c r="F462" s="1410"/>
      <c r="G462" s="1410"/>
      <c r="H462" s="1410"/>
      <c r="I462" s="1410"/>
      <c r="J462" s="1410"/>
      <c r="K462" s="1410"/>
      <c r="L462" s="1410"/>
      <c r="M462" s="1410"/>
      <c r="N462" s="1410"/>
      <c r="O462" s="1410"/>
      <c r="P462" s="1410"/>
      <c r="Q462" s="1410"/>
      <c r="R462" s="1410"/>
      <c r="S462" s="1410"/>
      <c r="T462" s="1410"/>
      <c r="U462" s="1410"/>
      <c r="V462" s="1410"/>
      <c r="W462" s="1410"/>
    </row>
    <row r="463" spans="1:23">
      <c r="A463" s="1410"/>
      <c r="B463" s="1410"/>
      <c r="C463" s="1410"/>
      <c r="D463" s="1410"/>
      <c r="E463" s="1410"/>
      <c r="F463" s="1410"/>
      <c r="G463" s="1410"/>
      <c r="H463" s="1410"/>
      <c r="I463" s="1410"/>
      <c r="J463" s="1410"/>
      <c r="K463" s="1410"/>
      <c r="L463" s="1410"/>
      <c r="M463" s="1410"/>
      <c r="N463" s="1410"/>
      <c r="O463" s="1410"/>
      <c r="P463" s="1410"/>
      <c r="Q463" s="1410"/>
      <c r="R463" s="1410"/>
      <c r="S463" s="1410"/>
      <c r="T463" s="1410"/>
      <c r="U463" s="1410"/>
      <c r="V463" s="1410"/>
      <c r="W463" s="1410"/>
    </row>
    <row r="464" spans="1:23">
      <c r="A464" s="1410"/>
      <c r="B464" s="1410"/>
      <c r="C464" s="1410"/>
      <c r="D464" s="1410"/>
      <c r="E464" s="1410"/>
      <c r="F464" s="1410"/>
      <c r="G464" s="1410"/>
      <c r="H464" s="1410"/>
      <c r="I464" s="1410"/>
      <c r="J464" s="1410"/>
      <c r="K464" s="1410"/>
      <c r="L464" s="1410"/>
      <c r="M464" s="1410"/>
      <c r="N464" s="1410"/>
      <c r="O464" s="1410"/>
      <c r="P464" s="1410"/>
      <c r="Q464" s="1410"/>
      <c r="R464" s="1410"/>
      <c r="S464" s="1410"/>
      <c r="T464" s="1410"/>
      <c r="U464" s="1410"/>
      <c r="V464" s="1410"/>
      <c r="W464" s="1410"/>
    </row>
    <row r="465" spans="1:23">
      <c r="A465" s="1410"/>
      <c r="B465" s="1410"/>
      <c r="C465" s="1410"/>
      <c r="D465" s="1410"/>
      <c r="E465" s="1410"/>
      <c r="F465" s="1410"/>
      <c r="G465" s="1410"/>
      <c r="H465" s="1410"/>
      <c r="I465" s="1410"/>
      <c r="J465" s="1410"/>
      <c r="K465" s="1410"/>
      <c r="L465" s="1410"/>
      <c r="M465" s="1410"/>
      <c r="N465" s="1410"/>
      <c r="O465" s="1410"/>
      <c r="P465" s="1410"/>
      <c r="Q465" s="1410"/>
      <c r="R465" s="1410"/>
      <c r="S465" s="1410"/>
      <c r="T465" s="1410"/>
      <c r="U465" s="1410"/>
      <c r="V465" s="1410"/>
      <c r="W465" s="1410"/>
    </row>
    <row r="466" spans="1:23">
      <c r="A466" s="1410"/>
      <c r="B466" s="1410"/>
      <c r="C466" s="1410"/>
      <c r="D466" s="1410"/>
      <c r="E466" s="1410"/>
      <c r="F466" s="1410"/>
      <c r="G466" s="1410"/>
      <c r="H466" s="1410"/>
      <c r="I466" s="1410"/>
      <c r="J466" s="1410"/>
      <c r="K466" s="1410"/>
      <c r="L466" s="1410"/>
      <c r="M466" s="1410"/>
      <c r="N466" s="1410"/>
      <c r="O466" s="1410"/>
      <c r="P466" s="1410"/>
      <c r="Q466" s="1410"/>
      <c r="R466" s="1410"/>
      <c r="S466" s="1410"/>
      <c r="T466" s="1410"/>
      <c r="U466" s="1410"/>
      <c r="V466" s="1410"/>
      <c r="W466" s="1410"/>
    </row>
    <row r="467" spans="1:23">
      <c r="A467" s="1410"/>
      <c r="B467" s="1410"/>
      <c r="C467" s="1410"/>
      <c r="D467" s="1410"/>
      <c r="E467" s="1410"/>
      <c r="F467" s="1410"/>
      <c r="G467" s="1410"/>
      <c r="H467" s="1410"/>
      <c r="I467" s="1410"/>
      <c r="J467" s="1410"/>
      <c r="K467" s="1410"/>
      <c r="L467" s="1410"/>
      <c r="M467" s="1410"/>
      <c r="N467" s="1410"/>
      <c r="O467" s="1410"/>
      <c r="P467" s="1410"/>
      <c r="Q467" s="1410"/>
      <c r="R467" s="1410"/>
      <c r="S467" s="1410"/>
      <c r="T467" s="1410"/>
      <c r="U467" s="1410"/>
      <c r="V467" s="1410"/>
      <c r="W467" s="1410"/>
    </row>
    <row r="468" spans="1:23">
      <c r="A468" s="1410"/>
      <c r="B468" s="1410"/>
      <c r="C468" s="1410"/>
      <c r="D468" s="1410"/>
      <c r="E468" s="1410"/>
      <c r="F468" s="1410"/>
      <c r="G468" s="1410"/>
      <c r="H468" s="1410"/>
      <c r="I468" s="1410"/>
      <c r="J468" s="1410"/>
      <c r="K468" s="1410"/>
      <c r="L468" s="1410"/>
      <c r="M468" s="1410"/>
      <c r="N468" s="1410"/>
      <c r="O468" s="1410"/>
      <c r="P468" s="1410"/>
      <c r="Q468" s="1410"/>
      <c r="R468" s="1410"/>
      <c r="S468" s="1410"/>
      <c r="T468" s="1410"/>
      <c r="U468" s="1410"/>
      <c r="V468" s="1410"/>
      <c r="W468" s="1410"/>
    </row>
    <row r="469" spans="1:23">
      <c r="A469" s="1410"/>
      <c r="B469" s="1410"/>
      <c r="C469" s="1410"/>
      <c r="D469" s="1410"/>
      <c r="E469" s="1410"/>
      <c r="F469" s="1410"/>
      <c r="G469" s="1410"/>
      <c r="H469" s="1410"/>
      <c r="I469" s="1410"/>
      <c r="J469" s="1410"/>
      <c r="K469" s="1410"/>
      <c r="L469" s="1410"/>
      <c r="M469" s="1410"/>
      <c r="N469" s="1410"/>
      <c r="O469" s="1410"/>
      <c r="P469" s="1410"/>
      <c r="Q469" s="1410"/>
      <c r="R469" s="1410"/>
      <c r="S469" s="1410"/>
      <c r="T469" s="1410"/>
      <c r="U469" s="1410"/>
      <c r="V469" s="1410"/>
      <c r="W469" s="1410"/>
    </row>
    <row r="470" spans="1:23">
      <c r="A470" s="1410"/>
      <c r="B470" s="1410"/>
      <c r="C470" s="1410"/>
      <c r="D470" s="1410"/>
      <c r="E470" s="1410"/>
      <c r="F470" s="1410"/>
      <c r="G470" s="1410"/>
      <c r="H470" s="1410"/>
      <c r="I470" s="1410"/>
      <c r="J470" s="1410"/>
      <c r="K470" s="1410"/>
      <c r="L470" s="1410"/>
      <c r="M470" s="1410"/>
      <c r="N470" s="1410"/>
      <c r="O470" s="1410"/>
      <c r="P470" s="1410"/>
      <c r="Q470" s="1410"/>
      <c r="R470" s="1410"/>
      <c r="S470" s="1410"/>
      <c r="T470" s="1410"/>
      <c r="U470" s="1410"/>
      <c r="V470" s="1410"/>
      <c r="W470" s="1410"/>
    </row>
    <row r="471" spans="1:23">
      <c r="A471" s="1410"/>
      <c r="B471" s="1410"/>
      <c r="C471" s="1410"/>
      <c r="D471" s="1410"/>
      <c r="E471" s="1410"/>
      <c r="F471" s="1410"/>
      <c r="G471" s="1410"/>
      <c r="H471" s="1410"/>
      <c r="I471" s="1410"/>
      <c r="J471" s="1410"/>
      <c r="K471" s="1410"/>
      <c r="L471" s="1410"/>
      <c r="M471" s="1410"/>
      <c r="N471" s="1410"/>
      <c r="O471" s="1410"/>
      <c r="P471" s="1410"/>
      <c r="Q471" s="1410"/>
      <c r="R471" s="1410"/>
      <c r="S471" s="1410"/>
      <c r="T471" s="1410"/>
      <c r="U471" s="1410"/>
      <c r="V471" s="1410"/>
      <c r="W471" s="1410"/>
    </row>
    <row r="472" spans="1:23">
      <c r="A472" s="1410"/>
      <c r="B472" s="1410"/>
      <c r="C472" s="1410"/>
      <c r="D472" s="1410"/>
      <c r="E472" s="1410"/>
      <c r="F472" s="1410"/>
      <c r="G472" s="1410"/>
      <c r="H472" s="1410"/>
      <c r="I472" s="1410"/>
      <c r="J472" s="1410"/>
      <c r="K472" s="1410"/>
      <c r="L472" s="1410"/>
      <c r="M472" s="1410"/>
      <c r="N472" s="1410"/>
      <c r="O472" s="1410"/>
      <c r="P472" s="1410"/>
      <c r="Q472" s="1410"/>
      <c r="R472" s="1410"/>
      <c r="S472" s="1410"/>
      <c r="T472" s="1410"/>
      <c r="U472" s="1410"/>
      <c r="V472" s="1410"/>
      <c r="W472" s="1410"/>
    </row>
    <row r="473" spans="1:23">
      <c r="A473" s="1410"/>
      <c r="B473" s="1410"/>
      <c r="C473" s="1410"/>
      <c r="D473" s="1410"/>
      <c r="E473" s="1410"/>
      <c r="F473" s="1410"/>
      <c r="G473" s="1410"/>
      <c r="H473" s="1410"/>
      <c r="I473" s="1410"/>
      <c r="J473" s="1410"/>
      <c r="K473" s="1410"/>
      <c r="L473" s="1410"/>
      <c r="M473" s="1410"/>
      <c r="N473" s="1410"/>
      <c r="O473" s="1410"/>
      <c r="P473" s="1410"/>
      <c r="Q473" s="1410"/>
      <c r="R473" s="1410"/>
      <c r="S473" s="1410"/>
      <c r="T473" s="1410"/>
      <c r="U473" s="1410"/>
      <c r="V473" s="1410"/>
      <c r="W473" s="1410"/>
    </row>
    <row r="474" spans="1:23">
      <c r="A474" s="1410"/>
      <c r="B474" s="1410"/>
      <c r="C474" s="1410"/>
      <c r="D474" s="1410"/>
      <c r="E474" s="1410"/>
      <c r="F474" s="1410"/>
      <c r="G474" s="1410"/>
      <c r="H474" s="1410"/>
      <c r="I474" s="1410"/>
      <c r="J474" s="1410"/>
      <c r="K474" s="1410"/>
      <c r="L474" s="1410"/>
      <c r="M474" s="1410"/>
      <c r="N474" s="1410"/>
      <c r="O474" s="1410"/>
      <c r="P474" s="1410"/>
      <c r="Q474" s="1410"/>
      <c r="R474" s="1410"/>
      <c r="S474" s="1410"/>
      <c r="T474" s="1410"/>
      <c r="U474" s="1410"/>
      <c r="V474" s="1410"/>
      <c r="W474" s="1410"/>
    </row>
    <row r="475" spans="1:23">
      <c r="A475" s="1410"/>
      <c r="B475" s="1410"/>
      <c r="C475" s="1410"/>
      <c r="D475" s="1410"/>
      <c r="E475" s="1410"/>
      <c r="F475" s="1410"/>
      <c r="G475" s="1410"/>
      <c r="H475" s="1410"/>
      <c r="I475" s="1410"/>
      <c r="J475" s="1410"/>
      <c r="K475" s="1410"/>
      <c r="L475" s="1410"/>
      <c r="M475" s="1410"/>
      <c r="N475" s="1410"/>
      <c r="O475" s="1410"/>
      <c r="P475" s="1410"/>
      <c r="Q475" s="1410"/>
      <c r="R475" s="1410"/>
      <c r="S475" s="1410"/>
      <c r="T475" s="1410"/>
      <c r="U475" s="1410"/>
      <c r="V475" s="1410"/>
      <c r="W475" s="1410"/>
    </row>
    <row r="476" spans="1:23">
      <c r="A476" s="1410"/>
      <c r="B476" s="1410"/>
      <c r="C476" s="1410"/>
      <c r="D476" s="1410"/>
      <c r="E476" s="1410"/>
      <c r="F476" s="1410"/>
      <c r="G476" s="1410"/>
      <c r="H476" s="1410"/>
      <c r="I476" s="1410"/>
      <c r="J476" s="1410"/>
      <c r="K476" s="1410"/>
      <c r="L476" s="1410"/>
      <c r="M476" s="1410"/>
      <c r="N476" s="1410"/>
      <c r="O476" s="1410"/>
      <c r="P476" s="1410"/>
      <c r="Q476" s="1410"/>
      <c r="R476" s="1410"/>
      <c r="S476" s="1410"/>
      <c r="T476" s="1410"/>
      <c r="U476" s="1410"/>
      <c r="V476" s="1410"/>
      <c r="W476" s="1410"/>
    </row>
    <row r="477" spans="1:23">
      <c r="A477" s="1410"/>
      <c r="B477" s="1410"/>
      <c r="C477" s="1410"/>
      <c r="D477" s="1410"/>
      <c r="E477" s="1410"/>
      <c r="F477" s="1410"/>
      <c r="G477" s="1410"/>
      <c r="H477" s="1410"/>
      <c r="I477" s="1410"/>
      <c r="J477" s="1410"/>
      <c r="K477" s="1410"/>
      <c r="L477" s="1410"/>
      <c r="M477" s="1410"/>
      <c r="N477" s="1410"/>
      <c r="O477" s="1410"/>
      <c r="P477" s="1410"/>
      <c r="Q477" s="1410"/>
      <c r="R477" s="1410"/>
      <c r="S477" s="1410"/>
      <c r="T477" s="1410"/>
      <c r="U477" s="1410"/>
      <c r="V477" s="1410"/>
      <c r="W477" s="1410"/>
    </row>
    <row r="478" spans="1:23">
      <c r="A478" s="1410"/>
      <c r="B478" s="1410"/>
      <c r="C478" s="1410"/>
      <c r="D478" s="1410"/>
      <c r="E478" s="1410"/>
      <c r="F478" s="1410"/>
      <c r="G478" s="1410"/>
      <c r="H478" s="1410"/>
      <c r="I478" s="1410"/>
      <c r="J478" s="1410"/>
      <c r="K478" s="1410"/>
      <c r="L478" s="1410"/>
      <c r="M478" s="1410"/>
      <c r="N478" s="1410"/>
      <c r="O478" s="1410"/>
      <c r="P478" s="1410"/>
      <c r="Q478" s="1410"/>
      <c r="R478" s="1410"/>
      <c r="S478" s="1410"/>
      <c r="T478" s="1410"/>
      <c r="U478" s="1410"/>
      <c r="V478" s="1410"/>
      <c r="W478" s="1410"/>
    </row>
    <row r="479" spans="1:23">
      <c r="A479" s="1410"/>
      <c r="B479" s="1410"/>
      <c r="C479" s="1410"/>
      <c r="D479" s="1410"/>
      <c r="E479" s="1410"/>
      <c r="F479" s="1410"/>
      <c r="G479" s="1410"/>
      <c r="H479" s="1410"/>
      <c r="I479" s="1410"/>
      <c r="J479" s="1410"/>
      <c r="K479" s="1410"/>
      <c r="L479" s="1410"/>
      <c r="M479" s="1410"/>
      <c r="N479" s="1410"/>
      <c r="O479" s="1410"/>
      <c r="P479" s="1410"/>
      <c r="Q479" s="1410"/>
      <c r="R479" s="1410"/>
      <c r="S479" s="1410"/>
      <c r="T479" s="1410"/>
      <c r="U479" s="1410"/>
      <c r="V479" s="1410"/>
      <c r="W479" s="1410"/>
    </row>
    <row r="480" spans="1:23">
      <c r="A480" s="1410"/>
      <c r="B480" s="1410"/>
      <c r="C480" s="1410"/>
      <c r="D480" s="1410"/>
      <c r="E480" s="1410"/>
      <c r="F480" s="1410"/>
      <c r="G480" s="1410"/>
      <c r="H480" s="1410"/>
      <c r="I480" s="1410"/>
      <c r="J480" s="1410"/>
      <c r="K480" s="1410"/>
      <c r="L480" s="1410"/>
      <c r="M480" s="1410"/>
      <c r="N480" s="1410"/>
      <c r="O480" s="1410"/>
      <c r="P480" s="1410"/>
      <c r="Q480" s="1410"/>
      <c r="R480" s="1410"/>
      <c r="S480" s="1410"/>
      <c r="T480" s="1410"/>
      <c r="U480" s="1410"/>
      <c r="V480" s="1410"/>
      <c r="W480" s="1410"/>
    </row>
    <row r="481" spans="1:23">
      <c r="A481" s="1410"/>
      <c r="B481" s="1410"/>
      <c r="C481" s="1410"/>
      <c r="D481" s="1410"/>
      <c r="E481" s="1410"/>
      <c r="F481" s="1410"/>
      <c r="G481" s="1410"/>
      <c r="H481" s="1410"/>
      <c r="I481" s="1410"/>
      <c r="J481" s="1410"/>
      <c r="K481" s="1410"/>
      <c r="L481" s="1410"/>
      <c r="M481" s="1410"/>
      <c r="N481" s="1410"/>
      <c r="O481" s="1410"/>
      <c r="P481" s="1410"/>
      <c r="Q481" s="1410"/>
      <c r="R481" s="1410"/>
      <c r="S481" s="1410"/>
      <c r="T481" s="1410"/>
      <c r="U481" s="1410"/>
      <c r="V481" s="1410"/>
      <c r="W481" s="1410"/>
    </row>
    <row r="482" spans="1:23">
      <c r="A482" s="1410"/>
      <c r="B482" s="1410"/>
      <c r="C482" s="1410"/>
      <c r="D482" s="1410"/>
      <c r="E482" s="1410"/>
      <c r="F482" s="1410"/>
      <c r="G482" s="1410"/>
      <c r="H482" s="1410"/>
      <c r="I482" s="1410"/>
      <c r="J482" s="1410"/>
      <c r="K482" s="1410"/>
      <c r="L482" s="1410"/>
      <c r="M482" s="1410"/>
      <c r="N482" s="1410"/>
      <c r="O482" s="1410"/>
      <c r="P482" s="1410"/>
      <c r="Q482" s="1410"/>
      <c r="R482" s="1410"/>
      <c r="S482" s="1410"/>
      <c r="T482" s="1410"/>
      <c r="U482" s="1410"/>
      <c r="V482" s="1410"/>
      <c r="W482" s="1410"/>
    </row>
    <row r="483" spans="1:23">
      <c r="A483" s="1410"/>
      <c r="B483" s="1410"/>
      <c r="C483" s="1410"/>
      <c r="D483" s="1410"/>
      <c r="E483" s="1410"/>
      <c r="F483" s="1410"/>
      <c r="G483" s="1410"/>
      <c r="H483" s="1410"/>
      <c r="I483" s="1410"/>
      <c r="J483" s="1410"/>
      <c r="K483" s="1410"/>
      <c r="L483" s="1410"/>
      <c r="M483" s="1410"/>
      <c r="N483" s="1410"/>
      <c r="O483" s="1410"/>
      <c r="P483" s="1410"/>
      <c r="Q483" s="1410"/>
      <c r="R483" s="1410"/>
      <c r="S483" s="1410"/>
      <c r="T483" s="1410"/>
      <c r="U483" s="1410"/>
      <c r="V483" s="1410"/>
      <c r="W483" s="1410"/>
    </row>
    <row r="484" spans="1:23">
      <c r="A484" s="1410"/>
      <c r="B484" s="1410"/>
      <c r="C484" s="1410"/>
      <c r="D484" s="1410"/>
      <c r="E484" s="1410"/>
      <c r="F484" s="1410"/>
      <c r="G484" s="1410"/>
      <c r="H484" s="1410"/>
      <c r="I484" s="1410"/>
      <c r="J484" s="1410"/>
      <c r="K484" s="1410"/>
      <c r="L484" s="1410"/>
      <c r="M484" s="1410"/>
      <c r="N484" s="1410"/>
      <c r="O484" s="1410"/>
      <c r="P484" s="1410"/>
      <c r="Q484" s="1410"/>
      <c r="R484" s="1410"/>
      <c r="S484" s="1410"/>
      <c r="T484" s="1410"/>
      <c r="U484" s="1410"/>
      <c r="V484" s="1410"/>
      <c r="W484" s="1410"/>
    </row>
    <row r="485" spans="1:23">
      <c r="M485" s="1410"/>
      <c r="N485" s="1410"/>
      <c r="O485" s="1410"/>
      <c r="P485" s="1410"/>
      <c r="Q485" s="1410"/>
      <c r="R485" s="1410"/>
      <c r="S485" s="1410"/>
      <c r="T485" s="1410"/>
      <c r="U485" s="1410"/>
      <c r="V485" s="1410"/>
      <c r="W485" s="1410"/>
    </row>
    <row r="486" spans="1:23">
      <c r="M486" s="1410"/>
      <c r="N486" s="1410"/>
      <c r="O486" s="1410"/>
      <c r="P486" s="1410"/>
      <c r="Q486" s="1410"/>
      <c r="R486" s="1410"/>
      <c r="S486" s="1410"/>
      <c r="T486" s="1410"/>
      <c r="U486" s="1410"/>
      <c r="V486" s="1410"/>
      <c r="W486" s="1410"/>
    </row>
    <row r="487" spans="1:23">
      <c r="M487" s="1410"/>
      <c r="N487" s="1410"/>
      <c r="O487" s="1410"/>
      <c r="P487" s="1410"/>
      <c r="Q487" s="1410"/>
      <c r="R487" s="1410"/>
      <c r="S487" s="1410"/>
      <c r="T487" s="1410"/>
      <c r="U487" s="1410"/>
      <c r="V487" s="1410"/>
      <c r="W487" s="1410"/>
    </row>
    <row r="488" spans="1:23">
      <c r="M488" s="1410"/>
      <c r="N488" s="1410"/>
      <c r="O488" s="1410"/>
      <c r="P488" s="1410"/>
      <c r="Q488" s="1410"/>
      <c r="R488" s="1410"/>
      <c r="S488" s="1410"/>
      <c r="T488" s="1410"/>
      <c r="U488" s="1410"/>
      <c r="V488" s="1410"/>
      <c r="W488" s="1410"/>
    </row>
    <row r="489" spans="1:23">
      <c r="M489" s="1410"/>
      <c r="N489" s="1410"/>
      <c r="O489" s="1410"/>
      <c r="P489" s="1410"/>
      <c r="Q489" s="1410"/>
      <c r="R489" s="1410"/>
      <c r="S489" s="1410"/>
      <c r="T489" s="1410"/>
      <c r="U489" s="1410"/>
      <c r="V489" s="1410"/>
      <c r="W489" s="1410"/>
    </row>
    <row r="490" spans="1:23">
      <c r="M490" s="1410"/>
      <c r="N490" s="1410"/>
      <c r="O490" s="1410"/>
      <c r="P490" s="1410"/>
      <c r="Q490" s="1410"/>
      <c r="R490" s="1410"/>
      <c r="S490" s="1410"/>
      <c r="T490" s="1410"/>
      <c r="U490" s="1410"/>
      <c r="V490" s="1410"/>
      <c r="W490" s="1410"/>
    </row>
    <row r="491" spans="1:23">
      <c r="M491" s="1410"/>
      <c r="N491" s="1410"/>
      <c r="O491" s="1410"/>
      <c r="P491" s="1410"/>
      <c r="Q491" s="1410"/>
      <c r="R491" s="1410"/>
      <c r="S491" s="1410"/>
      <c r="T491" s="1410"/>
      <c r="U491" s="1410"/>
      <c r="V491" s="1410"/>
      <c r="W491" s="1410"/>
    </row>
    <row r="492" spans="1:23">
      <c r="M492" s="1410"/>
      <c r="N492" s="1410"/>
      <c r="O492" s="1410"/>
      <c r="P492" s="1410"/>
      <c r="Q492" s="1410"/>
      <c r="R492" s="1410"/>
      <c r="S492" s="1410"/>
      <c r="T492" s="1410"/>
      <c r="U492" s="1410"/>
      <c r="V492" s="1410"/>
      <c r="W492" s="1410"/>
    </row>
    <row r="493" spans="1:23">
      <c r="M493" s="1410"/>
      <c r="N493" s="1410"/>
      <c r="O493" s="1410"/>
      <c r="P493" s="1410"/>
      <c r="Q493" s="1410"/>
      <c r="R493" s="1410"/>
      <c r="S493" s="1410"/>
      <c r="T493" s="1410"/>
      <c r="U493" s="1410"/>
      <c r="V493" s="1410"/>
      <c r="W493" s="1410"/>
    </row>
    <row r="494" spans="1:23">
      <c r="M494" s="1410"/>
      <c r="N494" s="1410"/>
      <c r="O494" s="1410"/>
      <c r="P494" s="1410"/>
      <c r="Q494" s="1410"/>
      <c r="R494" s="1410"/>
      <c r="S494" s="1410"/>
      <c r="T494" s="1410"/>
      <c r="U494" s="1410"/>
      <c r="V494" s="1410"/>
      <c r="W494" s="1410"/>
    </row>
    <row r="495" spans="1:23">
      <c r="M495" s="1410"/>
      <c r="N495" s="1410"/>
      <c r="O495" s="1410"/>
      <c r="P495" s="1410"/>
      <c r="Q495" s="1410"/>
      <c r="R495" s="1410"/>
      <c r="S495" s="1410"/>
      <c r="T495" s="1410"/>
      <c r="U495" s="1410"/>
      <c r="V495" s="1410"/>
      <c r="W495" s="1410"/>
    </row>
    <row r="496" spans="1:23">
      <c r="M496" s="1410"/>
      <c r="N496" s="1410"/>
      <c r="O496" s="1410"/>
      <c r="P496" s="1410"/>
      <c r="Q496" s="1410"/>
      <c r="R496" s="1410"/>
      <c r="S496" s="1410"/>
      <c r="T496" s="1410"/>
      <c r="U496" s="1410"/>
      <c r="V496" s="1410"/>
      <c r="W496" s="1410"/>
    </row>
    <row r="497" spans="13:23">
      <c r="M497" s="1410"/>
      <c r="N497" s="1410"/>
      <c r="O497" s="1410"/>
      <c r="P497" s="1410"/>
      <c r="Q497" s="1410"/>
      <c r="R497" s="1410"/>
      <c r="S497" s="1410"/>
      <c r="T497" s="1410"/>
      <c r="U497" s="1410"/>
      <c r="V497" s="1410"/>
      <c r="W497" s="1410"/>
    </row>
    <row r="498" spans="13:23">
      <c r="M498" s="1410"/>
      <c r="N498" s="1410"/>
      <c r="O498" s="1410"/>
      <c r="P498" s="1410"/>
      <c r="Q498" s="1410"/>
      <c r="R498" s="1410"/>
      <c r="S498" s="1410"/>
      <c r="T498" s="1410"/>
      <c r="U498" s="1410"/>
      <c r="V498" s="1410"/>
      <c r="W498" s="1410"/>
    </row>
    <row r="499" spans="13:23">
      <c r="M499" s="1410"/>
      <c r="N499" s="1410"/>
      <c r="O499" s="1410"/>
      <c r="P499" s="1410"/>
      <c r="Q499" s="1410"/>
      <c r="R499" s="1410"/>
      <c r="S499" s="1410"/>
      <c r="T499" s="1410"/>
      <c r="U499" s="1410"/>
      <c r="V499" s="1410"/>
      <c r="W499" s="1410"/>
    </row>
    <row r="500" spans="13:23">
      <c r="M500" s="1410"/>
      <c r="N500" s="1410"/>
      <c r="O500" s="1410"/>
      <c r="P500" s="1410"/>
      <c r="Q500" s="1410"/>
      <c r="R500" s="1410"/>
      <c r="S500" s="1410"/>
      <c r="T500" s="1410"/>
      <c r="U500" s="1410"/>
      <c r="V500" s="1410"/>
      <c r="W500" s="1410"/>
    </row>
    <row r="501" spans="13:23">
      <c r="M501" s="1410"/>
      <c r="N501" s="1410"/>
      <c r="O501" s="1410"/>
      <c r="P501" s="1410"/>
      <c r="Q501" s="1410"/>
      <c r="R501" s="1410"/>
      <c r="S501" s="1410"/>
      <c r="T501" s="1410"/>
      <c r="U501" s="1410"/>
      <c r="V501" s="1410"/>
      <c r="W501" s="1410"/>
    </row>
    <row r="502" spans="13:23">
      <c r="M502" s="1410"/>
      <c r="N502" s="1410"/>
      <c r="O502" s="1410"/>
      <c r="P502" s="1410"/>
      <c r="Q502" s="1410"/>
      <c r="R502" s="1410"/>
      <c r="S502" s="1410"/>
      <c r="T502" s="1410"/>
      <c r="U502" s="1410"/>
      <c r="V502" s="1410"/>
      <c r="W502" s="1410"/>
    </row>
    <row r="503" spans="13:23">
      <c r="M503" s="1410"/>
      <c r="N503" s="1410"/>
      <c r="O503" s="1410"/>
      <c r="P503" s="1410"/>
      <c r="Q503" s="1410"/>
      <c r="R503" s="1410"/>
      <c r="S503" s="1410"/>
      <c r="T503" s="1410"/>
      <c r="U503" s="1410"/>
      <c r="V503" s="1410"/>
      <c r="W503" s="1410"/>
    </row>
    <row r="504" spans="13:23">
      <c r="M504" s="1410"/>
      <c r="N504" s="1410"/>
      <c r="O504" s="1410"/>
      <c r="P504" s="1410"/>
      <c r="Q504" s="1410"/>
      <c r="R504" s="1410"/>
      <c r="S504" s="1410"/>
      <c r="T504" s="1410"/>
      <c r="U504" s="1410"/>
      <c r="V504" s="1410"/>
      <c r="W504" s="1410"/>
    </row>
    <row r="505" spans="13:23">
      <c r="M505" s="1410"/>
      <c r="N505" s="1410"/>
      <c r="O505" s="1410"/>
      <c r="P505" s="1410"/>
      <c r="Q505" s="1410"/>
      <c r="R505" s="1410"/>
      <c r="S505" s="1410"/>
      <c r="T505" s="1410"/>
      <c r="U505" s="1410"/>
      <c r="V505" s="1410"/>
      <c r="W505" s="1410"/>
    </row>
    <row r="506" spans="13:23">
      <c r="M506" s="1410"/>
      <c r="N506" s="1410"/>
      <c r="O506" s="1410"/>
      <c r="P506" s="1410"/>
      <c r="Q506" s="1410"/>
      <c r="R506" s="1410"/>
      <c r="S506" s="1410"/>
      <c r="T506" s="1410"/>
      <c r="U506" s="1410"/>
      <c r="V506" s="1410"/>
      <c r="W506" s="1410"/>
    </row>
    <row r="507" spans="13:23">
      <c r="M507" s="1410"/>
      <c r="N507" s="1410"/>
      <c r="O507" s="1410"/>
      <c r="P507" s="1410"/>
      <c r="Q507" s="1410"/>
      <c r="R507" s="1410"/>
      <c r="S507" s="1410"/>
      <c r="T507" s="1410"/>
      <c r="U507" s="1410"/>
      <c r="V507" s="1410"/>
      <c r="W507" s="1410"/>
    </row>
    <row r="508" spans="13:23">
      <c r="M508" s="1410"/>
      <c r="N508" s="1410"/>
      <c r="O508" s="1410"/>
      <c r="P508" s="1410"/>
      <c r="Q508" s="1410"/>
      <c r="R508" s="1410"/>
      <c r="S508" s="1410"/>
      <c r="T508" s="1410"/>
      <c r="U508" s="1410"/>
      <c r="V508" s="1410"/>
      <c r="W508" s="1410"/>
    </row>
    <row r="509" spans="13:23">
      <c r="M509" s="1410"/>
      <c r="N509" s="1410"/>
      <c r="O509" s="1410"/>
      <c r="P509" s="1410"/>
      <c r="Q509" s="1410"/>
      <c r="R509" s="1410"/>
      <c r="S509" s="1410"/>
      <c r="T509" s="1410"/>
      <c r="U509" s="1410"/>
      <c r="V509" s="1410"/>
      <c r="W509" s="1410"/>
    </row>
    <row r="510" spans="13:23">
      <c r="M510" s="1410"/>
      <c r="N510" s="1410"/>
      <c r="O510" s="1410"/>
      <c r="P510" s="1410"/>
      <c r="Q510" s="1410"/>
      <c r="R510" s="1410"/>
      <c r="S510" s="1410"/>
      <c r="T510" s="1410"/>
      <c r="U510" s="1410"/>
      <c r="V510" s="1410"/>
      <c r="W510" s="1410"/>
    </row>
    <row r="511" spans="13:23">
      <c r="M511" s="1410"/>
      <c r="N511" s="1410"/>
      <c r="O511" s="1410"/>
      <c r="P511" s="1410"/>
      <c r="Q511" s="1410"/>
      <c r="R511" s="1410"/>
      <c r="S511" s="1410"/>
      <c r="T511" s="1410"/>
      <c r="U511" s="1410"/>
      <c r="V511" s="1410"/>
      <c r="W511" s="1410"/>
    </row>
    <row r="512" spans="13:23">
      <c r="M512" s="1410"/>
      <c r="N512" s="1410"/>
      <c r="O512" s="1410"/>
      <c r="P512" s="1410"/>
      <c r="Q512" s="1410"/>
      <c r="R512" s="1410"/>
      <c r="S512" s="1410"/>
      <c r="T512" s="1410"/>
      <c r="U512" s="1410"/>
      <c r="V512" s="1410"/>
      <c r="W512" s="1410"/>
    </row>
    <row r="513" spans="13:23">
      <c r="M513" s="1410"/>
      <c r="N513" s="1410"/>
      <c r="O513" s="1410"/>
      <c r="P513" s="1410"/>
      <c r="Q513" s="1410"/>
      <c r="R513" s="1410"/>
      <c r="S513" s="1410"/>
      <c r="T513" s="1410"/>
      <c r="U513" s="1410"/>
      <c r="V513" s="1410"/>
      <c r="W513" s="1410"/>
    </row>
    <row r="514" spans="13:23">
      <c r="M514" s="1410"/>
      <c r="N514" s="1410"/>
      <c r="O514" s="1410"/>
      <c r="P514" s="1410"/>
      <c r="Q514" s="1410"/>
      <c r="R514" s="1410"/>
      <c r="S514" s="1410"/>
      <c r="T514" s="1410"/>
      <c r="U514" s="1410"/>
      <c r="V514" s="1410"/>
      <c r="W514" s="1410"/>
    </row>
    <row r="515" spans="13:23">
      <c r="M515" s="1410"/>
      <c r="N515" s="1410"/>
      <c r="O515" s="1410"/>
      <c r="P515" s="1410"/>
      <c r="Q515" s="1410"/>
      <c r="R515" s="1410"/>
      <c r="S515" s="1410"/>
      <c r="T515" s="1410"/>
      <c r="U515" s="1410"/>
      <c r="V515" s="1410"/>
      <c r="W515" s="1410"/>
    </row>
    <row r="516" spans="13:23">
      <c r="M516" s="1410"/>
      <c r="N516" s="1410"/>
      <c r="O516" s="1410"/>
      <c r="P516" s="1410"/>
      <c r="Q516" s="1410"/>
      <c r="R516" s="1410"/>
      <c r="S516" s="1410"/>
      <c r="T516" s="1410"/>
      <c r="U516" s="1410"/>
      <c r="V516" s="1410"/>
      <c r="W516" s="1410"/>
    </row>
    <row r="517" spans="13:23">
      <c r="M517" s="1410"/>
      <c r="N517" s="1410"/>
      <c r="O517" s="1410"/>
      <c r="P517" s="1410"/>
      <c r="Q517" s="1410"/>
      <c r="R517" s="1410"/>
      <c r="S517" s="1410"/>
      <c r="T517" s="1410"/>
      <c r="U517" s="1410"/>
      <c r="V517" s="1410"/>
      <c r="W517" s="1410"/>
    </row>
    <row r="518" spans="13:23">
      <c r="M518" s="1410"/>
      <c r="N518" s="1410"/>
      <c r="O518" s="1410"/>
      <c r="P518" s="1410"/>
      <c r="Q518" s="1410"/>
      <c r="R518" s="1410"/>
      <c r="S518" s="1410"/>
      <c r="T518" s="1410"/>
      <c r="U518" s="1410"/>
      <c r="V518" s="1410"/>
      <c r="W518" s="1410"/>
    </row>
    <row r="519" spans="13:23">
      <c r="M519" s="1410"/>
      <c r="N519" s="1410"/>
      <c r="O519" s="1410"/>
      <c r="P519" s="1410"/>
      <c r="Q519" s="1410"/>
      <c r="R519" s="1410"/>
      <c r="S519" s="1410"/>
      <c r="T519" s="1410"/>
      <c r="U519" s="1410"/>
      <c r="V519" s="1410"/>
      <c r="W519" s="1410"/>
    </row>
    <row r="520" spans="13:23">
      <c r="M520" s="1410"/>
      <c r="N520" s="1410"/>
      <c r="O520" s="1410"/>
      <c r="P520" s="1410"/>
      <c r="Q520" s="1410"/>
      <c r="R520" s="1410"/>
      <c r="S520" s="1410"/>
      <c r="T520" s="1410"/>
      <c r="U520" s="1410"/>
      <c r="V520" s="1410"/>
      <c r="W520" s="1410"/>
    </row>
    <row r="521" spans="13:23">
      <c r="M521" s="1410"/>
      <c r="N521" s="1410"/>
      <c r="O521" s="1410"/>
      <c r="P521" s="1410"/>
      <c r="Q521" s="1410"/>
      <c r="R521" s="1410"/>
      <c r="S521" s="1410"/>
      <c r="T521" s="1410"/>
      <c r="U521" s="1410"/>
      <c r="V521" s="1410"/>
      <c r="W521" s="1410"/>
    </row>
    <row r="522" spans="13:23">
      <c r="M522" s="1410"/>
      <c r="N522" s="1410"/>
      <c r="O522" s="1410"/>
      <c r="P522" s="1410"/>
      <c r="Q522" s="1410"/>
      <c r="R522" s="1410"/>
      <c r="S522" s="1410"/>
      <c r="T522" s="1410"/>
      <c r="U522" s="1410"/>
      <c r="V522" s="1410"/>
      <c r="W522" s="1410"/>
    </row>
    <row r="523" spans="13:23">
      <c r="M523" s="1410"/>
      <c r="N523" s="1410"/>
      <c r="O523" s="1410"/>
      <c r="P523" s="1410"/>
      <c r="Q523" s="1410"/>
      <c r="R523" s="1410"/>
      <c r="S523" s="1410"/>
      <c r="T523" s="1410"/>
      <c r="U523" s="1410"/>
      <c r="V523" s="1410"/>
      <c r="W523" s="1410"/>
    </row>
    <row r="524" spans="13:23">
      <c r="M524" s="1410"/>
      <c r="N524" s="1410"/>
      <c r="O524" s="1410"/>
      <c r="P524" s="1410"/>
      <c r="Q524" s="1410"/>
      <c r="R524" s="1410"/>
      <c r="S524" s="1410"/>
      <c r="T524" s="1410"/>
      <c r="U524" s="1410"/>
      <c r="V524" s="1410"/>
      <c r="W524" s="1410"/>
    </row>
    <row r="525" spans="13:23">
      <c r="M525" s="1410"/>
      <c r="N525" s="1410"/>
      <c r="O525" s="1410"/>
      <c r="P525" s="1410"/>
      <c r="Q525" s="1410"/>
      <c r="R525" s="1410"/>
      <c r="S525" s="1410"/>
      <c r="T525" s="1410"/>
      <c r="U525" s="1410"/>
      <c r="V525" s="1410"/>
      <c r="W525" s="1410"/>
    </row>
    <row r="526" spans="13:23">
      <c r="M526" s="1410"/>
      <c r="N526" s="1410"/>
      <c r="O526" s="1410"/>
      <c r="P526" s="1410"/>
      <c r="Q526" s="1410"/>
      <c r="R526" s="1410"/>
      <c r="S526" s="1410"/>
      <c r="T526" s="1410"/>
      <c r="U526" s="1410"/>
      <c r="V526" s="1410"/>
      <c r="W526" s="1410"/>
    </row>
    <row r="527" spans="13:23">
      <c r="M527" s="1410"/>
      <c r="N527" s="1410"/>
      <c r="O527" s="1410"/>
      <c r="P527" s="1410"/>
      <c r="Q527" s="1410"/>
      <c r="R527" s="1410"/>
      <c r="S527" s="1410"/>
      <c r="T527" s="1410"/>
      <c r="U527" s="1410"/>
      <c r="V527" s="1410"/>
      <c r="W527" s="1410"/>
    </row>
    <row r="528" spans="13:23">
      <c r="M528" s="1410"/>
      <c r="N528" s="1410"/>
      <c r="O528" s="1410"/>
      <c r="P528" s="1410"/>
      <c r="Q528" s="1410"/>
      <c r="R528" s="1410"/>
      <c r="S528" s="1410"/>
      <c r="T528" s="1410"/>
      <c r="U528" s="1410"/>
      <c r="V528" s="1410"/>
      <c r="W528" s="1410"/>
    </row>
    <row r="529" spans="13:23">
      <c r="M529" s="1410"/>
      <c r="N529" s="1410"/>
      <c r="O529" s="1410"/>
      <c r="P529" s="1410"/>
      <c r="Q529" s="1410"/>
      <c r="R529" s="1410"/>
      <c r="S529" s="1410"/>
      <c r="T529" s="1410"/>
      <c r="U529" s="1410"/>
      <c r="V529" s="1410"/>
      <c r="W529" s="1410"/>
    </row>
    <row r="530" spans="13:23">
      <c r="M530" s="1410"/>
      <c r="N530" s="1410"/>
      <c r="O530" s="1410"/>
      <c r="P530" s="1410"/>
      <c r="Q530" s="1410"/>
      <c r="R530" s="1410"/>
      <c r="S530" s="1410"/>
      <c r="T530" s="1410"/>
      <c r="U530" s="1410"/>
      <c r="V530" s="1410"/>
      <c r="W530" s="1410"/>
    </row>
    <row r="531" spans="13:23">
      <c r="M531" s="1410"/>
      <c r="N531" s="1410"/>
      <c r="O531" s="1410"/>
      <c r="P531" s="1410"/>
      <c r="Q531" s="1410"/>
      <c r="R531" s="1410"/>
      <c r="S531" s="1410"/>
      <c r="T531" s="1410"/>
      <c r="U531" s="1410"/>
      <c r="V531" s="1410"/>
      <c r="W531" s="1410"/>
    </row>
    <row r="532" spans="13:23">
      <c r="M532" s="1410"/>
      <c r="N532" s="1410"/>
      <c r="O532" s="1410"/>
      <c r="P532" s="1410"/>
      <c r="Q532" s="1410"/>
      <c r="R532" s="1410"/>
      <c r="S532" s="1410"/>
      <c r="T532" s="1410"/>
      <c r="U532" s="1410"/>
      <c r="V532" s="1410"/>
      <c r="W532" s="1410"/>
    </row>
    <row r="533" spans="13:23">
      <c r="M533" s="1410"/>
      <c r="N533" s="1410"/>
      <c r="O533" s="1410"/>
      <c r="P533" s="1410"/>
      <c r="Q533" s="1410"/>
      <c r="R533" s="1410"/>
      <c r="S533" s="1410"/>
      <c r="T533" s="1410"/>
      <c r="U533" s="1410"/>
      <c r="V533" s="1410"/>
      <c r="W533" s="1410"/>
    </row>
    <row r="534" spans="13:23">
      <c r="M534" s="1410"/>
      <c r="N534" s="1410"/>
      <c r="O534" s="1410"/>
      <c r="P534" s="1410"/>
      <c r="Q534" s="1410"/>
      <c r="R534" s="1410"/>
      <c r="S534" s="1410"/>
      <c r="T534" s="1410"/>
      <c r="U534" s="1410"/>
      <c r="V534" s="1410"/>
      <c r="W534" s="1410"/>
    </row>
    <row r="535" spans="13:23">
      <c r="M535" s="1410"/>
      <c r="N535" s="1410"/>
      <c r="O535" s="1410"/>
      <c r="P535" s="1410"/>
      <c r="Q535" s="1410"/>
      <c r="R535" s="1410"/>
      <c r="S535" s="1410"/>
      <c r="T535" s="1410"/>
      <c r="U535" s="1410"/>
      <c r="V535" s="1410"/>
      <c r="W535" s="1410"/>
    </row>
    <row r="536" spans="13:23">
      <c r="M536" s="1410"/>
      <c r="N536" s="1410"/>
      <c r="O536" s="1410"/>
      <c r="P536" s="1410"/>
      <c r="Q536" s="1410"/>
      <c r="R536" s="1410"/>
      <c r="S536" s="1410"/>
      <c r="T536" s="1410"/>
      <c r="U536" s="1410"/>
      <c r="V536" s="1410"/>
      <c r="W536" s="1410"/>
    </row>
    <row r="537" spans="13:23">
      <c r="M537" s="1410"/>
      <c r="N537" s="1410"/>
      <c r="O537" s="1410"/>
      <c r="P537" s="1410"/>
      <c r="Q537" s="1410"/>
      <c r="R537" s="1410"/>
      <c r="S537" s="1410"/>
      <c r="T537" s="1410"/>
      <c r="U537" s="1410"/>
      <c r="V537" s="1410"/>
      <c r="W537" s="1410"/>
    </row>
    <row r="538" spans="13:23">
      <c r="M538" s="1410"/>
      <c r="N538" s="1410"/>
      <c r="O538" s="1410"/>
      <c r="P538" s="1410"/>
      <c r="Q538" s="1410"/>
      <c r="R538" s="1410"/>
      <c r="S538" s="1410"/>
      <c r="T538" s="1410"/>
      <c r="U538" s="1410"/>
      <c r="V538" s="1410"/>
      <c r="W538" s="1410"/>
    </row>
    <row r="539" spans="13:23">
      <c r="M539" s="1410"/>
      <c r="N539" s="1410"/>
      <c r="O539" s="1410"/>
      <c r="P539" s="1410"/>
      <c r="Q539" s="1410"/>
      <c r="R539" s="1410"/>
      <c r="S539" s="1410"/>
      <c r="T539" s="1410"/>
      <c r="U539" s="1410"/>
      <c r="V539" s="1410"/>
      <c r="W539" s="1410"/>
    </row>
    <row r="540" spans="13:23">
      <c r="M540" s="1410"/>
      <c r="N540" s="1410"/>
      <c r="O540" s="1410"/>
      <c r="P540" s="1410"/>
      <c r="Q540" s="1410"/>
      <c r="R540" s="1410"/>
      <c r="S540" s="1410"/>
      <c r="T540" s="1410"/>
      <c r="U540" s="1410"/>
      <c r="V540" s="1410"/>
      <c r="W540" s="1410"/>
    </row>
    <row r="541" spans="13:23">
      <c r="M541" s="1410"/>
      <c r="N541" s="1410"/>
      <c r="O541" s="1410"/>
      <c r="P541" s="1410"/>
      <c r="Q541" s="1410"/>
      <c r="R541" s="1410"/>
      <c r="S541" s="1410"/>
      <c r="T541" s="1410"/>
      <c r="U541" s="1410"/>
      <c r="V541" s="1410"/>
      <c r="W541" s="1410"/>
    </row>
    <row r="542" spans="13:23">
      <c r="M542" s="1410"/>
      <c r="N542" s="1410"/>
      <c r="O542" s="1410"/>
      <c r="P542" s="1410"/>
      <c r="Q542" s="1410"/>
      <c r="R542" s="1410"/>
      <c r="S542" s="1410"/>
      <c r="T542" s="1410"/>
      <c r="U542" s="1410"/>
      <c r="V542" s="1410"/>
      <c r="W542" s="1410"/>
    </row>
    <row r="543" spans="13:23">
      <c r="M543" s="1410"/>
      <c r="N543" s="1410"/>
      <c r="O543" s="1410"/>
      <c r="P543" s="1410"/>
      <c r="Q543" s="1410"/>
      <c r="R543" s="1410"/>
      <c r="S543" s="1410"/>
      <c r="T543" s="1410"/>
      <c r="U543" s="1410"/>
      <c r="V543" s="1410"/>
      <c r="W543" s="1410"/>
    </row>
    <row r="544" spans="13:23">
      <c r="M544" s="1410"/>
      <c r="N544" s="1410"/>
      <c r="O544" s="1410"/>
      <c r="P544" s="1410"/>
      <c r="Q544" s="1410"/>
      <c r="R544" s="1410"/>
      <c r="S544" s="1410"/>
      <c r="T544" s="1410"/>
      <c r="U544" s="1410"/>
      <c r="V544" s="1410"/>
      <c r="W544" s="1410"/>
    </row>
    <row r="545" spans="13:23">
      <c r="M545" s="1410"/>
      <c r="N545" s="1410"/>
      <c r="O545" s="1410"/>
      <c r="P545" s="1410"/>
      <c r="Q545" s="1410"/>
      <c r="R545" s="1410"/>
      <c r="S545" s="1410"/>
      <c r="T545" s="1410"/>
      <c r="U545" s="1410"/>
      <c r="V545" s="1410"/>
      <c r="W545" s="1410"/>
    </row>
    <row r="546" spans="13:23">
      <c r="M546" s="1410"/>
      <c r="N546" s="1410"/>
      <c r="O546" s="1410"/>
      <c r="P546" s="1410"/>
      <c r="Q546" s="1410"/>
      <c r="R546" s="1410"/>
      <c r="S546" s="1410"/>
      <c r="T546" s="1410"/>
      <c r="U546" s="1410"/>
      <c r="V546" s="1410"/>
      <c r="W546" s="1410"/>
    </row>
    <row r="547" spans="13:23">
      <c r="M547" s="1410"/>
      <c r="N547" s="1410"/>
      <c r="O547" s="1410"/>
      <c r="P547" s="1410"/>
      <c r="Q547" s="1410"/>
      <c r="R547" s="1410"/>
      <c r="S547" s="1410"/>
      <c r="T547" s="1410"/>
      <c r="U547" s="1410"/>
      <c r="V547" s="1410"/>
      <c r="W547" s="1410"/>
    </row>
    <row r="548" spans="13:23">
      <c r="M548" s="1410"/>
      <c r="N548" s="1410"/>
      <c r="O548" s="1410"/>
      <c r="P548" s="1410"/>
      <c r="Q548" s="1410"/>
      <c r="R548" s="1410"/>
      <c r="S548" s="1410"/>
      <c r="T548" s="1410"/>
      <c r="U548" s="1410"/>
      <c r="V548" s="1410"/>
      <c r="W548" s="1410"/>
    </row>
    <row r="549" spans="13:23">
      <c r="M549" s="1410"/>
      <c r="N549" s="1410"/>
      <c r="O549" s="1410"/>
      <c r="P549" s="1410"/>
      <c r="Q549" s="1410"/>
      <c r="R549" s="1410"/>
      <c r="S549" s="1410"/>
      <c r="T549" s="1410"/>
      <c r="U549" s="1410"/>
      <c r="V549" s="1410"/>
      <c r="W549" s="1410"/>
    </row>
    <row r="550" spans="13:23">
      <c r="M550" s="1410"/>
      <c r="N550" s="1410"/>
      <c r="O550" s="1410"/>
      <c r="P550" s="1410"/>
      <c r="Q550" s="1410"/>
      <c r="R550" s="1410"/>
      <c r="S550" s="1410"/>
      <c r="T550" s="1410"/>
      <c r="U550" s="1410"/>
      <c r="V550" s="1410"/>
      <c r="W550" s="1410"/>
    </row>
    <row r="551" spans="13:23">
      <c r="M551" s="1410"/>
      <c r="N551" s="1410"/>
      <c r="O551" s="1410"/>
      <c r="P551" s="1410"/>
      <c r="Q551" s="1410"/>
      <c r="R551" s="1410"/>
      <c r="S551" s="1410"/>
      <c r="T551" s="1410"/>
      <c r="U551" s="1410"/>
      <c r="V551" s="1410"/>
      <c r="W551" s="1410"/>
    </row>
    <row r="552" spans="13:23">
      <c r="M552" s="1410"/>
      <c r="N552" s="1410"/>
      <c r="O552" s="1410"/>
      <c r="P552" s="1410"/>
      <c r="Q552" s="1410"/>
      <c r="R552" s="1410"/>
      <c r="S552" s="1410"/>
      <c r="T552" s="1410"/>
      <c r="U552" s="1410"/>
      <c r="V552" s="1410"/>
      <c r="W552" s="1410"/>
    </row>
    <row r="553" spans="13:23">
      <c r="M553" s="1410"/>
      <c r="N553" s="1410"/>
      <c r="O553" s="1410"/>
      <c r="P553" s="1410"/>
      <c r="Q553" s="1410"/>
      <c r="R553" s="1410"/>
      <c r="S553" s="1410"/>
      <c r="T553" s="1410"/>
      <c r="U553" s="1410"/>
      <c r="V553" s="1410"/>
      <c r="W553" s="1410"/>
    </row>
    <row r="554" spans="13:23">
      <c r="M554" s="1410"/>
      <c r="N554" s="1410"/>
      <c r="O554" s="1410"/>
      <c r="P554" s="1410"/>
      <c r="Q554" s="1410"/>
      <c r="R554" s="1410"/>
      <c r="S554" s="1410"/>
      <c r="T554" s="1410"/>
      <c r="U554" s="1410"/>
      <c r="V554" s="1410"/>
      <c r="W554" s="1410"/>
    </row>
    <row r="555" spans="13:23">
      <c r="M555" s="1410"/>
      <c r="N555" s="1410"/>
      <c r="O555" s="1410"/>
      <c r="P555" s="1410"/>
      <c r="Q555" s="1410"/>
      <c r="R555" s="1410"/>
      <c r="S555" s="1410"/>
      <c r="T555" s="1410"/>
      <c r="U555" s="1410"/>
      <c r="V555" s="1410"/>
      <c r="W555" s="1410"/>
    </row>
    <row r="556" spans="13:23">
      <c r="M556" s="1410"/>
      <c r="N556" s="1410"/>
      <c r="O556" s="1410"/>
      <c r="P556" s="1410"/>
      <c r="Q556" s="1410"/>
      <c r="R556" s="1410"/>
      <c r="S556" s="1410"/>
      <c r="T556" s="1410"/>
      <c r="U556" s="1410"/>
      <c r="V556" s="1410"/>
      <c r="W556" s="1410"/>
    </row>
    <row r="557" spans="13:23">
      <c r="M557" s="1410"/>
      <c r="N557" s="1410"/>
      <c r="O557" s="1410"/>
      <c r="P557" s="1410"/>
      <c r="Q557" s="1410"/>
      <c r="R557" s="1410"/>
      <c r="S557" s="1410"/>
      <c r="T557" s="1410"/>
      <c r="U557" s="1410"/>
      <c r="V557" s="1410"/>
      <c r="W557" s="1410"/>
    </row>
    <row r="558" spans="13:23">
      <c r="M558" s="1410"/>
      <c r="N558" s="1410"/>
      <c r="O558" s="1410"/>
      <c r="P558" s="1410"/>
      <c r="Q558" s="1410"/>
      <c r="R558" s="1410"/>
      <c r="S558" s="1410"/>
      <c r="T558" s="1410"/>
      <c r="U558" s="1410"/>
      <c r="V558" s="1410"/>
      <c r="W558" s="1410"/>
    </row>
    <row r="559" spans="13:23">
      <c r="M559" s="1410"/>
      <c r="N559" s="1410"/>
      <c r="O559" s="1410"/>
      <c r="P559" s="1410"/>
      <c r="Q559" s="1410"/>
      <c r="R559" s="1410"/>
      <c r="S559" s="1410"/>
      <c r="T559" s="1410"/>
      <c r="U559" s="1410"/>
      <c r="V559" s="1410"/>
      <c r="W559" s="1410"/>
    </row>
    <row r="560" spans="13:23">
      <c r="M560" s="1410"/>
      <c r="N560" s="1410"/>
      <c r="O560" s="1410"/>
      <c r="P560" s="1410"/>
      <c r="Q560" s="1410"/>
      <c r="R560" s="1410"/>
      <c r="S560" s="1410"/>
      <c r="T560" s="1410"/>
      <c r="U560" s="1410"/>
      <c r="V560" s="1410"/>
      <c r="W560" s="1410"/>
    </row>
    <row r="561" spans="13:23">
      <c r="M561" s="1410"/>
      <c r="N561" s="1410"/>
      <c r="O561" s="1410"/>
      <c r="P561" s="1410"/>
      <c r="Q561" s="1410"/>
      <c r="R561" s="1410"/>
      <c r="S561" s="1410"/>
      <c r="T561" s="1410"/>
      <c r="U561" s="1410"/>
      <c r="V561" s="1410"/>
      <c r="W561" s="1410"/>
    </row>
    <row r="562" spans="13:23">
      <c r="M562" s="1410"/>
      <c r="N562" s="1410"/>
      <c r="O562" s="1410"/>
      <c r="P562" s="1410"/>
      <c r="Q562" s="1410"/>
      <c r="R562" s="1410"/>
      <c r="S562" s="1410"/>
      <c r="T562" s="1410"/>
      <c r="U562" s="1410"/>
      <c r="V562" s="1410"/>
      <c r="W562" s="1410"/>
    </row>
    <row r="563" spans="13:23">
      <c r="M563" s="1410"/>
      <c r="N563" s="1410"/>
      <c r="O563" s="1410"/>
      <c r="P563" s="1410"/>
      <c r="Q563" s="1410"/>
      <c r="R563" s="1410"/>
      <c r="S563" s="1410"/>
      <c r="T563" s="1410"/>
      <c r="U563" s="1410"/>
      <c r="V563" s="1410"/>
      <c r="W563" s="1410"/>
    </row>
    <row r="564" spans="13:23">
      <c r="M564" s="1410"/>
      <c r="N564" s="1410"/>
      <c r="O564" s="1410"/>
      <c r="P564" s="1410"/>
      <c r="Q564" s="1410"/>
      <c r="R564" s="1410"/>
      <c r="S564" s="1410"/>
      <c r="T564" s="1410"/>
      <c r="U564" s="1410"/>
      <c r="V564" s="1410"/>
      <c r="W564" s="1410"/>
    </row>
    <row r="565" spans="13:23">
      <c r="M565" s="1410"/>
      <c r="N565" s="1410"/>
      <c r="O565" s="1410"/>
      <c r="P565" s="1410"/>
      <c r="Q565" s="1410"/>
      <c r="R565" s="1410"/>
      <c r="S565" s="1410"/>
      <c r="T565" s="1410"/>
      <c r="U565" s="1410"/>
      <c r="V565" s="1410"/>
      <c r="W565" s="1410"/>
    </row>
    <row r="566" spans="13:23">
      <c r="M566" s="1410"/>
      <c r="N566" s="1410"/>
      <c r="O566" s="1410"/>
      <c r="P566" s="1410"/>
      <c r="Q566" s="1410"/>
      <c r="R566" s="1410"/>
      <c r="S566" s="1410"/>
      <c r="T566" s="1410"/>
      <c r="U566" s="1410"/>
      <c r="V566" s="1410"/>
      <c r="W566" s="1410"/>
    </row>
    <row r="567" spans="13:23">
      <c r="M567" s="1410"/>
      <c r="N567" s="1410"/>
      <c r="O567" s="1410"/>
      <c r="P567" s="1410"/>
      <c r="Q567" s="1410"/>
      <c r="R567" s="1410"/>
      <c r="S567" s="1410"/>
      <c r="T567" s="1410"/>
      <c r="U567" s="1410"/>
      <c r="V567" s="1410"/>
      <c r="W567" s="1410"/>
    </row>
    <row r="568" spans="13:23">
      <c r="M568" s="1410"/>
      <c r="N568" s="1410"/>
      <c r="O568" s="1410"/>
      <c r="P568" s="1410"/>
      <c r="Q568" s="1410"/>
      <c r="R568" s="1410"/>
      <c r="S568" s="1410"/>
      <c r="T568" s="1410"/>
      <c r="U568" s="1410"/>
      <c r="V568" s="1410"/>
      <c r="W568" s="1410"/>
    </row>
    <row r="569" spans="13:23">
      <c r="M569" s="1410"/>
      <c r="N569" s="1410"/>
      <c r="O569" s="1410"/>
      <c r="P569" s="1410"/>
      <c r="Q569" s="1410"/>
      <c r="R569" s="1410"/>
      <c r="S569" s="1410"/>
      <c r="T569" s="1410"/>
      <c r="U569" s="1410"/>
      <c r="V569" s="1410"/>
      <c r="W569" s="1410"/>
    </row>
    <row r="570" spans="13:23">
      <c r="M570" s="1410"/>
      <c r="N570" s="1410"/>
      <c r="O570" s="1410"/>
      <c r="P570" s="1410"/>
      <c r="Q570" s="1410"/>
      <c r="R570" s="1410"/>
      <c r="S570" s="1410"/>
      <c r="T570" s="1410"/>
      <c r="U570" s="1410"/>
      <c r="V570" s="1410"/>
      <c r="W570" s="1410"/>
    </row>
    <row r="571" spans="13:23">
      <c r="M571" s="1410"/>
      <c r="N571" s="1410"/>
      <c r="O571" s="1410"/>
      <c r="P571" s="1410"/>
      <c r="Q571" s="1410"/>
      <c r="R571" s="1410"/>
      <c r="S571" s="1410"/>
      <c r="T571" s="1410"/>
      <c r="U571" s="1410"/>
      <c r="V571" s="1410"/>
      <c r="W571" s="1410"/>
    </row>
    <row r="572" spans="13:23">
      <c r="M572" s="1410"/>
      <c r="N572" s="1410"/>
      <c r="O572" s="1410"/>
      <c r="P572" s="1410"/>
      <c r="Q572" s="1410"/>
      <c r="R572" s="1410"/>
      <c r="S572" s="1410"/>
      <c r="T572" s="1410"/>
      <c r="U572" s="1410"/>
      <c r="V572" s="1410"/>
      <c r="W572" s="1410"/>
    </row>
    <row r="573" spans="13:23">
      <c r="M573" s="1410"/>
      <c r="N573" s="1410"/>
      <c r="O573" s="1410"/>
      <c r="P573" s="1410"/>
      <c r="Q573" s="1410"/>
      <c r="R573" s="1410"/>
      <c r="S573" s="1410"/>
      <c r="T573" s="1410"/>
      <c r="U573" s="1410"/>
      <c r="V573" s="1410"/>
      <c r="W573" s="1410"/>
    </row>
    <row r="574" spans="13:23">
      <c r="M574" s="1410"/>
      <c r="N574" s="1410"/>
      <c r="O574" s="1410"/>
      <c r="P574" s="1410"/>
      <c r="Q574" s="1410"/>
      <c r="R574" s="1410"/>
      <c r="S574" s="1410"/>
      <c r="T574" s="1410"/>
      <c r="U574" s="1410"/>
      <c r="V574" s="1410"/>
      <c r="W574" s="1410"/>
    </row>
    <row r="575" spans="13:23">
      <c r="M575" s="1410"/>
      <c r="N575" s="1410"/>
      <c r="O575" s="1410"/>
      <c r="P575" s="1410"/>
      <c r="Q575" s="1410"/>
      <c r="R575" s="1410"/>
      <c r="S575" s="1410"/>
      <c r="T575" s="1410"/>
      <c r="U575" s="1410"/>
      <c r="V575" s="1410"/>
      <c r="W575" s="1410"/>
    </row>
    <row r="576" spans="13:23">
      <c r="M576" s="1410"/>
      <c r="N576" s="1410"/>
      <c r="O576" s="1410"/>
      <c r="P576" s="1410"/>
      <c r="Q576" s="1410"/>
      <c r="R576" s="1410"/>
      <c r="S576" s="1410"/>
      <c r="T576" s="1410"/>
      <c r="U576" s="1410"/>
      <c r="V576" s="1410"/>
      <c r="W576" s="1410"/>
    </row>
    <row r="577" spans="13:23">
      <c r="M577" s="1410"/>
      <c r="N577" s="1410"/>
      <c r="O577" s="1410"/>
      <c r="P577" s="1410"/>
      <c r="Q577" s="1410"/>
      <c r="R577" s="1410"/>
      <c r="S577" s="1410"/>
      <c r="T577" s="1410"/>
      <c r="U577" s="1410"/>
      <c r="V577" s="1410"/>
      <c r="W577" s="1410"/>
    </row>
    <row r="578" spans="13:23">
      <c r="M578" s="1410"/>
      <c r="N578" s="1410"/>
      <c r="O578" s="1410"/>
      <c r="P578" s="1410"/>
      <c r="Q578" s="1410"/>
      <c r="R578" s="1410"/>
      <c r="S578" s="1410"/>
      <c r="T578" s="1410"/>
      <c r="U578" s="1410"/>
      <c r="V578" s="1410"/>
      <c r="W578" s="1410"/>
    </row>
    <row r="579" spans="13:23">
      <c r="M579" s="1410"/>
      <c r="N579" s="1410"/>
      <c r="O579" s="1410"/>
      <c r="P579" s="1410"/>
      <c r="Q579" s="1410"/>
      <c r="R579" s="1410"/>
      <c r="S579" s="1410"/>
      <c r="T579" s="1410"/>
      <c r="U579" s="1410"/>
      <c r="V579" s="1410"/>
      <c r="W579" s="1410"/>
    </row>
    <row r="580" spans="13:23">
      <c r="M580" s="1410"/>
      <c r="N580" s="1410"/>
      <c r="O580" s="1410"/>
      <c r="P580" s="1410"/>
      <c r="Q580" s="1410"/>
      <c r="R580" s="1410"/>
      <c r="S580" s="1410"/>
      <c r="T580" s="1410"/>
      <c r="U580" s="1410"/>
      <c r="V580" s="1410"/>
      <c r="W580" s="1410"/>
    </row>
    <row r="581" spans="13:23">
      <c r="M581" s="1410"/>
      <c r="N581" s="1410"/>
      <c r="O581" s="1410"/>
      <c r="P581" s="1410"/>
      <c r="Q581" s="1410"/>
      <c r="R581" s="1410"/>
      <c r="S581" s="1410"/>
      <c r="T581" s="1410"/>
      <c r="U581" s="1410"/>
      <c r="V581" s="1410"/>
      <c r="W581" s="1410"/>
    </row>
    <row r="582" spans="13:23">
      <c r="M582" s="1410"/>
      <c r="N582" s="1410"/>
      <c r="O582" s="1410"/>
      <c r="P582" s="1410"/>
      <c r="Q582" s="1410"/>
      <c r="R582" s="1410"/>
      <c r="S582" s="1410"/>
      <c r="T582" s="1410"/>
      <c r="U582" s="1410"/>
      <c r="V582" s="1410"/>
      <c r="W582" s="1410"/>
    </row>
    <row r="583" spans="13:23">
      <c r="M583" s="1410"/>
      <c r="N583" s="1410"/>
      <c r="O583" s="1410"/>
      <c r="P583" s="1410"/>
      <c r="Q583" s="1410"/>
      <c r="R583" s="1410"/>
      <c r="S583" s="1410"/>
      <c r="T583" s="1410"/>
      <c r="U583" s="1410"/>
      <c r="V583" s="1410"/>
      <c r="W583" s="1410"/>
    </row>
    <row r="584" spans="13:23">
      <c r="M584" s="1410"/>
      <c r="N584" s="1410"/>
      <c r="O584" s="1410"/>
      <c r="P584" s="1410"/>
      <c r="Q584" s="1410"/>
      <c r="R584" s="1410"/>
      <c r="S584" s="1410"/>
      <c r="T584" s="1410"/>
      <c r="U584" s="1410"/>
      <c r="V584" s="1410"/>
      <c r="W584" s="1410"/>
    </row>
    <row r="585" spans="13:23">
      <c r="M585" s="1410"/>
      <c r="N585" s="1410"/>
      <c r="O585" s="1410"/>
      <c r="P585" s="1410"/>
      <c r="Q585" s="1410"/>
      <c r="R585" s="1410"/>
      <c r="S585" s="1410"/>
      <c r="T585" s="1410"/>
      <c r="U585" s="1410"/>
      <c r="V585" s="1410"/>
      <c r="W585" s="1410"/>
    </row>
    <row r="586" spans="13:23">
      <c r="M586" s="1410"/>
      <c r="N586" s="1410"/>
      <c r="O586" s="1410"/>
      <c r="P586" s="1410"/>
      <c r="Q586" s="1410"/>
      <c r="R586" s="1410"/>
      <c r="S586" s="1410"/>
      <c r="T586" s="1410"/>
      <c r="U586" s="1410"/>
      <c r="V586" s="1410"/>
      <c r="W586" s="1410"/>
    </row>
    <row r="587" spans="13:23">
      <c r="M587" s="1410"/>
      <c r="N587" s="1410"/>
      <c r="O587" s="1410"/>
      <c r="P587" s="1410"/>
      <c r="Q587" s="1410"/>
      <c r="R587" s="1410"/>
      <c r="S587" s="1410"/>
      <c r="T587" s="1410"/>
      <c r="U587" s="1410"/>
      <c r="V587" s="1410"/>
      <c r="W587" s="1410"/>
    </row>
    <row r="588" spans="13:23">
      <c r="M588" s="1410"/>
      <c r="N588" s="1410"/>
      <c r="O588" s="1410"/>
      <c r="P588" s="1410"/>
      <c r="Q588" s="1410"/>
      <c r="R588" s="1410"/>
      <c r="S588" s="1410"/>
      <c r="T588" s="1410"/>
      <c r="U588" s="1410"/>
      <c r="V588" s="1410"/>
      <c r="W588" s="1410"/>
    </row>
    <row r="589" spans="13:23">
      <c r="M589" s="1410"/>
      <c r="N589" s="1410"/>
      <c r="O589" s="1410"/>
      <c r="P589" s="1410"/>
      <c r="Q589" s="1410"/>
      <c r="R589" s="1410"/>
      <c r="S589" s="1410"/>
      <c r="T589" s="1410"/>
      <c r="U589" s="1410"/>
      <c r="V589" s="1410"/>
      <c r="W589" s="1410"/>
    </row>
    <row r="590" spans="13:23">
      <c r="M590" s="1410"/>
      <c r="N590" s="1410"/>
      <c r="O590" s="1410"/>
      <c r="P590" s="1410"/>
      <c r="Q590" s="1410"/>
      <c r="R590" s="1410"/>
      <c r="S590" s="1410"/>
      <c r="T590" s="1410"/>
      <c r="U590" s="1410"/>
      <c r="V590" s="1410"/>
      <c r="W590" s="1410"/>
    </row>
    <row r="591" spans="13:23">
      <c r="M591" s="1410"/>
      <c r="N591" s="1410"/>
      <c r="O591" s="1410"/>
      <c r="P591" s="1410"/>
      <c r="Q591" s="1410"/>
      <c r="R591" s="1410"/>
      <c r="S591" s="1410"/>
      <c r="T591" s="1410"/>
      <c r="U591" s="1410"/>
      <c r="V591" s="1410"/>
      <c r="W591" s="1410"/>
    </row>
    <row r="592" spans="13:23">
      <c r="M592" s="1410"/>
      <c r="N592" s="1410"/>
      <c r="O592" s="1410"/>
      <c r="P592" s="1410"/>
      <c r="Q592" s="1410"/>
      <c r="R592" s="1410"/>
      <c r="S592" s="1410"/>
      <c r="T592" s="1410"/>
      <c r="U592" s="1410"/>
      <c r="V592" s="1410"/>
      <c r="W592" s="1410"/>
    </row>
    <row r="593" spans="13:23">
      <c r="M593" s="1410"/>
      <c r="N593" s="1410"/>
      <c r="O593" s="1410"/>
      <c r="P593" s="1410"/>
      <c r="Q593" s="1410"/>
      <c r="R593" s="1410"/>
      <c r="S593" s="1410"/>
      <c r="T593" s="1410"/>
      <c r="U593" s="1410"/>
      <c r="V593" s="1410"/>
      <c r="W593" s="1410"/>
    </row>
    <row r="594" spans="13:23">
      <c r="M594" s="1410"/>
      <c r="N594" s="1410"/>
      <c r="O594" s="1410"/>
      <c r="P594" s="1410"/>
      <c r="Q594" s="1410"/>
      <c r="R594" s="1410"/>
      <c r="S594" s="1410"/>
      <c r="T594" s="1410"/>
      <c r="U594" s="1410"/>
      <c r="V594" s="1410"/>
      <c r="W594" s="1410"/>
    </row>
    <row r="595" spans="13:23">
      <c r="M595" s="1410"/>
      <c r="N595" s="1410"/>
      <c r="O595" s="1410"/>
      <c r="P595" s="1410"/>
      <c r="Q595" s="1410"/>
      <c r="R595" s="1410"/>
      <c r="S595" s="1410"/>
      <c r="T595" s="1410"/>
      <c r="U595" s="1410"/>
      <c r="V595" s="1410"/>
      <c r="W595" s="1410"/>
    </row>
    <row r="596" spans="13:23">
      <c r="M596" s="1410"/>
      <c r="N596" s="1410"/>
      <c r="O596" s="1410"/>
      <c r="P596" s="1410"/>
      <c r="Q596" s="1410"/>
      <c r="R596" s="1410"/>
      <c r="S596" s="1410"/>
      <c r="T596" s="1410"/>
      <c r="U596" s="1410"/>
      <c r="V596" s="1410"/>
      <c r="W596" s="1410"/>
    </row>
    <row r="597" spans="13:23">
      <c r="M597" s="1410"/>
      <c r="N597" s="1410"/>
      <c r="O597" s="1410"/>
      <c r="P597" s="1410"/>
      <c r="Q597" s="1410"/>
      <c r="R597" s="1410"/>
      <c r="S597" s="1410"/>
      <c r="T597" s="1410"/>
      <c r="U597" s="1410"/>
      <c r="V597" s="1410"/>
      <c r="W597" s="1410"/>
    </row>
    <row r="598" spans="13:23">
      <c r="M598" s="1410"/>
      <c r="N598" s="1410"/>
      <c r="O598" s="1410"/>
      <c r="P598" s="1410"/>
      <c r="Q598" s="1410"/>
      <c r="R598" s="1410"/>
      <c r="S598" s="1410"/>
      <c r="T598" s="1410"/>
      <c r="U598" s="1410"/>
      <c r="V598" s="1410"/>
      <c r="W598" s="1410"/>
    </row>
    <row r="599" spans="13:23">
      <c r="M599" s="1410"/>
      <c r="N599" s="1410"/>
      <c r="O599" s="1410"/>
      <c r="P599" s="1410"/>
      <c r="Q599" s="1410"/>
      <c r="R599" s="1410"/>
      <c r="S599" s="1410"/>
      <c r="T599" s="1410"/>
      <c r="U599" s="1410"/>
      <c r="V599" s="1410"/>
      <c r="W599" s="1410"/>
    </row>
    <row r="600" spans="13:23">
      <c r="M600" s="1410"/>
      <c r="N600" s="1410"/>
      <c r="O600" s="1410"/>
      <c r="P600" s="1410"/>
      <c r="Q600" s="1410"/>
      <c r="R600" s="1410"/>
      <c r="S600" s="1410"/>
      <c r="T600" s="1410"/>
      <c r="U600" s="1410"/>
      <c r="V600" s="1410"/>
      <c r="W600" s="1410"/>
    </row>
    <row r="601" spans="13:23">
      <c r="M601" s="1410"/>
      <c r="N601" s="1410"/>
      <c r="O601" s="1410"/>
      <c r="P601" s="1410"/>
      <c r="Q601" s="1410"/>
      <c r="R601" s="1410"/>
      <c r="S601" s="1410"/>
      <c r="T601" s="1410"/>
      <c r="U601" s="1410"/>
      <c r="V601" s="1410"/>
      <c r="W601" s="1410"/>
    </row>
    <row r="602" spans="13:23">
      <c r="M602" s="1410"/>
      <c r="N602" s="1410"/>
      <c r="O602" s="1410"/>
      <c r="P602" s="1410"/>
      <c r="Q602" s="1410"/>
      <c r="R602" s="1410"/>
      <c r="S602" s="1410"/>
      <c r="T602" s="1410"/>
      <c r="U602" s="1410"/>
      <c r="V602" s="1410"/>
      <c r="W602" s="1410"/>
    </row>
    <row r="603" spans="13:23">
      <c r="M603" s="1410"/>
      <c r="N603" s="1410"/>
      <c r="O603" s="1410"/>
      <c r="P603" s="1410"/>
      <c r="Q603" s="1410"/>
      <c r="R603" s="1410"/>
      <c r="S603" s="1410"/>
      <c r="T603" s="1410"/>
      <c r="U603" s="1410"/>
      <c r="V603" s="1410"/>
      <c r="W603" s="1410"/>
    </row>
    <row r="604" spans="13:23">
      <c r="M604" s="1410"/>
      <c r="N604" s="1410"/>
      <c r="O604" s="1410"/>
      <c r="P604" s="1410"/>
      <c r="Q604" s="1410"/>
      <c r="R604" s="1410"/>
      <c r="S604" s="1410"/>
      <c r="T604" s="1410"/>
      <c r="U604" s="1410"/>
      <c r="V604" s="1410"/>
      <c r="W604" s="1410"/>
    </row>
    <row r="605" spans="13:23">
      <c r="M605" s="1410"/>
      <c r="N605" s="1410"/>
      <c r="O605" s="1410"/>
      <c r="P605" s="1410"/>
      <c r="Q605" s="1410"/>
      <c r="R605" s="1410"/>
      <c r="S605" s="1410"/>
      <c r="T605" s="1410"/>
      <c r="U605" s="1410"/>
      <c r="V605" s="1410"/>
      <c r="W605" s="1410"/>
    </row>
    <row r="606" spans="13:23">
      <c r="M606" s="1410"/>
      <c r="N606" s="1410"/>
      <c r="O606" s="1410"/>
      <c r="P606" s="1410"/>
      <c r="Q606" s="1410"/>
      <c r="R606" s="1410"/>
      <c r="S606" s="1410"/>
      <c r="T606" s="1410"/>
      <c r="U606" s="1410"/>
      <c r="V606" s="1410"/>
      <c r="W606" s="1410"/>
    </row>
    <row r="607" spans="13:23">
      <c r="M607" s="1410"/>
      <c r="N607" s="1410"/>
      <c r="O607" s="1410"/>
      <c r="P607" s="1410"/>
      <c r="Q607" s="1410"/>
      <c r="R607" s="1410"/>
      <c r="S607" s="1410"/>
      <c r="T607" s="1410"/>
      <c r="U607" s="1410"/>
      <c r="V607" s="1410"/>
      <c r="W607" s="1410"/>
    </row>
    <row r="608" spans="13:23">
      <c r="M608" s="1410"/>
      <c r="N608" s="1410"/>
      <c r="O608" s="1410"/>
      <c r="P608" s="1410"/>
      <c r="Q608" s="1410"/>
      <c r="R608" s="1410"/>
      <c r="S608" s="1410"/>
      <c r="T608" s="1410"/>
      <c r="U608" s="1410"/>
      <c r="V608" s="1410"/>
      <c r="W608" s="1410"/>
    </row>
    <row r="609" spans="13:23">
      <c r="M609" s="1410"/>
      <c r="N609" s="1410"/>
      <c r="O609" s="1410"/>
      <c r="P609" s="1410"/>
      <c r="Q609" s="1410"/>
      <c r="R609" s="1410"/>
      <c r="S609" s="1410"/>
      <c r="T609" s="1410"/>
      <c r="U609" s="1410"/>
      <c r="V609" s="1410"/>
      <c r="W609" s="1410"/>
    </row>
    <row r="610" spans="13:23">
      <c r="M610" s="1410"/>
      <c r="N610" s="1410"/>
      <c r="O610" s="1410"/>
      <c r="P610" s="1410"/>
      <c r="Q610" s="1410"/>
      <c r="R610" s="1410"/>
      <c r="S610" s="1410"/>
      <c r="T610" s="1410"/>
      <c r="U610" s="1410"/>
      <c r="V610" s="1410"/>
      <c r="W610" s="1410"/>
    </row>
    <row r="611" spans="13:23">
      <c r="M611" s="1410"/>
      <c r="N611" s="1410"/>
      <c r="O611" s="1410"/>
      <c r="P611" s="1410"/>
      <c r="Q611" s="1410"/>
      <c r="R611" s="1410"/>
      <c r="S611" s="1410"/>
      <c r="T611" s="1410"/>
      <c r="U611" s="1410"/>
      <c r="V611" s="1410"/>
      <c r="W611" s="1410"/>
    </row>
    <row r="612" spans="13:23">
      <c r="M612" s="1410"/>
      <c r="N612" s="1410"/>
      <c r="O612" s="1410"/>
      <c r="P612" s="1410"/>
      <c r="Q612" s="1410"/>
      <c r="R612" s="1410"/>
      <c r="S612" s="1410"/>
      <c r="T612" s="1410"/>
      <c r="U612" s="1410"/>
      <c r="V612" s="1410"/>
      <c r="W612" s="1410"/>
    </row>
    <row r="613" spans="13:23">
      <c r="M613" s="1410"/>
      <c r="N613" s="1410"/>
      <c r="O613" s="1410"/>
      <c r="P613" s="1410"/>
      <c r="Q613" s="1410"/>
      <c r="R613" s="1410"/>
      <c r="S613" s="1410"/>
      <c r="T613" s="1410"/>
      <c r="U613" s="1410"/>
      <c r="V613" s="1410"/>
      <c r="W613" s="1410"/>
    </row>
    <row r="614" spans="13:23">
      <c r="M614" s="1410"/>
      <c r="N614" s="1410"/>
      <c r="O614" s="1410"/>
      <c r="P614" s="1410"/>
      <c r="Q614" s="1410"/>
      <c r="R614" s="1410"/>
      <c r="S614" s="1410"/>
      <c r="T614" s="1410"/>
      <c r="U614" s="1410"/>
      <c r="V614" s="1410"/>
      <c r="W614" s="1410"/>
    </row>
    <row r="615" spans="13:23">
      <c r="M615" s="1410"/>
      <c r="N615" s="1410"/>
      <c r="O615" s="1410"/>
      <c r="P615" s="1410"/>
      <c r="Q615" s="1410"/>
      <c r="R615" s="1410"/>
      <c r="S615" s="1410"/>
      <c r="T615" s="1410"/>
      <c r="U615" s="1410"/>
      <c r="V615" s="1410"/>
      <c r="W615" s="1410"/>
    </row>
    <row r="616" spans="13:23">
      <c r="M616" s="1410"/>
      <c r="N616" s="1410"/>
      <c r="O616" s="1410"/>
      <c r="P616" s="1410"/>
      <c r="Q616" s="1410"/>
      <c r="R616" s="1410"/>
      <c r="S616" s="1410"/>
      <c r="T616" s="1410"/>
      <c r="U616" s="1410"/>
      <c r="V616" s="1410"/>
      <c r="W616" s="1410"/>
    </row>
    <row r="617" spans="13:23">
      <c r="M617" s="1410"/>
      <c r="N617" s="1410"/>
      <c r="O617" s="1410"/>
      <c r="P617" s="1410"/>
      <c r="Q617" s="1410"/>
      <c r="R617" s="1410"/>
      <c r="S617" s="1410"/>
      <c r="T617" s="1410"/>
      <c r="U617" s="1410"/>
      <c r="V617" s="1410"/>
      <c r="W617" s="1410"/>
    </row>
    <row r="618" spans="13:23">
      <c r="M618" s="1410"/>
      <c r="N618" s="1410"/>
      <c r="O618" s="1410"/>
      <c r="P618" s="1410"/>
      <c r="Q618" s="1410"/>
      <c r="R618" s="1410"/>
      <c r="S618" s="1410"/>
      <c r="T618" s="1410"/>
      <c r="U618" s="1410"/>
      <c r="V618" s="1410"/>
      <c r="W618" s="1410"/>
    </row>
    <row r="619" spans="13:23">
      <c r="M619" s="1410"/>
      <c r="N619" s="1410"/>
      <c r="O619" s="1410"/>
      <c r="P619" s="1410"/>
      <c r="Q619" s="1410"/>
      <c r="R619" s="1410"/>
      <c r="S619" s="1410"/>
      <c r="T619" s="1410"/>
      <c r="U619" s="1410"/>
      <c r="V619" s="1410"/>
      <c r="W619" s="1410"/>
    </row>
    <row r="620" spans="13:23">
      <c r="M620" s="1410"/>
      <c r="N620" s="1410"/>
      <c r="O620" s="1410"/>
      <c r="P620" s="1410"/>
      <c r="Q620" s="1410"/>
      <c r="R620" s="1410"/>
      <c r="S620" s="1410"/>
      <c r="T620" s="1410"/>
      <c r="U620" s="1410"/>
      <c r="V620" s="1410"/>
      <c r="W620" s="1410"/>
    </row>
    <row r="621" spans="13:23">
      <c r="M621" s="1410"/>
      <c r="N621" s="1410"/>
      <c r="O621" s="1410"/>
      <c r="P621" s="1410"/>
      <c r="Q621" s="1410"/>
      <c r="R621" s="1410"/>
      <c r="S621" s="1410"/>
      <c r="T621" s="1410"/>
      <c r="U621" s="1410"/>
      <c r="V621" s="1410"/>
      <c r="W621" s="1410"/>
    </row>
    <row r="622" spans="13:23">
      <c r="M622" s="1410"/>
      <c r="N622" s="1410"/>
      <c r="O622" s="1410"/>
      <c r="P622" s="1410"/>
      <c r="Q622" s="1410"/>
      <c r="R622" s="1410"/>
      <c r="S622" s="1410"/>
      <c r="T622" s="1410"/>
      <c r="U622" s="1410"/>
      <c r="V622" s="1410"/>
      <c r="W622" s="1410"/>
    </row>
    <row r="623" spans="13:23">
      <c r="M623" s="1410"/>
      <c r="N623" s="1410"/>
      <c r="O623" s="1410"/>
      <c r="P623" s="1410"/>
      <c r="Q623" s="1410"/>
      <c r="R623" s="1410"/>
      <c r="S623" s="1410"/>
      <c r="T623" s="1410"/>
      <c r="U623" s="1410"/>
      <c r="V623" s="1410"/>
      <c r="W623" s="1410"/>
    </row>
    <row r="624" spans="13:23">
      <c r="M624" s="1410"/>
      <c r="N624" s="1410"/>
      <c r="O624" s="1410"/>
      <c r="P624" s="1410"/>
      <c r="Q624" s="1410"/>
      <c r="R624" s="1410"/>
      <c r="S624" s="1410"/>
      <c r="T624" s="1410"/>
      <c r="U624" s="1410"/>
      <c r="V624" s="1410"/>
      <c r="W624" s="1410"/>
    </row>
    <row r="625" spans="13:23">
      <c r="M625" s="1410"/>
      <c r="N625" s="1410"/>
      <c r="O625" s="1410"/>
      <c r="P625" s="1410"/>
      <c r="Q625" s="1410"/>
      <c r="R625" s="1410"/>
      <c r="S625" s="1410"/>
      <c r="T625" s="1410"/>
      <c r="U625" s="1410"/>
      <c r="V625" s="1410"/>
      <c r="W625" s="1410"/>
    </row>
    <row r="626" spans="13:23">
      <c r="M626" s="1410"/>
      <c r="N626" s="1410"/>
      <c r="O626" s="1410"/>
      <c r="P626" s="1410"/>
      <c r="Q626" s="1410"/>
      <c r="R626" s="1410"/>
      <c r="S626" s="1410"/>
      <c r="T626" s="1410"/>
      <c r="U626" s="1410"/>
      <c r="V626" s="1410"/>
      <c r="W626" s="1410"/>
    </row>
    <row r="627" spans="13:23">
      <c r="M627" s="1410"/>
      <c r="N627" s="1410"/>
      <c r="O627" s="1410"/>
      <c r="P627" s="1410"/>
      <c r="Q627" s="1410"/>
      <c r="R627" s="1410"/>
      <c r="S627" s="1410"/>
      <c r="T627" s="1410"/>
      <c r="U627" s="1410"/>
      <c r="V627" s="1410"/>
      <c r="W627" s="1410"/>
    </row>
    <row r="628" spans="13:23">
      <c r="M628" s="1410"/>
      <c r="N628" s="1410"/>
      <c r="O628" s="1410"/>
      <c r="P628" s="1410"/>
      <c r="Q628" s="1410"/>
      <c r="R628" s="1410"/>
      <c r="S628" s="1410"/>
      <c r="T628" s="1410"/>
      <c r="U628" s="1410"/>
      <c r="V628" s="1410"/>
      <c r="W628" s="1410"/>
    </row>
    <row r="629" spans="13:23">
      <c r="M629" s="1410"/>
      <c r="N629" s="1410"/>
      <c r="O629" s="1410"/>
      <c r="P629" s="1410"/>
      <c r="Q629" s="1410"/>
      <c r="R629" s="1410"/>
      <c r="S629" s="1410"/>
      <c r="T629" s="1410"/>
      <c r="U629" s="1410"/>
      <c r="V629" s="1410"/>
      <c r="W629" s="1410"/>
    </row>
    <row r="630" spans="13:23">
      <c r="M630" s="1410"/>
      <c r="N630" s="1410"/>
      <c r="O630" s="1410"/>
      <c r="P630" s="1410"/>
      <c r="Q630" s="1410"/>
      <c r="R630" s="1410"/>
      <c r="S630" s="1410"/>
      <c r="T630" s="1410"/>
      <c r="U630" s="1410"/>
      <c r="V630" s="1410"/>
      <c r="W630" s="1410"/>
    </row>
    <row r="631" spans="13:23">
      <c r="M631" s="1410"/>
      <c r="N631" s="1410"/>
      <c r="O631" s="1410"/>
      <c r="P631" s="1410"/>
      <c r="Q631" s="1410"/>
      <c r="R631" s="1410"/>
      <c r="S631" s="1410"/>
      <c r="T631" s="1410"/>
      <c r="U631" s="1410"/>
      <c r="V631" s="1410"/>
      <c r="W631" s="1410"/>
    </row>
    <row r="632" spans="13:23">
      <c r="M632" s="1410"/>
      <c r="N632" s="1410"/>
      <c r="O632" s="1410"/>
      <c r="P632" s="1410"/>
      <c r="Q632" s="1410"/>
      <c r="R632" s="1410"/>
      <c r="S632" s="1410"/>
      <c r="T632" s="1410"/>
      <c r="U632" s="1410"/>
      <c r="V632" s="1410"/>
      <c r="W632" s="1410"/>
    </row>
    <row r="633" spans="13:23">
      <c r="M633" s="1410"/>
      <c r="N633" s="1410"/>
      <c r="O633" s="1410"/>
      <c r="P633" s="1410"/>
      <c r="Q633" s="1410"/>
      <c r="R633" s="1410"/>
      <c r="S633" s="1410"/>
      <c r="T633" s="1410"/>
      <c r="U633" s="1410"/>
      <c r="V633" s="1410"/>
      <c r="W633" s="1410"/>
    </row>
    <row r="634" spans="13:23">
      <c r="M634" s="1410"/>
      <c r="N634" s="1410"/>
      <c r="O634" s="1410"/>
      <c r="P634" s="1410"/>
      <c r="Q634" s="1410"/>
      <c r="R634" s="1410"/>
      <c r="S634" s="1410"/>
      <c r="T634" s="1410"/>
      <c r="U634" s="1410"/>
      <c r="V634" s="1410"/>
      <c r="W634" s="1410"/>
    </row>
    <row r="635" spans="13:23">
      <c r="M635" s="1410"/>
      <c r="N635" s="1410"/>
      <c r="O635" s="1410"/>
      <c r="P635" s="1410"/>
      <c r="Q635" s="1410"/>
      <c r="R635" s="1410"/>
      <c r="S635" s="1410"/>
      <c r="T635" s="1410"/>
      <c r="U635" s="1410"/>
      <c r="V635" s="1410"/>
      <c r="W635" s="1410"/>
    </row>
    <row r="636" spans="13:23">
      <c r="M636" s="1410"/>
      <c r="N636" s="1410"/>
      <c r="O636" s="1410"/>
      <c r="P636" s="1410"/>
      <c r="Q636" s="1410"/>
      <c r="R636" s="1410"/>
      <c r="S636" s="1410"/>
      <c r="T636" s="1410"/>
      <c r="U636" s="1410"/>
      <c r="V636" s="1410"/>
      <c r="W636" s="1410"/>
    </row>
    <row r="637" spans="13:23">
      <c r="M637" s="1410"/>
      <c r="N637" s="1410"/>
      <c r="O637" s="1410"/>
      <c r="P637" s="1410"/>
      <c r="Q637" s="1410"/>
      <c r="R637" s="1410"/>
      <c r="S637" s="1410"/>
      <c r="T637" s="1410"/>
      <c r="U637" s="1410"/>
      <c r="V637" s="1410"/>
      <c r="W637" s="1410"/>
    </row>
    <row r="638" spans="13:23">
      <c r="M638" s="1410"/>
      <c r="N638" s="1410"/>
      <c r="O638" s="1410"/>
      <c r="P638" s="1410"/>
      <c r="Q638" s="1410"/>
      <c r="R638" s="1410"/>
      <c r="S638" s="1410"/>
      <c r="T638" s="1410"/>
      <c r="U638" s="1410"/>
      <c r="V638" s="1410"/>
      <c r="W638" s="1410"/>
    </row>
    <row r="639" spans="13:23">
      <c r="M639" s="1410"/>
      <c r="N639" s="1410"/>
      <c r="O639" s="1410"/>
      <c r="P639" s="1410"/>
      <c r="Q639" s="1410"/>
      <c r="R639" s="1410"/>
      <c r="S639" s="1410"/>
      <c r="T639" s="1410"/>
      <c r="U639" s="1410"/>
      <c r="V639" s="1410"/>
      <c r="W639" s="1410"/>
    </row>
    <row r="640" spans="13:23">
      <c r="M640" s="1410"/>
      <c r="N640" s="1410"/>
      <c r="O640" s="1410"/>
      <c r="P640" s="1410"/>
      <c r="Q640" s="1410"/>
      <c r="R640" s="1410"/>
      <c r="S640" s="1410"/>
      <c r="T640" s="1410"/>
      <c r="U640" s="1410"/>
      <c r="V640" s="1410"/>
      <c r="W640" s="1410"/>
    </row>
    <row r="641" spans="13:23">
      <c r="M641" s="1410"/>
      <c r="N641" s="1410"/>
      <c r="O641" s="1410"/>
      <c r="P641" s="1410"/>
      <c r="Q641" s="1410"/>
      <c r="R641" s="1410"/>
      <c r="S641" s="1410"/>
      <c r="T641" s="1410"/>
      <c r="U641" s="1410"/>
      <c r="V641" s="1410"/>
      <c r="W641" s="1410"/>
    </row>
    <row r="642" spans="13:23">
      <c r="M642" s="1410"/>
      <c r="N642" s="1410"/>
      <c r="O642" s="1410"/>
      <c r="P642" s="1410"/>
      <c r="Q642" s="1410"/>
      <c r="R642" s="1410"/>
      <c r="S642" s="1410"/>
      <c r="T642" s="1410"/>
      <c r="U642" s="1410"/>
      <c r="V642" s="1410"/>
      <c r="W642" s="1410"/>
    </row>
    <row r="643" spans="13:23">
      <c r="M643" s="1410"/>
      <c r="N643" s="1410"/>
      <c r="O643" s="1410"/>
      <c r="P643" s="1410"/>
      <c r="Q643" s="1410"/>
      <c r="R643" s="1410"/>
      <c r="S643" s="1410"/>
      <c r="T643" s="1410"/>
      <c r="U643" s="1410"/>
      <c r="V643" s="1410"/>
      <c r="W643" s="1410"/>
    </row>
    <row r="644" spans="13:23">
      <c r="M644" s="1410"/>
      <c r="N644" s="1410"/>
      <c r="O644" s="1410"/>
      <c r="P644" s="1410"/>
      <c r="Q644" s="1410"/>
      <c r="R644" s="1410"/>
      <c r="S644" s="1410"/>
      <c r="T644" s="1410"/>
      <c r="U644" s="1410"/>
      <c r="V644" s="1410"/>
      <c r="W644" s="1410"/>
    </row>
    <row r="645" spans="13:23">
      <c r="M645" s="1410"/>
      <c r="N645" s="1410"/>
      <c r="O645" s="1410"/>
      <c r="P645" s="1410"/>
      <c r="Q645" s="1410"/>
      <c r="R645" s="1410"/>
      <c r="S645" s="1410"/>
      <c r="T645" s="1410"/>
      <c r="U645" s="1410"/>
      <c r="V645" s="1410"/>
      <c r="W645" s="1410"/>
    </row>
    <row r="646" spans="13:23">
      <c r="M646" s="1410"/>
      <c r="N646" s="1410"/>
      <c r="O646" s="1410"/>
      <c r="P646" s="1410"/>
      <c r="Q646" s="1410"/>
      <c r="R646" s="1410"/>
      <c r="S646" s="1410"/>
      <c r="T646" s="1410"/>
      <c r="U646" s="1410"/>
      <c r="V646" s="1410"/>
      <c r="W646" s="1410"/>
    </row>
    <row r="647" spans="13:23">
      <c r="M647" s="1410"/>
      <c r="N647" s="1410"/>
      <c r="O647" s="1410"/>
      <c r="P647" s="1410"/>
      <c r="Q647" s="1410"/>
      <c r="R647" s="1410"/>
      <c r="S647" s="1410"/>
      <c r="T647" s="1410"/>
      <c r="U647" s="1410"/>
      <c r="V647" s="1410"/>
      <c r="W647" s="1410"/>
    </row>
    <row r="648" spans="13:23">
      <c r="M648" s="1410"/>
      <c r="N648" s="1410"/>
      <c r="O648" s="1410"/>
      <c r="P648" s="1410"/>
      <c r="Q648" s="1410"/>
      <c r="R648" s="1410"/>
      <c r="S648" s="1410"/>
      <c r="T648" s="1410"/>
      <c r="U648" s="1410"/>
      <c r="V648" s="1410"/>
      <c r="W648" s="1410"/>
    </row>
    <row r="649" spans="13:23">
      <c r="M649" s="1410"/>
      <c r="N649" s="1410"/>
      <c r="O649" s="1410"/>
      <c r="P649" s="1410"/>
      <c r="Q649" s="1410"/>
      <c r="R649" s="1410"/>
      <c r="S649" s="1410"/>
      <c r="T649" s="1410"/>
      <c r="U649" s="1410"/>
      <c r="V649" s="1410"/>
      <c r="W649" s="1410"/>
    </row>
    <row r="650" spans="13:23">
      <c r="M650" s="1410"/>
      <c r="N650" s="1410"/>
      <c r="O650" s="1410"/>
      <c r="P650" s="1410"/>
      <c r="Q650" s="1410"/>
      <c r="R650" s="1410"/>
      <c r="S650" s="1410"/>
      <c r="T650" s="1410"/>
      <c r="U650" s="1410"/>
      <c r="V650" s="1410"/>
      <c r="W650" s="1410"/>
    </row>
    <row r="651" spans="13:23">
      <c r="M651" s="1410"/>
      <c r="N651" s="1410"/>
      <c r="O651" s="1410"/>
      <c r="P651" s="1410"/>
      <c r="Q651" s="1410"/>
      <c r="R651" s="1410"/>
      <c r="S651" s="1410"/>
      <c r="T651" s="1410"/>
      <c r="U651" s="1410"/>
      <c r="V651" s="1410"/>
      <c r="W651" s="1410"/>
    </row>
    <row r="652" spans="13:23">
      <c r="M652" s="1410"/>
      <c r="N652" s="1410"/>
      <c r="O652" s="1410"/>
      <c r="P652" s="1410"/>
      <c r="Q652" s="1410"/>
      <c r="R652" s="1410"/>
      <c r="S652" s="1410"/>
      <c r="T652" s="1410"/>
      <c r="U652" s="1410"/>
      <c r="V652" s="1410"/>
      <c r="W652" s="1410"/>
    </row>
    <row r="653" spans="13:23">
      <c r="M653" s="1410"/>
      <c r="N653" s="1410"/>
      <c r="O653" s="1410"/>
      <c r="P653" s="1410"/>
      <c r="Q653" s="1410"/>
      <c r="R653" s="1410"/>
      <c r="S653" s="1410"/>
      <c r="T653" s="1410"/>
      <c r="U653" s="1410"/>
      <c r="V653" s="1410"/>
      <c r="W653" s="1410"/>
    </row>
    <row r="654" spans="13:23">
      <c r="M654" s="1410"/>
      <c r="N654" s="1410"/>
      <c r="O654" s="1410"/>
      <c r="P654" s="1410"/>
      <c r="Q654" s="1410"/>
      <c r="R654" s="1410"/>
      <c r="S654" s="1410"/>
      <c r="T654" s="1410"/>
      <c r="U654" s="1410"/>
      <c r="V654" s="1410"/>
      <c r="W654" s="1410"/>
    </row>
    <row r="655" spans="13:23">
      <c r="M655" s="1410"/>
      <c r="N655" s="1410"/>
      <c r="O655" s="1410"/>
      <c r="P655" s="1410"/>
      <c r="Q655" s="1410"/>
      <c r="R655" s="1410"/>
      <c r="S655" s="1410"/>
      <c r="T655" s="1410"/>
      <c r="U655" s="1410"/>
      <c r="V655" s="1410"/>
      <c r="W655" s="1410"/>
    </row>
    <row r="656" spans="13:23">
      <c r="M656" s="1410"/>
      <c r="N656" s="1410"/>
      <c r="O656" s="1410"/>
      <c r="P656" s="1410"/>
      <c r="Q656" s="1410"/>
      <c r="R656" s="1410"/>
      <c r="S656" s="1410"/>
      <c r="T656" s="1410"/>
      <c r="U656" s="1410"/>
      <c r="V656" s="1410"/>
      <c r="W656" s="1410"/>
    </row>
    <row r="657" spans="13:23">
      <c r="M657" s="1410"/>
      <c r="N657" s="1410"/>
      <c r="O657" s="1410"/>
      <c r="P657" s="1410"/>
      <c r="Q657" s="1410"/>
      <c r="R657" s="1410"/>
      <c r="S657" s="1410"/>
      <c r="T657" s="1410"/>
      <c r="U657" s="1410"/>
      <c r="V657" s="1410"/>
      <c r="W657" s="1410"/>
    </row>
    <row r="658" spans="13:23">
      <c r="M658" s="1410"/>
      <c r="N658" s="1410"/>
      <c r="O658" s="1410"/>
      <c r="P658" s="1410"/>
      <c r="Q658" s="1410"/>
      <c r="R658" s="1410"/>
      <c r="S658" s="1410"/>
      <c r="T658" s="1410"/>
      <c r="U658" s="1410"/>
      <c r="V658" s="1410"/>
      <c r="W658" s="1410"/>
    </row>
    <row r="659" spans="13:23">
      <c r="M659" s="1410"/>
      <c r="N659" s="1410"/>
      <c r="O659" s="1410"/>
      <c r="P659" s="1410"/>
      <c r="Q659" s="1410"/>
      <c r="R659" s="1410"/>
      <c r="S659" s="1410"/>
      <c r="T659" s="1410"/>
      <c r="U659" s="1410"/>
      <c r="V659" s="1410"/>
      <c r="W659" s="1410"/>
    </row>
    <row r="660" spans="13:23">
      <c r="M660" s="1410"/>
      <c r="N660" s="1410"/>
      <c r="O660" s="1410"/>
      <c r="P660" s="1410"/>
      <c r="Q660" s="1410"/>
      <c r="R660" s="1410"/>
      <c r="S660" s="1410"/>
      <c r="T660" s="1410"/>
      <c r="U660" s="1410"/>
      <c r="V660" s="1410"/>
      <c r="W660" s="1410"/>
    </row>
    <row r="661" spans="13:23">
      <c r="M661" s="1410"/>
      <c r="N661" s="1410"/>
      <c r="O661" s="1410"/>
      <c r="P661" s="1410"/>
      <c r="Q661" s="1410"/>
      <c r="R661" s="1410"/>
      <c r="S661" s="1410"/>
      <c r="T661" s="1410"/>
      <c r="U661" s="1410"/>
      <c r="V661" s="1410"/>
      <c r="W661" s="1410"/>
    </row>
  </sheetData>
  <mergeCells count="5">
    <mergeCell ref="A4:L4"/>
    <mergeCell ref="D5:F5"/>
    <mergeCell ref="G5:I5"/>
    <mergeCell ref="J5:L5"/>
    <mergeCell ref="A174:C17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showGridLines="0" rightToLeft="1" zoomScaleNormal="100" workbookViewId="0">
      <pane ySplit="3" topLeftCell="A31" activePane="bottomLeft" state="frozen"/>
      <selection activeCell="C10" sqref="C10"/>
      <selection pane="bottomLeft" activeCell="C10" sqref="C10"/>
    </sheetView>
  </sheetViews>
  <sheetFormatPr defaultRowHeight="13.8"/>
  <cols>
    <col min="1" max="1" width="39.69921875" bestFit="1" customWidth="1"/>
    <col min="2" max="2" width="27.19921875" bestFit="1" customWidth="1"/>
    <col min="3" max="3" width="10.19921875" bestFit="1" customWidth="1"/>
  </cols>
  <sheetData>
    <row r="1" spans="1:12">
      <c r="A1" s="1935" t="s">
        <v>1903</v>
      </c>
      <c r="B1" s="1935"/>
      <c r="C1" s="1935"/>
      <c r="D1" s="1935"/>
      <c r="E1" s="1935"/>
      <c r="F1" s="1935"/>
      <c r="G1" s="1935"/>
      <c r="H1" s="1935"/>
      <c r="I1" s="1935"/>
      <c r="J1" s="1935"/>
      <c r="K1" s="1935"/>
      <c r="L1" s="1935"/>
    </row>
    <row r="2" spans="1:12">
      <c r="A2" s="278"/>
      <c r="B2" s="278"/>
      <c r="C2" s="278"/>
      <c r="D2" s="1936" t="s">
        <v>267</v>
      </c>
      <c r="E2" s="1936"/>
      <c r="F2" s="1936"/>
      <c r="G2" s="1936" t="s">
        <v>268</v>
      </c>
      <c r="H2" s="1936"/>
      <c r="I2" s="1936"/>
      <c r="J2" s="1936" t="s">
        <v>63</v>
      </c>
      <c r="K2" s="1936"/>
      <c r="L2" s="1936"/>
    </row>
    <row r="3" spans="1:12">
      <c r="A3" s="272" t="s">
        <v>1747</v>
      </c>
      <c r="B3" s="272" t="s">
        <v>955</v>
      </c>
      <c r="C3" s="272" t="s">
        <v>1748</v>
      </c>
      <c r="D3" s="272" t="s">
        <v>957</v>
      </c>
      <c r="E3" s="272" t="s">
        <v>956</v>
      </c>
      <c r="F3" s="273" t="s">
        <v>1749</v>
      </c>
      <c r="G3" s="272" t="s">
        <v>957</v>
      </c>
      <c r="H3" s="272" t="s">
        <v>956</v>
      </c>
      <c r="I3" s="273" t="s">
        <v>1749</v>
      </c>
      <c r="J3" s="272" t="s">
        <v>957</v>
      </c>
      <c r="K3" s="272" t="s">
        <v>956</v>
      </c>
      <c r="L3" s="273" t="s">
        <v>1749</v>
      </c>
    </row>
    <row r="4" spans="1:12">
      <c r="A4" s="274" t="s">
        <v>1750</v>
      </c>
      <c r="B4" s="275" t="s">
        <v>1751</v>
      </c>
      <c r="C4" s="275" t="s">
        <v>101</v>
      </c>
      <c r="D4" s="279"/>
      <c r="E4" s="276">
        <v>61</v>
      </c>
      <c r="F4" s="279">
        <v>61</v>
      </c>
      <c r="G4" s="279"/>
      <c r="H4" s="276"/>
      <c r="I4" s="279"/>
      <c r="J4" s="279">
        <f>D4+G4</f>
        <v>0</v>
      </c>
      <c r="K4" s="276">
        <f t="shared" ref="K4:L67" si="0">E4+H4</f>
        <v>61</v>
      </c>
      <c r="L4" s="279">
        <f t="shared" si="0"/>
        <v>61</v>
      </c>
    </row>
    <row r="5" spans="1:12">
      <c r="A5" s="274" t="s">
        <v>1750</v>
      </c>
      <c r="B5" s="275" t="s">
        <v>1752</v>
      </c>
      <c r="C5" s="275" t="s">
        <v>101</v>
      </c>
      <c r="D5" s="279">
        <v>92</v>
      </c>
      <c r="E5" s="276">
        <v>49</v>
      </c>
      <c r="F5" s="279">
        <v>141</v>
      </c>
      <c r="G5" s="279"/>
      <c r="H5" s="276"/>
      <c r="I5" s="279"/>
      <c r="J5" s="279">
        <f t="shared" ref="J5:L68" si="1">D5+G5</f>
        <v>92</v>
      </c>
      <c r="K5" s="276">
        <f t="shared" si="0"/>
        <v>49</v>
      </c>
      <c r="L5" s="279">
        <f t="shared" si="0"/>
        <v>141</v>
      </c>
    </row>
    <row r="6" spans="1:12">
      <c r="A6" s="274" t="s">
        <v>1750</v>
      </c>
      <c r="B6" s="275" t="s">
        <v>1753</v>
      </c>
      <c r="C6" s="275" t="s">
        <v>101</v>
      </c>
      <c r="D6" s="279">
        <v>64</v>
      </c>
      <c r="E6" s="276">
        <v>80</v>
      </c>
      <c r="F6" s="279">
        <v>144</v>
      </c>
      <c r="G6" s="279"/>
      <c r="H6" s="276"/>
      <c r="I6" s="279"/>
      <c r="J6" s="279">
        <f t="shared" si="1"/>
        <v>64</v>
      </c>
      <c r="K6" s="276">
        <f t="shared" si="0"/>
        <v>80</v>
      </c>
      <c r="L6" s="279">
        <f t="shared" si="0"/>
        <v>144</v>
      </c>
    </row>
    <row r="7" spans="1:12">
      <c r="A7" s="274" t="s">
        <v>1750</v>
      </c>
      <c r="B7" s="275" t="s">
        <v>1755</v>
      </c>
      <c r="C7" s="275" t="s">
        <v>65</v>
      </c>
      <c r="D7" s="279">
        <v>30</v>
      </c>
      <c r="E7" s="276"/>
      <c r="F7" s="279">
        <v>30</v>
      </c>
      <c r="G7" s="279"/>
      <c r="H7" s="276"/>
      <c r="I7" s="279"/>
      <c r="J7" s="279">
        <f t="shared" si="1"/>
        <v>30</v>
      </c>
      <c r="K7" s="276">
        <f t="shared" si="0"/>
        <v>0</v>
      </c>
      <c r="L7" s="279">
        <f t="shared" si="0"/>
        <v>30</v>
      </c>
    </row>
    <row r="8" spans="1:12">
      <c r="A8" s="274" t="s">
        <v>1750</v>
      </c>
      <c r="B8" s="275" t="s">
        <v>1755</v>
      </c>
      <c r="C8" s="275" t="s">
        <v>1756</v>
      </c>
      <c r="D8" s="279">
        <v>27</v>
      </c>
      <c r="E8" s="276">
        <v>23</v>
      </c>
      <c r="F8" s="279">
        <v>50</v>
      </c>
      <c r="G8" s="279"/>
      <c r="H8" s="276"/>
      <c r="I8" s="279"/>
      <c r="J8" s="279">
        <f t="shared" si="1"/>
        <v>27</v>
      </c>
      <c r="K8" s="276">
        <f t="shared" si="0"/>
        <v>23</v>
      </c>
      <c r="L8" s="279">
        <f t="shared" si="0"/>
        <v>50</v>
      </c>
    </row>
    <row r="9" spans="1:12">
      <c r="A9" s="277" t="s">
        <v>1750</v>
      </c>
      <c r="B9" s="275" t="s">
        <v>1757</v>
      </c>
      <c r="C9" s="275" t="s">
        <v>101</v>
      </c>
      <c r="D9" s="279">
        <v>129</v>
      </c>
      <c r="E9" s="276">
        <v>237</v>
      </c>
      <c r="F9" s="279">
        <v>366</v>
      </c>
      <c r="G9" s="279">
        <v>5</v>
      </c>
      <c r="H9" s="276">
        <v>5</v>
      </c>
      <c r="I9" s="279">
        <v>10</v>
      </c>
      <c r="J9" s="279">
        <f t="shared" si="1"/>
        <v>134</v>
      </c>
      <c r="K9" s="276">
        <f t="shared" si="0"/>
        <v>242</v>
      </c>
      <c r="L9" s="279">
        <f t="shared" si="0"/>
        <v>376</v>
      </c>
    </row>
    <row r="10" spans="1:12">
      <c r="A10" s="280" t="s">
        <v>1759</v>
      </c>
      <c r="B10" s="280"/>
      <c r="C10" s="280"/>
      <c r="D10" s="281">
        <v>342</v>
      </c>
      <c r="E10" s="282">
        <v>450</v>
      </c>
      <c r="F10" s="281">
        <v>792</v>
      </c>
      <c r="G10" s="281">
        <v>5</v>
      </c>
      <c r="H10" s="282">
        <v>5</v>
      </c>
      <c r="I10" s="281">
        <v>10</v>
      </c>
      <c r="J10" s="281">
        <f t="shared" si="1"/>
        <v>347</v>
      </c>
      <c r="K10" s="282">
        <f t="shared" si="0"/>
        <v>455</v>
      </c>
      <c r="L10" s="281">
        <f t="shared" si="0"/>
        <v>802</v>
      </c>
    </row>
    <row r="11" spans="1:12">
      <c r="A11" s="274" t="s">
        <v>1762</v>
      </c>
      <c r="B11" s="275" t="s">
        <v>1751</v>
      </c>
      <c r="C11" s="275" t="s">
        <v>103</v>
      </c>
      <c r="D11" s="279">
        <v>42</v>
      </c>
      <c r="E11" s="276">
        <v>44</v>
      </c>
      <c r="F11" s="279">
        <v>86</v>
      </c>
      <c r="G11" s="279">
        <v>3</v>
      </c>
      <c r="H11" s="276">
        <v>6</v>
      </c>
      <c r="I11" s="279">
        <v>9</v>
      </c>
      <c r="J11" s="279">
        <f t="shared" si="1"/>
        <v>45</v>
      </c>
      <c r="K11" s="276">
        <f t="shared" si="0"/>
        <v>50</v>
      </c>
      <c r="L11" s="279">
        <f t="shared" si="0"/>
        <v>95</v>
      </c>
    </row>
    <row r="12" spans="1:12">
      <c r="A12" s="274" t="s">
        <v>1762</v>
      </c>
      <c r="B12" s="275" t="s">
        <v>1753</v>
      </c>
      <c r="C12" s="275" t="s">
        <v>103</v>
      </c>
      <c r="D12" s="279">
        <v>6</v>
      </c>
      <c r="E12" s="276">
        <v>19</v>
      </c>
      <c r="F12" s="279">
        <v>25</v>
      </c>
      <c r="G12" s="279">
        <v>4</v>
      </c>
      <c r="H12" s="276">
        <v>1</v>
      </c>
      <c r="I12" s="279">
        <v>5</v>
      </c>
      <c r="J12" s="279">
        <f t="shared" si="1"/>
        <v>10</v>
      </c>
      <c r="K12" s="276">
        <f t="shared" si="0"/>
        <v>20</v>
      </c>
      <c r="L12" s="279">
        <f t="shared" si="0"/>
        <v>30</v>
      </c>
    </row>
    <row r="13" spans="1:12">
      <c r="A13" s="274" t="s">
        <v>1762</v>
      </c>
      <c r="B13" s="275" t="s">
        <v>1754</v>
      </c>
      <c r="C13" s="275" t="s">
        <v>103</v>
      </c>
      <c r="D13" s="279">
        <v>9</v>
      </c>
      <c r="E13" s="276">
        <v>1</v>
      </c>
      <c r="F13" s="279">
        <v>10</v>
      </c>
      <c r="G13" s="279">
        <v>1</v>
      </c>
      <c r="H13" s="276">
        <v>1</v>
      </c>
      <c r="I13" s="279">
        <v>2</v>
      </c>
      <c r="J13" s="279">
        <f t="shared" si="1"/>
        <v>10</v>
      </c>
      <c r="K13" s="276">
        <f t="shared" si="0"/>
        <v>2</v>
      </c>
      <c r="L13" s="279">
        <f t="shared" si="0"/>
        <v>12</v>
      </c>
    </row>
    <row r="14" spans="1:12">
      <c r="A14" s="277" t="s">
        <v>1762</v>
      </c>
      <c r="B14" s="275" t="s">
        <v>1757</v>
      </c>
      <c r="C14" s="275" t="s">
        <v>103</v>
      </c>
      <c r="D14" s="279">
        <v>48</v>
      </c>
      <c r="E14" s="276">
        <v>62</v>
      </c>
      <c r="F14" s="279">
        <v>110</v>
      </c>
      <c r="G14" s="279">
        <v>5</v>
      </c>
      <c r="H14" s="276">
        <v>6</v>
      </c>
      <c r="I14" s="279">
        <v>11</v>
      </c>
      <c r="J14" s="279">
        <f t="shared" si="1"/>
        <v>53</v>
      </c>
      <c r="K14" s="276">
        <f t="shared" si="0"/>
        <v>68</v>
      </c>
      <c r="L14" s="279">
        <f t="shared" si="0"/>
        <v>121</v>
      </c>
    </row>
    <row r="15" spans="1:12">
      <c r="A15" s="280" t="s">
        <v>1764</v>
      </c>
      <c r="B15" s="280"/>
      <c r="C15" s="280"/>
      <c r="D15" s="281">
        <v>105</v>
      </c>
      <c r="E15" s="282">
        <v>126</v>
      </c>
      <c r="F15" s="281">
        <v>231</v>
      </c>
      <c r="G15" s="281">
        <v>13</v>
      </c>
      <c r="H15" s="282">
        <v>14</v>
      </c>
      <c r="I15" s="281">
        <v>27</v>
      </c>
      <c r="J15" s="281">
        <f t="shared" si="1"/>
        <v>118</v>
      </c>
      <c r="K15" s="282">
        <f t="shared" si="0"/>
        <v>140</v>
      </c>
      <c r="L15" s="281">
        <f t="shared" si="0"/>
        <v>258</v>
      </c>
    </row>
    <row r="16" spans="1:12">
      <c r="A16" s="274" t="s">
        <v>1765</v>
      </c>
      <c r="B16" s="275" t="s">
        <v>1754</v>
      </c>
      <c r="C16" s="275" t="s">
        <v>99</v>
      </c>
      <c r="D16" s="279">
        <v>3</v>
      </c>
      <c r="E16" s="276">
        <v>8</v>
      </c>
      <c r="F16" s="279">
        <v>11</v>
      </c>
      <c r="G16" s="279"/>
      <c r="H16" s="276"/>
      <c r="I16" s="279"/>
      <c r="J16" s="279">
        <f t="shared" si="1"/>
        <v>3</v>
      </c>
      <c r="K16" s="276">
        <f t="shared" si="0"/>
        <v>8</v>
      </c>
      <c r="L16" s="279">
        <f t="shared" si="0"/>
        <v>11</v>
      </c>
    </row>
    <row r="17" spans="1:12">
      <c r="A17" s="274" t="s">
        <v>1765</v>
      </c>
      <c r="B17" s="275" t="s">
        <v>1757</v>
      </c>
      <c r="C17" s="275" t="s">
        <v>99</v>
      </c>
      <c r="D17" s="279">
        <v>4</v>
      </c>
      <c r="E17" s="276">
        <v>3</v>
      </c>
      <c r="F17" s="279">
        <v>7</v>
      </c>
      <c r="G17" s="279"/>
      <c r="H17" s="276"/>
      <c r="I17" s="279"/>
      <c r="J17" s="279">
        <f t="shared" si="1"/>
        <v>4</v>
      </c>
      <c r="K17" s="276">
        <f t="shared" si="0"/>
        <v>3</v>
      </c>
      <c r="L17" s="279">
        <f t="shared" si="0"/>
        <v>7</v>
      </c>
    </row>
    <row r="18" spans="1:12">
      <c r="A18" s="277" t="s">
        <v>1765</v>
      </c>
      <c r="B18" s="275" t="s">
        <v>1758</v>
      </c>
      <c r="C18" s="275" t="s">
        <v>99</v>
      </c>
      <c r="D18" s="279">
        <v>1</v>
      </c>
      <c r="E18" s="276">
        <v>3</v>
      </c>
      <c r="F18" s="279">
        <v>4</v>
      </c>
      <c r="G18" s="279"/>
      <c r="H18" s="276">
        <v>1</v>
      </c>
      <c r="I18" s="279">
        <v>1</v>
      </c>
      <c r="J18" s="279">
        <f t="shared" si="1"/>
        <v>1</v>
      </c>
      <c r="K18" s="276">
        <f t="shared" si="0"/>
        <v>4</v>
      </c>
      <c r="L18" s="279">
        <f t="shared" si="0"/>
        <v>5</v>
      </c>
    </row>
    <row r="19" spans="1:12">
      <c r="A19" s="280" t="s">
        <v>1767</v>
      </c>
      <c r="B19" s="280"/>
      <c r="C19" s="280"/>
      <c r="D19" s="281">
        <v>8</v>
      </c>
      <c r="E19" s="282">
        <v>14</v>
      </c>
      <c r="F19" s="281">
        <v>22</v>
      </c>
      <c r="G19" s="281"/>
      <c r="H19" s="282">
        <v>1</v>
      </c>
      <c r="I19" s="281">
        <v>1</v>
      </c>
      <c r="J19" s="281">
        <f t="shared" si="1"/>
        <v>8</v>
      </c>
      <c r="K19" s="282">
        <f t="shared" si="0"/>
        <v>15</v>
      </c>
      <c r="L19" s="281">
        <f t="shared" si="0"/>
        <v>23</v>
      </c>
    </row>
    <row r="20" spans="1:12">
      <c r="A20" s="277" t="s">
        <v>1768</v>
      </c>
      <c r="B20" s="275" t="s">
        <v>1769</v>
      </c>
      <c r="C20" s="275" t="s">
        <v>531</v>
      </c>
      <c r="D20" s="279"/>
      <c r="E20" s="276">
        <v>7</v>
      </c>
      <c r="F20" s="279">
        <v>7</v>
      </c>
      <c r="G20" s="279"/>
      <c r="H20" s="276"/>
      <c r="I20" s="279"/>
      <c r="J20" s="279">
        <f t="shared" si="1"/>
        <v>0</v>
      </c>
      <c r="K20" s="276">
        <f t="shared" si="0"/>
        <v>7</v>
      </c>
      <c r="L20" s="279">
        <f t="shared" si="0"/>
        <v>7</v>
      </c>
    </row>
    <row r="21" spans="1:12">
      <c r="A21" s="280" t="s">
        <v>1770</v>
      </c>
      <c r="B21" s="280"/>
      <c r="C21" s="280"/>
      <c r="D21" s="281"/>
      <c r="E21" s="282">
        <v>7</v>
      </c>
      <c r="F21" s="281">
        <v>7</v>
      </c>
      <c r="G21" s="281"/>
      <c r="H21" s="282"/>
      <c r="I21" s="281"/>
      <c r="J21" s="281">
        <f t="shared" si="1"/>
        <v>0</v>
      </c>
      <c r="K21" s="282">
        <f t="shared" si="0"/>
        <v>7</v>
      </c>
      <c r="L21" s="281">
        <f t="shared" si="0"/>
        <v>7</v>
      </c>
    </row>
    <row r="22" spans="1:12">
      <c r="A22" s="277" t="s">
        <v>1771</v>
      </c>
      <c r="B22" s="275" t="s">
        <v>1753</v>
      </c>
      <c r="C22" s="275" t="s">
        <v>1772</v>
      </c>
      <c r="D22" s="279">
        <v>57</v>
      </c>
      <c r="E22" s="276">
        <v>78</v>
      </c>
      <c r="F22" s="279">
        <v>135</v>
      </c>
      <c r="G22" s="279">
        <v>1</v>
      </c>
      <c r="H22" s="276"/>
      <c r="I22" s="279">
        <v>1</v>
      </c>
      <c r="J22" s="279">
        <f t="shared" si="1"/>
        <v>58</v>
      </c>
      <c r="K22" s="276">
        <f t="shared" si="0"/>
        <v>78</v>
      </c>
      <c r="L22" s="279">
        <f t="shared" si="0"/>
        <v>136</v>
      </c>
    </row>
    <row r="23" spans="1:12">
      <c r="A23" s="280" t="s">
        <v>1775</v>
      </c>
      <c r="B23" s="280"/>
      <c r="C23" s="280"/>
      <c r="D23" s="281">
        <v>57</v>
      </c>
      <c r="E23" s="282">
        <v>78</v>
      </c>
      <c r="F23" s="281">
        <v>135</v>
      </c>
      <c r="G23" s="281">
        <v>1</v>
      </c>
      <c r="H23" s="282"/>
      <c r="I23" s="281">
        <v>1</v>
      </c>
      <c r="J23" s="281">
        <f t="shared" si="1"/>
        <v>58</v>
      </c>
      <c r="K23" s="282">
        <f t="shared" si="0"/>
        <v>78</v>
      </c>
      <c r="L23" s="281">
        <f t="shared" si="0"/>
        <v>136</v>
      </c>
    </row>
    <row r="24" spans="1:12">
      <c r="A24" s="274" t="s">
        <v>1776</v>
      </c>
      <c r="B24" s="275" t="s">
        <v>1753</v>
      </c>
      <c r="C24" s="275" t="s">
        <v>1777</v>
      </c>
      <c r="D24" s="279">
        <v>29</v>
      </c>
      <c r="E24" s="276">
        <v>39</v>
      </c>
      <c r="F24" s="279">
        <v>68</v>
      </c>
      <c r="G24" s="279"/>
      <c r="H24" s="276"/>
      <c r="I24" s="279"/>
      <c r="J24" s="279">
        <f t="shared" si="1"/>
        <v>29</v>
      </c>
      <c r="K24" s="276">
        <f t="shared" si="0"/>
        <v>39</v>
      </c>
      <c r="L24" s="279">
        <f t="shared" si="0"/>
        <v>68</v>
      </c>
    </row>
    <row r="25" spans="1:12">
      <c r="A25" s="274" t="s">
        <v>1776</v>
      </c>
      <c r="B25" s="275" t="s">
        <v>1781</v>
      </c>
      <c r="C25" s="275" t="s">
        <v>1782</v>
      </c>
      <c r="D25" s="279">
        <v>6</v>
      </c>
      <c r="E25" s="276"/>
      <c r="F25" s="279">
        <v>6</v>
      </c>
      <c r="G25" s="279"/>
      <c r="H25" s="276"/>
      <c r="I25" s="279"/>
      <c r="J25" s="279">
        <f t="shared" si="1"/>
        <v>6</v>
      </c>
      <c r="K25" s="276">
        <f t="shared" si="0"/>
        <v>0</v>
      </c>
      <c r="L25" s="279">
        <f t="shared" si="0"/>
        <v>6</v>
      </c>
    </row>
    <row r="26" spans="1:12">
      <c r="A26" s="274" t="s">
        <v>1776</v>
      </c>
      <c r="B26" s="275" t="s">
        <v>1757</v>
      </c>
      <c r="C26" s="275" t="s">
        <v>1777</v>
      </c>
      <c r="D26" s="279">
        <v>25</v>
      </c>
      <c r="E26" s="276">
        <v>36</v>
      </c>
      <c r="F26" s="279">
        <v>61</v>
      </c>
      <c r="G26" s="279"/>
      <c r="H26" s="276"/>
      <c r="I26" s="279"/>
      <c r="J26" s="279">
        <f t="shared" si="1"/>
        <v>25</v>
      </c>
      <c r="K26" s="276">
        <f t="shared" si="0"/>
        <v>36</v>
      </c>
      <c r="L26" s="279">
        <f t="shared" si="0"/>
        <v>61</v>
      </c>
    </row>
    <row r="27" spans="1:12">
      <c r="A27" s="277" t="s">
        <v>1776</v>
      </c>
      <c r="B27" s="275" t="s">
        <v>1783</v>
      </c>
      <c r="C27" s="275" t="s">
        <v>1784</v>
      </c>
      <c r="D27" s="279"/>
      <c r="E27" s="276">
        <v>33</v>
      </c>
      <c r="F27" s="279">
        <v>33</v>
      </c>
      <c r="G27" s="279"/>
      <c r="H27" s="276"/>
      <c r="I27" s="279"/>
      <c r="J27" s="279">
        <f t="shared" si="1"/>
        <v>0</v>
      </c>
      <c r="K27" s="276">
        <f t="shared" si="0"/>
        <v>33</v>
      </c>
      <c r="L27" s="279">
        <f t="shared" si="0"/>
        <v>33</v>
      </c>
    </row>
    <row r="28" spans="1:12">
      <c r="A28" s="280" t="s">
        <v>1785</v>
      </c>
      <c r="B28" s="280"/>
      <c r="C28" s="280"/>
      <c r="D28" s="281">
        <v>60</v>
      </c>
      <c r="E28" s="282">
        <v>108</v>
      </c>
      <c r="F28" s="281">
        <v>168</v>
      </c>
      <c r="G28" s="281"/>
      <c r="H28" s="282"/>
      <c r="I28" s="281"/>
      <c r="J28" s="281">
        <f t="shared" si="1"/>
        <v>60</v>
      </c>
      <c r="K28" s="282">
        <f t="shared" si="0"/>
        <v>108</v>
      </c>
      <c r="L28" s="281">
        <f t="shared" si="0"/>
        <v>168</v>
      </c>
    </row>
    <row r="29" spans="1:12">
      <c r="A29" s="274" t="s">
        <v>1786</v>
      </c>
      <c r="B29" s="275" t="s">
        <v>1751</v>
      </c>
      <c r="C29" s="275" t="s">
        <v>95</v>
      </c>
      <c r="D29" s="279">
        <v>26</v>
      </c>
      <c r="E29" s="276">
        <v>79</v>
      </c>
      <c r="F29" s="279">
        <v>105</v>
      </c>
      <c r="G29" s="279"/>
      <c r="H29" s="276"/>
      <c r="I29" s="279"/>
      <c r="J29" s="279">
        <f t="shared" si="1"/>
        <v>26</v>
      </c>
      <c r="K29" s="276">
        <f t="shared" si="0"/>
        <v>79</v>
      </c>
      <c r="L29" s="279">
        <f t="shared" si="0"/>
        <v>105</v>
      </c>
    </row>
    <row r="30" spans="1:12">
      <c r="A30" s="274" t="s">
        <v>1786</v>
      </c>
      <c r="B30" s="275" t="s">
        <v>1753</v>
      </c>
      <c r="C30" s="275" t="s">
        <v>95</v>
      </c>
      <c r="D30" s="279">
        <v>39</v>
      </c>
      <c r="E30" s="276">
        <v>31</v>
      </c>
      <c r="F30" s="279">
        <v>70</v>
      </c>
      <c r="G30" s="279">
        <v>1</v>
      </c>
      <c r="H30" s="276"/>
      <c r="I30" s="279">
        <v>1</v>
      </c>
      <c r="J30" s="279">
        <f t="shared" si="1"/>
        <v>40</v>
      </c>
      <c r="K30" s="276">
        <f t="shared" si="0"/>
        <v>31</v>
      </c>
      <c r="L30" s="279">
        <f t="shared" si="0"/>
        <v>71</v>
      </c>
    </row>
    <row r="31" spans="1:12">
      <c r="A31" s="274" t="s">
        <v>1786</v>
      </c>
      <c r="B31" s="275" t="s">
        <v>1754</v>
      </c>
      <c r="C31" s="275" t="s">
        <v>95</v>
      </c>
      <c r="D31" s="279">
        <v>75</v>
      </c>
      <c r="E31" s="276">
        <v>67</v>
      </c>
      <c r="F31" s="279">
        <v>142</v>
      </c>
      <c r="G31" s="279">
        <v>2</v>
      </c>
      <c r="H31" s="276">
        <v>2</v>
      </c>
      <c r="I31" s="279">
        <v>4</v>
      </c>
      <c r="J31" s="279">
        <f t="shared" si="1"/>
        <v>77</v>
      </c>
      <c r="K31" s="276">
        <f t="shared" si="0"/>
        <v>69</v>
      </c>
      <c r="L31" s="279">
        <f t="shared" si="0"/>
        <v>146</v>
      </c>
    </row>
    <row r="32" spans="1:12">
      <c r="A32" s="274" t="s">
        <v>1786</v>
      </c>
      <c r="B32" s="275" t="s">
        <v>1757</v>
      </c>
      <c r="C32" s="275" t="s">
        <v>1787</v>
      </c>
      <c r="D32" s="279"/>
      <c r="E32" s="276">
        <v>37</v>
      </c>
      <c r="F32" s="279">
        <v>37</v>
      </c>
      <c r="G32" s="279"/>
      <c r="H32" s="276"/>
      <c r="I32" s="279"/>
      <c r="J32" s="279">
        <f t="shared" si="1"/>
        <v>0</v>
      </c>
      <c r="K32" s="276">
        <f t="shared" si="0"/>
        <v>37</v>
      </c>
      <c r="L32" s="279">
        <f t="shared" si="0"/>
        <v>37</v>
      </c>
    </row>
    <row r="33" spans="1:12">
      <c r="A33" s="274" t="s">
        <v>1786</v>
      </c>
      <c r="B33" s="275" t="s">
        <v>1757</v>
      </c>
      <c r="C33" s="275" t="s">
        <v>95</v>
      </c>
      <c r="D33" s="279">
        <v>38</v>
      </c>
      <c r="E33" s="276">
        <v>84</v>
      </c>
      <c r="F33" s="279">
        <v>122</v>
      </c>
      <c r="G33" s="279"/>
      <c r="H33" s="276">
        <v>2</v>
      </c>
      <c r="I33" s="279">
        <v>2</v>
      </c>
      <c r="J33" s="279">
        <f t="shared" si="1"/>
        <v>38</v>
      </c>
      <c r="K33" s="276">
        <f t="shared" si="0"/>
        <v>86</v>
      </c>
      <c r="L33" s="279">
        <f t="shared" si="0"/>
        <v>124</v>
      </c>
    </row>
    <row r="34" spans="1:12">
      <c r="A34" s="274" t="s">
        <v>1786</v>
      </c>
      <c r="B34" s="275" t="s">
        <v>1757</v>
      </c>
      <c r="C34" s="275" t="s">
        <v>1788</v>
      </c>
      <c r="D34" s="279"/>
      <c r="E34" s="276">
        <v>72</v>
      </c>
      <c r="F34" s="279">
        <v>72</v>
      </c>
      <c r="G34" s="279"/>
      <c r="H34" s="276"/>
      <c r="I34" s="279"/>
      <c r="J34" s="279">
        <f t="shared" si="1"/>
        <v>0</v>
      </c>
      <c r="K34" s="276">
        <f t="shared" si="0"/>
        <v>72</v>
      </c>
      <c r="L34" s="279">
        <f t="shared" si="0"/>
        <v>72</v>
      </c>
    </row>
    <row r="35" spans="1:12">
      <c r="A35" s="274" t="s">
        <v>1786</v>
      </c>
      <c r="B35" s="275" t="s">
        <v>1758</v>
      </c>
      <c r="C35" s="275" t="s">
        <v>95</v>
      </c>
      <c r="D35" s="279">
        <v>50</v>
      </c>
      <c r="E35" s="276">
        <v>42</v>
      </c>
      <c r="F35" s="279">
        <v>92</v>
      </c>
      <c r="G35" s="279"/>
      <c r="H35" s="276">
        <v>1</v>
      </c>
      <c r="I35" s="279">
        <v>1</v>
      </c>
      <c r="J35" s="279">
        <f t="shared" si="1"/>
        <v>50</v>
      </c>
      <c r="K35" s="276">
        <f t="shared" si="0"/>
        <v>43</v>
      </c>
      <c r="L35" s="279">
        <f t="shared" si="0"/>
        <v>93</v>
      </c>
    </row>
    <row r="36" spans="1:12">
      <c r="A36" s="277" t="s">
        <v>1786</v>
      </c>
      <c r="B36" s="275" t="s">
        <v>1783</v>
      </c>
      <c r="C36" s="275" t="s">
        <v>95</v>
      </c>
      <c r="D36" s="279">
        <v>44</v>
      </c>
      <c r="E36" s="276"/>
      <c r="F36" s="279">
        <v>44</v>
      </c>
      <c r="G36" s="279">
        <v>1</v>
      </c>
      <c r="H36" s="276"/>
      <c r="I36" s="279">
        <v>1</v>
      </c>
      <c r="J36" s="279">
        <f t="shared" si="1"/>
        <v>45</v>
      </c>
      <c r="K36" s="276">
        <f t="shared" si="0"/>
        <v>0</v>
      </c>
      <c r="L36" s="279">
        <f t="shared" si="0"/>
        <v>45</v>
      </c>
    </row>
    <row r="37" spans="1:12">
      <c r="A37" s="280" t="s">
        <v>1789</v>
      </c>
      <c r="B37" s="280"/>
      <c r="C37" s="280"/>
      <c r="D37" s="281">
        <v>272</v>
      </c>
      <c r="E37" s="282">
        <v>412</v>
      </c>
      <c r="F37" s="281">
        <v>684</v>
      </c>
      <c r="G37" s="281">
        <v>4</v>
      </c>
      <c r="H37" s="282">
        <v>5</v>
      </c>
      <c r="I37" s="281">
        <v>9</v>
      </c>
      <c r="J37" s="281">
        <f t="shared" si="1"/>
        <v>276</v>
      </c>
      <c r="K37" s="282">
        <f t="shared" si="0"/>
        <v>417</v>
      </c>
      <c r="L37" s="281">
        <f t="shared" si="0"/>
        <v>693</v>
      </c>
    </row>
    <row r="38" spans="1:12">
      <c r="A38" s="274" t="s">
        <v>1790</v>
      </c>
      <c r="B38" s="275" t="s">
        <v>1753</v>
      </c>
      <c r="C38" s="275" t="s">
        <v>97</v>
      </c>
      <c r="D38" s="279">
        <v>38</v>
      </c>
      <c r="E38" s="276">
        <v>51</v>
      </c>
      <c r="F38" s="279">
        <v>89</v>
      </c>
      <c r="G38" s="279">
        <v>1</v>
      </c>
      <c r="H38" s="276"/>
      <c r="I38" s="279">
        <v>1</v>
      </c>
      <c r="J38" s="279">
        <f t="shared" si="1"/>
        <v>39</v>
      </c>
      <c r="K38" s="276">
        <f t="shared" si="0"/>
        <v>51</v>
      </c>
      <c r="L38" s="279">
        <f t="shared" si="0"/>
        <v>90</v>
      </c>
    </row>
    <row r="39" spans="1:12">
      <c r="A39" s="274" t="s">
        <v>1790</v>
      </c>
      <c r="B39" s="275" t="s">
        <v>1757</v>
      </c>
      <c r="C39" s="275" t="s">
        <v>97</v>
      </c>
      <c r="D39" s="279">
        <v>127</v>
      </c>
      <c r="E39" s="276">
        <v>159</v>
      </c>
      <c r="F39" s="279">
        <v>286</v>
      </c>
      <c r="G39" s="279"/>
      <c r="H39" s="276">
        <v>1</v>
      </c>
      <c r="I39" s="279">
        <v>1</v>
      </c>
      <c r="J39" s="279">
        <f t="shared" si="1"/>
        <v>127</v>
      </c>
      <c r="K39" s="276">
        <f t="shared" si="0"/>
        <v>160</v>
      </c>
      <c r="L39" s="279">
        <f t="shared" si="0"/>
        <v>287</v>
      </c>
    </row>
    <row r="40" spans="1:12">
      <c r="A40" s="277" t="s">
        <v>1790</v>
      </c>
      <c r="B40" s="275" t="s">
        <v>1757</v>
      </c>
      <c r="C40" s="275" t="s">
        <v>1791</v>
      </c>
      <c r="D40" s="279">
        <v>4</v>
      </c>
      <c r="E40" s="276"/>
      <c r="F40" s="279">
        <v>4</v>
      </c>
      <c r="G40" s="279"/>
      <c r="H40" s="276"/>
      <c r="I40" s="279"/>
      <c r="J40" s="279">
        <f t="shared" si="1"/>
        <v>4</v>
      </c>
      <c r="K40" s="276">
        <f t="shared" si="0"/>
        <v>0</v>
      </c>
      <c r="L40" s="279">
        <f t="shared" si="0"/>
        <v>4</v>
      </c>
    </row>
    <row r="41" spans="1:12">
      <c r="A41" s="280" t="s">
        <v>1792</v>
      </c>
      <c r="B41" s="280"/>
      <c r="C41" s="280"/>
      <c r="D41" s="281">
        <v>169</v>
      </c>
      <c r="E41" s="282">
        <v>210</v>
      </c>
      <c r="F41" s="281">
        <v>379</v>
      </c>
      <c r="G41" s="281">
        <v>1</v>
      </c>
      <c r="H41" s="282">
        <v>1</v>
      </c>
      <c r="I41" s="281">
        <v>2</v>
      </c>
      <c r="J41" s="281">
        <f t="shared" si="1"/>
        <v>170</v>
      </c>
      <c r="K41" s="282">
        <f t="shared" si="0"/>
        <v>211</v>
      </c>
      <c r="L41" s="281">
        <f t="shared" si="0"/>
        <v>381</v>
      </c>
    </row>
    <row r="42" spans="1:12">
      <c r="A42" s="274" t="s">
        <v>1891</v>
      </c>
      <c r="B42" s="275" t="s">
        <v>1751</v>
      </c>
      <c r="C42" s="275" t="s">
        <v>531</v>
      </c>
      <c r="D42" s="279"/>
      <c r="E42" s="276">
        <v>32</v>
      </c>
      <c r="F42" s="279">
        <v>32</v>
      </c>
      <c r="G42" s="279"/>
      <c r="H42" s="276"/>
      <c r="I42" s="279"/>
      <c r="J42" s="279">
        <f t="shared" si="1"/>
        <v>0</v>
      </c>
      <c r="K42" s="276">
        <f t="shared" si="0"/>
        <v>32</v>
      </c>
      <c r="L42" s="279">
        <f t="shared" si="0"/>
        <v>32</v>
      </c>
    </row>
    <row r="43" spans="1:12">
      <c r="A43" s="274" t="s">
        <v>1891</v>
      </c>
      <c r="B43" s="275" t="s">
        <v>1751</v>
      </c>
      <c r="C43" s="275" t="s">
        <v>103</v>
      </c>
      <c r="D43" s="279"/>
      <c r="E43" s="276">
        <v>49</v>
      </c>
      <c r="F43" s="279">
        <v>49</v>
      </c>
      <c r="G43" s="279"/>
      <c r="H43" s="276"/>
      <c r="I43" s="279"/>
      <c r="J43" s="279">
        <f t="shared" si="1"/>
        <v>0</v>
      </c>
      <c r="K43" s="276">
        <f t="shared" si="0"/>
        <v>49</v>
      </c>
      <c r="L43" s="279">
        <f t="shared" si="0"/>
        <v>49</v>
      </c>
    </row>
    <row r="44" spans="1:12">
      <c r="A44" s="274" t="s">
        <v>1891</v>
      </c>
      <c r="B44" s="275" t="s">
        <v>1751</v>
      </c>
      <c r="C44" s="275" t="s">
        <v>99</v>
      </c>
      <c r="D44" s="279"/>
      <c r="E44" s="276">
        <v>31</v>
      </c>
      <c r="F44" s="279">
        <v>31</v>
      </c>
      <c r="G44" s="279"/>
      <c r="H44" s="276"/>
      <c r="I44" s="279"/>
      <c r="J44" s="279">
        <f t="shared" si="1"/>
        <v>0</v>
      </c>
      <c r="K44" s="276">
        <f t="shared" si="0"/>
        <v>31</v>
      </c>
      <c r="L44" s="279">
        <f t="shared" si="0"/>
        <v>31</v>
      </c>
    </row>
    <row r="45" spans="1:12">
      <c r="A45" s="274" t="s">
        <v>1891</v>
      </c>
      <c r="B45" s="275" t="s">
        <v>1752</v>
      </c>
      <c r="C45" s="275" t="s">
        <v>531</v>
      </c>
      <c r="D45" s="279"/>
      <c r="E45" s="276">
        <v>3</v>
      </c>
      <c r="F45" s="279">
        <v>3</v>
      </c>
      <c r="G45" s="279"/>
      <c r="H45" s="276"/>
      <c r="I45" s="279"/>
      <c r="J45" s="279">
        <f t="shared" si="1"/>
        <v>0</v>
      </c>
      <c r="K45" s="276">
        <f t="shared" si="0"/>
        <v>3</v>
      </c>
      <c r="L45" s="279">
        <f t="shared" si="0"/>
        <v>3</v>
      </c>
    </row>
    <row r="46" spans="1:12">
      <c r="A46" s="274" t="s">
        <v>1891</v>
      </c>
      <c r="B46" s="275" t="s">
        <v>1752</v>
      </c>
      <c r="C46" s="275" t="s">
        <v>103</v>
      </c>
      <c r="D46" s="279">
        <v>15</v>
      </c>
      <c r="E46" s="276">
        <v>35</v>
      </c>
      <c r="F46" s="279">
        <v>50</v>
      </c>
      <c r="G46" s="279"/>
      <c r="H46" s="276"/>
      <c r="I46" s="279"/>
      <c r="J46" s="279">
        <f t="shared" si="1"/>
        <v>15</v>
      </c>
      <c r="K46" s="276">
        <f t="shared" si="0"/>
        <v>35</v>
      </c>
      <c r="L46" s="279">
        <f t="shared" si="0"/>
        <v>50</v>
      </c>
    </row>
    <row r="47" spans="1:12">
      <c r="A47" s="274" t="s">
        <v>1891</v>
      </c>
      <c r="B47" s="275" t="s">
        <v>1752</v>
      </c>
      <c r="C47" s="275" t="s">
        <v>99</v>
      </c>
      <c r="D47" s="279"/>
      <c r="E47" s="276">
        <v>5</v>
      </c>
      <c r="F47" s="279">
        <v>5</v>
      </c>
      <c r="G47" s="279"/>
      <c r="H47" s="276"/>
      <c r="I47" s="279"/>
      <c r="J47" s="279">
        <f t="shared" si="1"/>
        <v>0</v>
      </c>
      <c r="K47" s="276">
        <f t="shared" si="0"/>
        <v>5</v>
      </c>
      <c r="L47" s="279">
        <f t="shared" si="0"/>
        <v>5</v>
      </c>
    </row>
    <row r="48" spans="1:12">
      <c r="A48" s="274" t="s">
        <v>1891</v>
      </c>
      <c r="B48" s="275" t="s">
        <v>1754</v>
      </c>
      <c r="C48" s="275" t="s">
        <v>531</v>
      </c>
      <c r="D48" s="279">
        <v>6</v>
      </c>
      <c r="E48" s="276">
        <v>2</v>
      </c>
      <c r="F48" s="279">
        <v>8</v>
      </c>
      <c r="G48" s="279"/>
      <c r="H48" s="276"/>
      <c r="I48" s="279"/>
      <c r="J48" s="279">
        <f t="shared" si="1"/>
        <v>6</v>
      </c>
      <c r="K48" s="276">
        <f t="shared" si="0"/>
        <v>2</v>
      </c>
      <c r="L48" s="279">
        <f t="shared" si="0"/>
        <v>8</v>
      </c>
    </row>
    <row r="49" spans="1:12">
      <c r="A49" s="274" t="s">
        <v>1891</v>
      </c>
      <c r="B49" s="275" t="s">
        <v>1754</v>
      </c>
      <c r="C49" s="275" t="s">
        <v>103</v>
      </c>
      <c r="D49" s="279">
        <v>14</v>
      </c>
      <c r="E49" s="276">
        <v>10</v>
      </c>
      <c r="F49" s="279">
        <v>24</v>
      </c>
      <c r="G49" s="279"/>
      <c r="H49" s="276"/>
      <c r="I49" s="279"/>
      <c r="J49" s="279">
        <f t="shared" si="1"/>
        <v>14</v>
      </c>
      <c r="K49" s="276">
        <f t="shared" si="0"/>
        <v>10</v>
      </c>
      <c r="L49" s="279">
        <f t="shared" si="0"/>
        <v>24</v>
      </c>
    </row>
    <row r="50" spans="1:12">
      <c r="A50" s="277" t="s">
        <v>1891</v>
      </c>
      <c r="B50" s="275" t="s">
        <v>1754</v>
      </c>
      <c r="C50" s="275" t="s">
        <v>99</v>
      </c>
      <c r="D50" s="279">
        <v>4</v>
      </c>
      <c r="E50" s="276">
        <v>9</v>
      </c>
      <c r="F50" s="279">
        <v>13</v>
      </c>
      <c r="G50" s="279"/>
      <c r="H50" s="276"/>
      <c r="I50" s="279"/>
      <c r="J50" s="279">
        <f t="shared" si="1"/>
        <v>4</v>
      </c>
      <c r="K50" s="276">
        <f t="shared" si="0"/>
        <v>9</v>
      </c>
      <c r="L50" s="279">
        <f t="shared" si="0"/>
        <v>13</v>
      </c>
    </row>
    <row r="51" spans="1:12">
      <c r="A51" s="280" t="s">
        <v>1892</v>
      </c>
      <c r="B51" s="280"/>
      <c r="C51" s="280"/>
      <c r="D51" s="281">
        <v>39</v>
      </c>
      <c r="E51" s="282">
        <v>176</v>
      </c>
      <c r="F51" s="281">
        <v>215</v>
      </c>
      <c r="G51" s="281"/>
      <c r="H51" s="282"/>
      <c r="I51" s="281"/>
      <c r="J51" s="281">
        <f t="shared" si="1"/>
        <v>39</v>
      </c>
      <c r="K51" s="282">
        <f t="shared" si="0"/>
        <v>176</v>
      </c>
      <c r="L51" s="281">
        <f t="shared" si="0"/>
        <v>215</v>
      </c>
    </row>
    <row r="52" spans="1:12">
      <c r="A52" s="274" t="s">
        <v>1795</v>
      </c>
      <c r="B52" s="275" t="s">
        <v>1751</v>
      </c>
      <c r="C52" s="275" t="s">
        <v>75</v>
      </c>
      <c r="D52" s="279"/>
      <c r="E52" s="276">
        <v>196</v>
      </c>
      <c r="F52" s="279">
        <v>196</v>
      </c>
      <c r="G52" s="279"/>
      <c r="H52" s="276"/>
      <c r="I52" s="279"/>
      <c r="J52" s="279">
        <f t="shared" si="1"/>
        <v>0</v>
      </c>
      <c r="K52" s="276">
        <f t="shared" si="0"/>
        <v>196</v>
      </c>
      <c r="L52" s="279">
        <f t="shared" si="0"/>
        <v>196</v>
      </c>
    </row>
    <row r="53" spans="1:12">
      <c r="A53" s="274" t="s">
        <v>1795</v>
      </c>
      <c r="B53" s="275" t="s">
        <v>1796</v>
      </c>
      <c r="C53" s="275" t="s">
        <v>75</v>
      </c>
      <c r="D53" s="279">
        <v>133</v>
      </c>
      <c r="E53" s="276">
        <v>164</v>
      </c>
      <c r="F53" s="279">
        <v>297</v>
      </c>
      <c r="G53" s="279">
        <v>2</v>
      </c>
      <c r="H53" s="276">
        <v>1</v>
      </c>
      <c r="I53" s="279">
        <v>3</v>
      </c>
      <c r="J53" s="279">
        <f t="shared" si="1"/>
        <v>135</v>
      </c>
      <c r="K53" s="276">
        <f t="shared" si="0"/>
        <v>165</v>
      </c>
      <c r="L53" s="279">
        <f t="shared" si="0"/>
        <v>300</v>
      </c>
    </row>
    <row r="54" spans="1:12">
      <c r="A54" s="274" t="s">
        <v>1795</v>
      </c>
      <c r="B54" s="275" t="s">
        <v>1753</v>
      </c>
      <c r="C54" s="275" t="s">
        <v>75</v>
      </c>
      <c r="D54" s="279">
        <v>82</v>
      </c>
      <c r="E54" s="276">
        <v>89</v>
      </c>
      <c r="F54" s="279">
        <v>171</v>
      </c>
      <c r="G54" s="279"/>
      <c r="H54" s="276"/>
      <c r="I54" s="279"/>
      <c r="J54" s="279">
        <f t="shared" si="1"/>
        <v>82</v>
      </c>
      <c r="K54" s="276">
        <f t="shared" si="0"/>
        <v>89</v>
      </c>
      <c r="L54" s="279">
        <f t="shared" si="0"/>
        <v>171</v>
      </c>
    </row>
    <row r="55" spans="1:12">
      <c r="A55" s="274" t="s">
        <v>1795</v>
      </c>
      <c r="B55" s="275" t="s">
        <v>1754</v>
      </c>
      <c r="C55" s="275" t="s">
        <v>75</v>
      </c>
      <c r="D55" s="279">
        <v>8</v>
      </c>
      <c r="E55" s="276">
        <v>10</v>
      </c>
      <c r="F55" s="279">
        <v>18</v>
      </c>
      <c r="G55" s="279"/>
      <c r="H55" s="276"/>
      <c r="I55" s="279"/>
      <c r="J55" s="279">
        <f t="shared" si="1"/>
        <v>8</v>
      </c>
      <c r="K55" s="276">
        <f t="shared" si="0"/>
        <v>10</v>
      </c>
      <c r="L55" s="279">
        <f t="shared" si="0"/>
        <v>18</v>
      </c>
    </row>
    <row r="56" spans="1:12">
      <c r="A56" s="274" t="s">
        <v>1795</v>
      </c>
      <c r="B56" s="275" t="s">
        <v>1757</v>
      </c>
      <c r="C56" s="275" t="s">
        <v>75</v>
      </c>
      <c r="D56" s="279">
        <v>285</v>
      </c>
      <c r="E56" s="276">
        <v>339</v>
      </c>
      <c r="F56" s="279">
        <v>624</v>
      </c>
      <c r="G56" s="279">
        <v>2</v>
      </c>
      <c r="H56" s="276">
        <v>2</v>
      </c>
      <c r="I56" s="279">
        <v>4</v>
      </c>
      <c r="J56" s="279">
        <f t="shared" si="1"/>
        <v>287</v>
      </c>
      <c r="K56" s="276">
        <f t="shared" si="0"/>
        <v>341</v>
      </c>
      <c r="L56" s="279">
        <f t="shared" si="0"/>
        <v>628</v>
      </c>
    </row>
    <row r="57" spans="1:12">
      <c r="A57" s="277" t="s">
        <v>1795</v>
      </c>
      <c r="B57" s="275" t="s">
        <v>1758</v>
      </c>
      <c r="C57" s="275" t="s">
        <v>75</v>
      </c>
      <c r="D57" s="279">
        <v>54</v>
      </c>
      <c r="E57" s="276">
        <v>48</v>
      </c>
      <c r="F57" s="279">
        <v>102</v>
      </c>
      <c r="G57" s="279"/>
      <c r="H57" s="276"/>
      <c r="I57" s="279"/>
      <c r="J57" s="279">
        <f t="shared" si="1"/>
        <v>54</v>
      </c>
      <c r="K57" s="276">
        <f t="shared" si="0"/>
        <v>48</v>
      </c>
      <c r="L57" s="279">
        <f t="shared" si="0"/>
        <v>102</v>
      </c>
    </row>
    <row r="58" spans="1:12">
      <c r="A58" s="280" t="s">
        <v>1797</v>
      </c>
      <c r="B58" s="280"/>
      <c r="C58" s="280"/>
      <c r="D58" s="281">
        <v>562</v>
      </c>
      <c r="E58" s="282">
        <v>846</v>
      </c>
      <c r="F58" s="281">
        <v>1408</v>
      </c>
      <c r="G58" s="281">
        <v>4</v>
      </c>
      <c r="H58" s="282">
        <v>3</v>
      </c>
      <c r="I58" s="281">
        <v>7</v>
      </c>
      <c r="J58" s="281">
        <f t="shared" si="1"/>
        <v>566</v>
      </c>
      <c r="K58" s="282">
        <f t="shared" si="0"/>
        <v>849</v>
      </c>
      <c r="L58" s="281">
        <f t="shared" si="0"/>
        <v>1415</v>
      </c>
    </row>
    <row r="59" spans="1:12">
      <c r="A59" s="277" t="s">
        <v>1798</v>
      </c>
      <c r="B59" s="275" t="s">
        <v>1751</v>
      </c>
      <c r="C59" s="275" t="s">
        <v>1799</v>
      </c>
      <c r="D59" s="279"/>
      <c r="E59" s="276">
        <v>1</v>
      </c>
      <c r="F59" s="279">
        <v>1</v>
      </c>
      <c r="G59" s="279"/>
      <c r="H59" s="276"/>
      <c r="I59" s="279"/>
      <c r="J59" s="279">
        <f t="shared" si="1"/>
        <v>0</v>
      </c>
      <c r="K59" s="276">
        <f t="shared" si="0"/>
        <v>1</v>
      </c>
      <c r="L59" s="279">
        <f t="shared" si="0"/>
        <v>1</v>
      </c>
    </row>
    <row r="60" spans="1:12">
      <c r="A60" s="280" t="s">
        <v>1802</v>
      </c>
      <c r="B60" s="280"/>
      <c r="C60" s="280"/>
      <c r="D60" s="281"/>
      <c r="E60" s="282">
        <v>1</v>
      </c>
      <c r="F60" s="281">
        <v>1</v>
      </c>
      <c r="G60" s="281"/>
      <c r="H60" s="282"/>
      <c r="I60" s="281"/>
      <c r="J60" s="281">
        <f t="shared" si="1"/>
        <v>0</v>
      </c>
      <c r="K60" s="282">
        <f t="shared" si="0"/>
        <v>1</v>
      </c>
      <c r="L60" s="281">
        <f t="shared" si="0"/>
        <v>1</v>
      </c>
    </row>
    <row r="61" spans="1:12">
      <c r="A61" s="274" t="s">
        <v>1803</v>
      </c>
      <c r="B61" s="275" t="s">
        <v>1753</v>
      </c>
      <c r="C61" s="275" t="s">
        <v>1804</v>
      </c>
      <c r="D61" s="279">
        <v>24</v>
      </c>
      <c r="E61" s="276">
        <v>48</v>
      </c>
      <c r="F61" s="279">
        <v>72</v>
      </c>
      <c r="G61" s="279"/>
      <c r="H61" s="276">
        <v>1</v>
      </c>
      <c r="I61" s="279">
        <v>1</v>
      </c>
      <c r="J61" s="279">
        <f t="shared" si="1"/>
        <v>24</v>
      </c>
      <c r="K61" s="276">
        <f t="shared" si="0"/>
        <v>49</v>
      </c>
      <c r="L61" s="279">
        <f t="shared" si="0"/>
        <v>73</v>
      </c>
    </row>
    <row r="62" spans="1:12">
      <c r="A62" s="274" t="s">
        <v>1803</v>
      </c>
      <c r="B62" s="275" t="s">
        <v>1754</v>
      </c>
      <c r="C62" s="275" t="s">
        <v>1804</v>
      </c>
      <c r="D62" s="279">
        <v>33</v>
      </c>
      <c r="E62" s="276">
        <v>34</v>
      </c>
      <c r="F62" s="279">
        <v>67</v>
      </c>
      <c r="G62" s="279"/>
      <c r="H62" s="276"/>
      <c r="I62" s="279"/>
      <c r="J62" s="279">
        <f t="shared" si="1"/>
        <v>33</v>
      </c>
      <c r="K62" s="276">
        <f t="shared" si="0"/>
        <v>34</v>
      </c>
      <c r="L62" s="279">
        <f t="shared" si="0"/>
        <v>67</v>
      </c>
    </row>
    <row r="63" spans="1:12">
      <c r="A63" s="274" t="s">
        <v>1803</v>
      </c>
      <c r="B63" s="275" t="s">
        <v>1757</v>
      </c>
      <c r="C63" s="275" t="s">
        <v>67</v>
      </c>
      <c r="D63" s="279">
        <v>18</v>
      </c>
      <c r="E63" s="276">
        <v>66</v>
      </c>
      <c r="F63" s="279">
        <v>84</v>
      </c>
      <c r="G63" s="279"/>
      <c r="H63" s="276"/>
      <c r="I63" s="279"/>
      <c r="J63" s="279">
        <f t="shared" si="1"/>
        <v>18</v>
      </c>
      <c r="K63" s="276">
        <f t="shared" si="0"/>
        <v>66</v>
      </c>
      <c r="L63" s="279">
        <f t="shared" si="0"/>
        <v>84</v>
      </c>
    </row>
    <row r="64" spans="1:12">
      <c r="A64" s="274" t="s">
        <v>1803</v>
      </c>
      <c r="B64" s="275" t="s">
        <v>1757</v>
      </c>
      <c r="C64" s="275" t="s">
        <v>1804</v>
      </c>
      <c r="D64" s="279">
        <v>59</v>
      </c>
      <c r="E64" s="276">
        <v>135</v>
      </c>
      <c r="F64" s="279">
        <v>194</v>
      </c>
      <c r="G64" s="279"/>
      <c r="H64" s="276"/>
      <c r="I64" s="279"/>
      <c r="J64" s="279">
        <f t="shared" si="1"/>
        <v>59</v>
      </c>
      <c r="K64" s="276">
        <f t="shared" si="0"/>
        <v>135</v>
      </c>
      <c r="L64" s="279">
        <f t="shared" si="0"/>
        <v>194</v>
      </c>
    </row>
    <row r="65" spans="1:12">
      <c r="A65" s="277" t="s">
        <v>1803</v>
      </c>
      <c r="B65" s="275" t="s">
        <v>1758</v>
      </c>
      <c r="C65" s="275" t="s">
        <v>1804</v>
      </c>
      <c r="D65" s="279">
        <v>19</v>
      </c>
      <c r="E65" s="276"/>
      <c r="F65" s="279">
        <v>19</v>
      </c>
      <c r="G65" s="279"/>
      <c r="H65" s="276"/>
      <c r="I65" s="279"/>
      <c r="J65" s="279">
        <f t="shared" si="1"/>
        <v>19</v>
      </c>
      <c r="K65" s="276">
        <f t="shared" si="0"/>
        <v>0</v>
      </c>
      <c r="L65" s="279">
        <f t="shared" si="0"/>
        <v>19</v>
      </c>
    </row>
    <row r="66" spans="1:12">
      <c r="A66" s="280" t="s">
        <v>1805</v>
      </c>
      <c r="B66" s="280"/>
      <c r="C66" s="280"/>
      <c r="D66" s="281">
        <v>153</v>
      </c>
      <c r="E66" s="282">
        <v>283</v>
      </c>
      <c r="F66" s="281">
        <v>436</v>
      </c>
      <c r="G66" s="281"/>
      <c r="H66" s="282">
        <v>1</v>
      </c>
      <c r="I66" s="281">
        <v>1</v>
      </c>
      <c r="J66" s="281">
        <f t="shared" si="1"/>
        <v>153</v>
      </c>
      <c r="K66" s="282">
        <f t="shared" si="0"/>
        <v>284</v>
      </c>
      <c r="L66" s="281">
        <f t="shared" si="0"/>
        <v>437</v>
      </c>
    </row>
    <row r="67" spans="1:12">
      <c r="A67" s="274" t="s">
        <v>1806</v>
      </c>
      <c r="B67" s="275" t="s">
        <v>1753</v>
      </c>
      <c r="C67" s="275" t="s">
        <v>81</v>
      </c>
      <c r="D67" s="279">
        <v>16</v>
      </c>
      <c r="E67" s="276"/>
      <c r="F67" s="279">
        <v>16</v>
      </c>
      <c r="G67" s="279"/>
      <c r="H67" s="276"/>
      <c r="I67" s="279"/>
      <c r="J67" s="279">
        <f t="shared" si="1"/>
        <v>16</v>
      </c>
      <c r="K67" s="276">
        <f t="shared" si="0"/>
        <v>0</v>
      </c>
      <c r="L67" s="279">
        <f t="shared" si="0"/>
        <v>16</v>
      </c>
    </row>
    <row r="68" spans="1:12">
      <c r="A68" s="277" t="s">
        <v>1806</v>
      </c>
      <c r="B68" s="275" t="s">
        <v>1757</v>
      </c>
      <c r="C68" s="275" t="s">
        <v>81</v>
      </c>
      <c r="D68" s="279">
        <v>64</v>
      </c>
      <c r="E68" s="276">
        <v>61</v>
      </c>
      <c r="F68" s="279">
        <v>125</v>
      </c>
      <c r="G68" s="279"/>
      <c r="H68" s="276"/>
      <c r="I68" s="279"/>
      <c r="J68" s="279">
        <f t="shared" si="1"/>
        <v>64</v>
      </c>
      <c r="K68" s="276">
        <f t="shared" si="1"/>
        <v>61</v>
      </c>
      <c r="L68" s="279">
        <f t="shared" si="1"/>
        <v>125</v>
      </c>
    </row>
    <row r="69" spans="1:12">
      <c r="A69" s="280" t="s">
        <v>1807</v>
      </c>
      <c r="B69" s="280"/>
      <c r="C69" s="280"/>
      <c r="D69" s="281">
        <v>80</v>
      </c>
      <c r="E69" s="282">
        <v>61</v>
      </c>
      <c r="F69" s="281">
        <v>141</v>
      </c>
      <c r="G69" s="281"/>
      <c r="H69" s="282"/>
      <c r="I69" s="281"/>
      <c r="J69" s="281">
        <f t="shared" ref="J69:L132" si="2">D69+G69</f>
        <v>80</v>
      </c>
      <c r="K69" s="282">
        <f t="shared" si="2"/>
        <v>61</v>
      </c>
      <c r="L69" s="281">
        <f t="shared" si="2"/>
        <v>141</v>
      </c>
    </row>
    <row r="70" spans="1:12">
      <c r="A70" s="274" t="s">
        <v>1808</v>
      </c>
      <c r="B70" s="275" t="s">
        <v>1769</v>
      </c>
      <c r="C70" s="275" t="s">
        <v>1809</v>
      </c>
      <c r="D70" s="279">
        <v>16</v>
      </c>
      <c r="E70" s="276"/>
      <c r="F70" s="279">
        <v>16</v>
      </c>
      <c r="G70" s="279"/>
      <c r="H70" s="276"/>
      <c r="I70" s="279"/>
      <c r="J70" s="279">
        <f t="shared" si="2"/>
        <v>16</v>
      </c>
      <c r="K70" s="276">
        <f t="shared" si="2"/>
        <v>0</v>
      </c>
      <c r="L70" s="279">
        <f t="shared" si="2"/>
        <v>16</v>
      </c>
    </row>
    <row r="71" spans="1:12">
      <c r="A71" s="274" t="s">
        <v>1808</v>
      </c>
      <c r="B71" s="275" t="s">
        <v>1754</v>
      </c>
      <c r="C71" s="275" t="s">
        <v>71</v>
      </c>
      <c r="D71" s="279">
        <v>5</v>
      </c>
      <c r="E71" s="276"/>
      <c r="F71" s="279">
        <v>5</v>
      </c>
      <c r="G71" s="279"/>
      <c r="H71" s="276"/>
      <c r="I71" s="279"/>
      <c r="J71" s="279">
        <f t="shared" si="2"/>
        <v>5</v>
      </c>
      <c r="K71" s="276">
        <f t="shared" si="2"/>
        <v>0</v>
      </c>
      <c r="L71" s="279">
        <f t="shared" si="2"/>
        <v>5</v>
      </c>
    </row>
    <row r="72" spans="1:12">
      <c r="A72" s="274" t="s">
        <v>1808</v>
      </c>
      <c r="B72" s="275" t="s">
        <v>1754</v>
      </c>
      <c r="C72" s="275" t="s">
        <v>1809</v>
      </c>
      <c r="D72" s="279">
        <v>2</v>
      </c>
      <c r="E72" s="276"/>
      <c r="F72" s="279">
        <v>2</v>
      </c>
      <c r="G72" s="279"/>
      <c r="H72" s="276"/>
      <c r="I72" s="279"/>
      <c r="J72" s="279">
        <f t="shared" si="2"/>
        <v>2</v>
      </c>
      <c r="K72" s="276">
        <f t="shared" si="2"/>
        <v>0</v>
      </c>
      <c r="L72" s="279">
        <f t="shared" si="2"/>
        <v>2</v>
      </c>
    </row>
    <row r="73" spans="1:12">
      <c r="A73" s="274" t="s">
        <v>1808</v>
      </c>
      <c r="B73" s="275" t="s">
        <v>1757</v>
      </c>
      <c r="C73" s="275" t="s">
        <v>71</v>
      </c>
      <c r="D73" s="279">
        <v>72</v>
      </c>
      <c r="E73" s="276">
        <v>66</v>
      </c>
      <c r="F73" s="279">
        <v>138</v>
      </c>
      <c r="G73" s="279"/>
      <c r="H73" s="276"/>
      <c r="I73" s="279"/>
      <c r="J73" s="279">
        <f t="shared" si="2"/>
        <v>72</v>
      </c>
      <c r="K73" s="276">
        <f t="shared" si="2"/>
        <v>66</v>
      </c>
      <c r="L73" s="279">
        <f t="shared" si="2"/>
        <v>138</v>
      </c>
    </row>
    <row r="74" spans="1:12">
      <c r="A74" s="277" t="s">
        <v>1808</v>
      </c>
      <c r="B74" s="275" t="s">
        <v>1757</v>
      </c>
      <c r="C74" s="275" t="s">
        <v>1809</v>
      </c>
      <c r="D74" s="279">
        <v>100</v>
      </c>
      <c r="E74" s="276">
        <v>63</v>
      </c>
      <c r="F74" s="279">
        <v>163</v>
      </c>
      <c r="G74" s="279"/>
      <c r="H74" s="276"/>
      <c r="I74" s="279"/>
      <c r="J74" s="279">
        <f t="shared" si="2"/>
        <v>100</v>
      </c>
      <c r="K74" s="276">
        <f t="shared" si="2"/>
        <v>63</v>
      </c>
      <c r="L74" s="279">
        <f t="shared" si="2"/>
        <v>163</v>
      </c>
    </row>
    <row r="75" spans="1:12">
      <c r="A75" s="280" t="s">
        <v>1810</v>
      </c>
      <c r="B75" s="280"/>
      <c r="C75" s="280"/>
      <c r="D75" s="281">
        <v>195</v>
      </c>
      <c r="E75" s="282">
        <v>129</v>
      </c>
      <c r="F75" s="281">
        <v>324</v>
      </c>
      <c r="G75" s="281"/>
      <c r="H75" s="282"/>
      <c r="I75" s="281"/>
      <c r="J75" s="281">
        <f t="shared" si="2"/>
        <v>195</v>
      </c>
      <c r="K75" s="282">
        <f t="shared" si="2"/>
        <v>129</v>
      </c>
      <c r="L75" s="281">
        <f t="shared" si="2"/>
        <v>324</v>
      </c>
    </row>
    <row r="76" spans="1:12">
      <c r="A76" s="274" t="s">
        <v>1813</v>
      </c>
      <c r="B76" s="275" t="s">
        <v>1751</v>
      </c>
      <c r="C76" s="275" t="s">
        <v>103</v>
      </c>
      <c r="D76" s="279"/>
      <c r="E76" s="276">
        <v>28</v>
      </c>
      <c r="F76" s="279">
        <v>28</v>
      </c>
      <c r="G76" s="279"/>
      <c r="H76" s="276">
        <v>2</v>
      </c>
      <c r="I76" s="279">
        <v>2</v>
      </c>
      <c r="J76" s="279">
        <f t="shared" si="2"/>
        <v>0</v>
      </c>
      <c r="K76" s="276">
        <f t="shared" si="2"/>
        <v>30</v>
      </c>
      <c r="L76" s="279">
        <f t="shared" si="2"/>
        <v>30</v>
      </c>
    </row>
    <row r="77" spans="1:12">
      <c r="A77" s="274" t="s">
        <v>1813</v>
      </c>
      <c r="B77" s="275" t="s">
        <v>1814</v>
      </c>
      <c r="C77" s="275" t="s">
        <v>103</v>
      </c>
      <c r="D77" s="279"/>
      <c r="E77" s="276">
        <v>222</v>
      </c>
      <c r="F77" s="279">
        <v>222</v>
      </c>
      <c r="G77" s="279"/>
      <c r="H77" s="276">
        <v>3</v>
      </c>
      <c r="I77" s="279">
        <v>3</v>
      </c>
      <c r="J77" s="279">
        <f t="shared" si="2"/>
        <v>0</v>
      </c>
      <c r="K77" s="276">
        <f t="shared" si="2"/>
        <v>225</v>
      </c>
      <c r="L77" s="279">
        <f t="shared" si="2"/>
        <v>225</v>
      </c>
    </row>
    <row r="78" spans="1:12">
      <c r="A78" s="274" t="s">
        <v>1813</v>
      </c>
      <c r="B78" s="275" t="s">
        <v>1753</v>
      </c>
      <c r="C78" s="275" t="s">
        <v>103</v>
      </c>
      <c r="D78" s="279"/>
      <c r="E78" s="276">
        <v>234</v>
      </c>
      <c r="F78" s="279">
        <v>234</v>
      </c>
      <c r="G78" s="279"/>
      <c r="H78" s="276">
        <v>6</v>
      </c>
      <c r="I78" s="279">
        <v>6</v>
      </c>
      <c r="J78" s="279">
        <f t="shared" si="2"/>
        <v>0</v>
      </c>
      <c r="K78" s="276">
        <f t="shared" si="2"/>
        <v>240</v>
      </c>
      <c r="L78" s="279">
        <f t="shared" si="2"/>
        <v>240</v>
      </c>
    </row>
    <row r="79" spans="1:12">
      <c r="A79" s="277" t="s">
        <v>1813</v>
      </c>
      <c r="B79" s="275" t="s">
        <v>1815</v>
      </c>
      <c r="C79" s="275" t="s">
        <v>103</v>
      </c>
      <c r="D79" s="279"/>
      <c r="E79" s="276">
        <v>69</v>
      </c>
      <c r="F79" s="279">
        <v>69</v>
      </c>
      <c r="G79" s="279"/>
      <c r="H79" s="276">
        <v>4</v>
      </c>
      <c r="I79" s="279">
        <v>4</v>
      </c>
      <c r="J79" s="279">
        <f t="shared" si="2"/>
        <v>0</v>
      </c>
      <c r="K79" s="276">
        <f t="shared" si="2"/>
        <v>73</v>
      </c>
      <c r="L79" s="279">
        <f t="shared" si="2"/>
        <v>73</v>
      </c>
    </row>
    <row r="80" spans="1:12">
      <c r="A80" s="280" t="s">
        <v>1816</v>
      </c>
      <c r="B80" s="280"/>
      <c r="C80" s="280"/>
      <c r="D80" s="281"/>
      <c r="E80" s="282">
        <v>553</v>
      </c>
      <c r="F80" s="281">
        <v>553</v>
      </c>
      <c r="G80" s="281"/>
      <c r="H80" s="282">
        <v>15</v>
      </c>
      <c r="I80" s="281">
        <v>15</v>
      </c>
      <c r="J80" s="281">
        <f t="shared" si="2"/>
        <v>0</v>
      </c>
      <c r="K80" s="282">
        <f t="shared" si="2"/>
        <v>568</v>
      </c>
      <c r="L80" s="281">
        <f t="shared" si="2"/>
        <v>568</v>
      </c>
    </row>
    <row r="81" spans="1:12">
      <c r="A81" s="274" t="s">
        <v>1820</v>
      </c>
      <c r="B81" s="275" t="s">
        <v>1753</v>
      </c>
      <c r="C81" s="275" t="s">
        <v>1821</v>
      </c>
      <c r="D81" s="279">
        <v>20</v>
      </c>
      <c r="E81" s="276">
        <v>50</v>
      </c>
      <c r="F81" s="279">
        <v>70</v>
      </c>
      <c r="G81" s="279"/>
      <c r="H81" s="276"/>
      <c r="I81" s="279"/>
      <c r="J81" s="279">
        <f t="shared" si="2"/>
        <v>20</v>
      </c>
      <c r="K81" s="276">
        <f t="shared" si="2"/>
        <v>50</v>
      </c>
      <c r="L81" s="279">
        <f t="shared" si="2"/>
        <v>70</v>
      </c>
    </row>
    <row r="82" spans="1:12">
      <c r="A82" s="274" t="s">
        <v>1820</v>
      </c>
      <c r="B82" s="275" t="s">
        <v>1754</v>
      </c>
      <c r="C82" s="275" t="s">
        <v>1821</v>
      </c>
      <c r="D82" s="279">
        <v>23</v>
      </c>
      <c r="E82" s="276"/>
      <c r="F82" s="279">
        <v>23</v>
      </c>
      <c r="G82" s="279"/>
      <c r="H82" s="276"/>
      <c r="I82" s="279"/>
      <c r="J82" s="279">
        <f t="shared" si="2"/>
        <v>23</v>
      </c>
      <c r="K82" s="276">
        <f t="shared" si="2"/>
        <v>0</v>
      </c>
      <c r="L82" s="279">
        <f t="shared" si="2"/>
        <v>23</v>
      </c>
    </row>
    <row r="83" spans="1:12">
      <c r="A83" s="274" t="s">
        <v>1820</v>
      </c>
      <c r="B83" s="275" t="s">
        <v>1754</v>
      </c>
      <c r="C83" s="275" t="s">
        <v>1822</v>
      </c>
      <c r="D83" s="279">
        <v>21</v>
      </c>
      <c r="E83" s="276"/>
      <c r="F83" s="279">
        <v>21</v>
      </c>
      <c r="G83" s="279"/>
      <c r="H83" s="276"/>
      <c r="I83" s="279"/>
      <c r="J83" s="279">
        <f t="shared" si="2"/>
        <v>21</v>
      </c>
      <c r="K83" s="276">
        <f t="shared" si="2"/>
        <v>0</v>
      </c>
      <c r="L83" s="279">
        <f t="shared" si="2"/>
        <v>21</v>
      </c>
    </row>
    <row r="84" spans="1:12">
      <c r="A84" s="274" t="s">
        <v>1820</v>
      </c>
      <c r="B84" s="275" t="s">
        <v>1757</v>
      </c>
      <c r="C84" s="275" t="s">
        <v>1821</v>
      </c>
      <c r="D84" s="279">
        <v>47</v>
      </c>
      <c r="E84" s="276">
        <v>51</v>
      </c>
      <c r="F84" s="279">
        <v>98</v>
      </c>
      <c r="G84" s="279"/>
      <c r="H84" s="276"/>
      <c r="I84" s="279"/>
      <c r="J84" s="279">
        <f t="shared" si="2"/>
        <v>47</v>
      </c>
      <c r="K84" s="276">
        <f t="shared" si="2"/>
        <v>51</v>
      </c>
      <c r="L84" s="279">
        <f t="shared" si="2"/>
        <v>98</v>
      </c>
    </row>
    <row r="85" spans="1:12">
      <c r="A85" s="274" t="s">
        <v>1820</v>
      </c>
      <c r="B85" s="275" t="s">
        <v>1757</v>
      </c>
      <c r="C85" s="275" t="s">
        <v>1823</v>
      </c>
      <c r="D85" s="279">
        <v>32</v>
      </c>
      <c r="E85" s="276">
        <v>17</v>
      </c>
      <c r="F85" s="279">
        <v>49</v>
      </c>
      <c r="G85" s="279"/>
      <c r="H85" s="276"/>
      <c r="I85" s="279"/>
      <c r="J85" s="279">
        <f t="shared" si="2"/>
        <v>32</v>
      </c>
      <c r="K85" s="276">
        <f t="shared" si="2"/>
        <v>17</v>
      </c>
      <c r="L85" s="279">
        <f t="shared" si="2"/>
        <v>49</v>
      </c>
    </row>
    <row r="86" spans="1:12">
      <c r="A86" s="277" t="s">
        <v>1820</v>
      </c>
      <c r="B86" s="275" t="s">
        <v>1757</v>
      </c>
      <c r="C86" s="275" t="s">
        <v>1822</v>
      </c>
      <c r="D86" s="279">
        <v>46</v>
      </c>
      <c r="E86" s="276">
        <v>25</v>
      </c>
      <c r="F86" s="279">
        <v>71</v>
      </c>
      <c r="G86" s="279"/>
      <c r="H86" s="276"/>
      <c r="I86" s="279"/>
      <c r="J86" s="279">
        <f t="shared" si="2"/>
        <v>46</v>
      </c>
      <c r="K86" s="276">
        <f t="shared" si="2"/>
        <v>25</v>
      </c>
      <c r="L86" s="279">
        <f t="shared" si="2"/>
        <v>71</v>
      </c>
    </row>
    <row r="87" spans="1:12">
      <c r="A87" s="280" t="s">
        <v>1824</v>
      </c>
      <c r="B87" s="280"/>
      <c r="C87" s="280"/>
      <c r="D87" s="281">
        <v>189</v>
      </c>
      <c r="E87" s="282">
        <v>143</v>
      </c>
      <c r="F87" s="281">
        <v>332</v>
      </c>
      <c r="G87" s="281"/>
      <c r="H87" s="282"/>
      <c r="I87" s="281"/>
      <c r="J87" s="281">
        <f t="shared" si="2"/>
        <v>189</v>
      </c>
      <c r="K87" s="282">
        <f t="shared" si="2"/>
        <v>143</v>
      </c>
      <c r="L87" s="281">
        <f t="shared" si="2"/>
        <v>332</v>
      </c>
    </row>
    <row r="88" spans="1:12">
      <c r="A88" s="274" t="s">
        <v>1825</v>
      </c>
      <c r="B88" s="275" t="s">
        <v>1753</v>
      </c>
      <c r="C88" s="275" t="s">
        <v>1826</v>
      </c>
      <c r="D88" s="279">
        <v>73</v>
      </c>
      <c r="E88" s="276">
        <v>37</v>
      </c>
      <c r="F88" s="279">
        <v>110</v>
      </c>
      <c r="G88" s="279">
        <v>2</v>
      </c>
      <c r="H88" s="276"/>
      <c r="I88" s="279">
        <v>2</v>
      </c>
      <c r="J88" s="279">
        <f t="shared" si="2"/>
        <v>75</v>
      </c>
      <c r="K88" s="276">
        <f t="shared" si="2"/>
        <v>37</v>
      </c>
      <c r="L88" s="279">
        <f t="shared" si="2"/>
        <v>112</v>
      </c>
    </row>
    <row r="89" spans="1:12">
      <c r="A89" s="274" t="s">
        <v>1825</v>
      </c>
      <c r="B89" s="275" t="s">
        <v>1815</v>
      </c>
      <c r="C89" s="275" t="s">
        <v>1826</v>
      </c>
      <c r="D89" s="279">
        <v>36</v>
      </c>
      <c r="E89" s="276"/>
      <c r="F89" s="279">
        <v>36</v>
      </c>
      <c r="G89" s="279"/>
      <c r="H89" s="276"/>
      <c r="I89" s="279"/>
      <c r="J89" s="279">
        <f t="shared" si="2"/>
        <v>36</v>
      </c>
      <c r="K89" s="276">
        <f t="shared" si="2"/>
        <v>0</v>
      </c>
      <c r="L89" s="279">
        <f t="shared" si="2"/>
        <v>36</v>
      </c>
    </row>
    <row r="90" spans="1:12">
      <c r="A90" s="274" t="s">
        <v>1825</v>
      </c>
      <c r="B90" s="275" t="s">
        <v>1757</v>
      </c>
      <c r="C90" s="275" t="s">
        <v>1826</v>
      </c>
      <c r="D90" s="279">
        <v>151</v>
      </c>
      <c r="E90" s="276">
        <v>120</v>
      </c>
      <c r="F90" s="279">
        <v>271</v>
      </c>
      <c r="G90" s="279">
        <v>1</v>
      </c>
      <c r="H90" s="276"/>
      <c r="I90" s="279">
        <v>1</v>
      </c>
      <c r="J90" s="279">
        <f t="shared" si="2"/>
        <v>152</v>
      </c>
      <c r="K90" s="276">
        <f t="shared" si="2"/>
        <v>120</v>
      </c>
      <c r="L90" s="279">
        <f t="shared" si="2"/>
        <v>272</v>
      </c>
    </row>
    <row r="91" spans="1:12">
      <c r="A91" s="274" t="s">
        <v>1825</v>
      </c>
      <c r="B91" s="275" t="s">
        <v>1757</v>
      </c>
      <c r="C91" s="275" t="s">
        <v>1827</v>
      </c>
      <c r="D91" s="279"/>
      <c r="E91" s="276">
        <v>50</v>
      </c>
      <c r="F91" s="279">
        <v>50</v>
      </c>
      <c r="G91" s="279"/>
      <c r="H91" s="276"/>
      <c r="I91" s="279"/>
      <c r="J91" s="279">
        <f t="shared" si="2"/>
        <v>0</v>
      </c>
      <c r="K91" s="276">
        <f t="shared" si="2"/>
        <v>50</v>
      </c>
      <c r="L91" s="279">
        <f t="shared" si="2"/>
        <v>50</v>
      </c>
    </row>
    <row r="92" spans="1:12">
      <c r="A92" s="277" t="s">
        <v>1825</v>
      </c>
      <c r="B92" s="275" t="s">
        <v>1758</v>
      </c>
      <c r="C92" s="275" t="s">
        <v>1826</v>
      </c>
      <c r="D92" s="279">
        <v>26</v>
      </c>
      <c r="E92" s="276"/>
      <c r="F92" s="279">
        <v>26</v>
      </c>
      <c r="G92" s="279"/>
      <c r="H92" s="276"/>
      <c r="I92" s="279"/>
      <c r="J92" s="279">
        <f t="shared" si="2"/>
        <v>26</v>
      </c>
      <c r="K92" s="276">
        <f t="shared" si="2"/>
        <v>0</v>
      </c>
      <c r="L92" s="279">
        <f t="shared" si="2"/>
        <v>26</v>
      </c>
    </row>
    <row r="93" spans="1:12">
      <c r="A93" s="280" t="s">
        <v>1828</v>
      </c>
      <c r="B93" s="280"/>
      <c r="C93" s="280"/>
      <c r="D93" s="281">
        <v>286</v>
      </c>
      <c r="E93" s="282">
        <v>207</v>
      </c>
      <c r="F93" s="281">
        <v>493</v>
      </c>
      <c r="G93" s="281">
        <v>3</v>
      </c>
      <c r="H93" s="282"/>
      <c r="I93" s="281">
        <v>3</v>
      </c>
      <c r="J93" s="281">
        <f t="shared" si="2"/>
        <v>289</v>
      </c>
      <c r="K93" s="282">
        <f t="shared" si="2"/>
        <v>207</v>
      </c>
      <c r="L93" s="281">
        <f t="shared" si="2"/>
        <v>496</v>
      </c>
    </row>
    <row r="94" spans="1:12">
      <c r="A94" s="274" t="s">
        <v>1829</v>
      </c>
      <c r="B94" s="275" t="s">
        <v>1751</v>
      </c>
      <c r="C94" s="275" t="s">
        <v>1830</v>
      </c>
      <c r="D94" s="279">
        <v>53</v>
      </c>
      <c r="E94" s="276">
        <v>91</v>
      </c>
      <c r="F94" s="279">
        <v>144</v>
      </c>
      <c r="G94" s="279"/>
      <c r="H94" s="276"/>
      <c r="I94" s="279"/>
      <c r="J94" s="279">
        <f t="shared" si="2"/>
        <v>53</v>
      </c>
      <c r="K94" s="276">
        <f t="shared" si="2"/>
        <v>91</v>
      </c>
      <c r="L94" s="279">
        <f t="shared" si="2"/>
        <v>144</v>
      </c>
    </row>
    <row r="95" spans="1:12">
      <c r="A95" s="274" t="s">
        <v>1829</v>
      </c>
      <c r="B95" s="275" t="s">
        <v>1752</v>
      </c>
      <c r="C95" s="275" t="s">
        <v>1830</v>
      </c>
      <c r="D95" s="279">
        <v>21</v>
      </c>
      <c r="E95" s="276">
        <v>28</v>
      </c>
      <c r="F95" s="279">
        <v>49</v>
      </c>
      <c r="G95" s="279"/>
      <c r="H95" s="276">
        <v>1</v>
      </c>
      <c r="I95" s="279">
        <v>1</v>
      </c>
      <c r="J95" s="279">
        <f t="shared" si="2"/>
        <v>21</v>
      </c>
      <c r="K95" s="276">
        <f t="shared" si="2"/>
        <v>29</v>
      </c>
      <c r="L95" s="279">
        <f t="shared" si="2"/>
        <v>50</v>
      </c>
    </row>
    <row r="96" spans="1:12">
      <c r="A96" s="274" t="s">
        <v>1829</v>
      </c>
      <c r="B96" s="275" t="s">
        <v>1769</v>
      </c>
      <c r="C96" s="275" t="s">
        <v>1830</v>
      </c>
      <c r="D96" s="279">
        <v>36</v>
      </c>
      <c r="E96" s="276">
        <v>49</v>
      </c>
      <c r="F96" s="279">
        <v>85</v>
      </c>
      <c r="G96" s="279"/>
      <c r="H96" s="276">
        <v>1</v>
      </c>
      <c r="I96" s="279">
        <v>1</v>
      </c>
      <c r="J96" s="279">
        <f t="shared" si="2"/>
        <v>36</v>
      </c>
      <c r="K96" s="276">
        <f t="shared" si="2"/>
        <v>50</v>
      </c>
      <c r="L96" s="279">
        <f t="shared" si="2"/>
        <v>86</v>
      </c>
    </row>
    <row r="97" spans="1:12">
      <c r="A97" s="274" t="s">
        <v>1829</v>
      </c>
      <c r="B97" s="275" t="s">
        <v>1754</v>
      </c>
      <c r="C97" s="275" t="s">
        <v>1830</v>
      </c>
      <c r="D97" s="279">
        <v>7</v>
      </c>
      <c r="E97" s="276">
        <v>1</v>
      </c>
      <c r="F97" s="279">
        <v>8</v>
      </c>
      <c r="G97" s="279"/>
      <c r="H97" s="276"/>
      <c r="I97" s="279"/>
      <c r="J97" s="279">
        <f t="shared" si="2"/>
        <v>7</v>
      </c>
      <c r="K97" s="276">
        <f t="shared" si="2"/>
        <v>1</v>
      </c>
      <c r="L97" s="279">
        <f t="shared" si="2"/>
        <v>8</v>
      </c>
    </row>
    <row r="98" spans="1:12">
      <c r="A98" s="274" t="s">
        <v>1829</v>
      </c>
      <c r="B98" s="275" t="s">
        <v>1757</v>
      </c>
      <c r="C98" s="275" t="s">
        <v>1830</v>
      </c>
      <c r="D98" s="279">
        <v>103</v>
      </c>
      <c r="E98" s="276">
        <v>98</v>
      </c>
      <c r="F98" s="279">
        <v>201</v>
      </c>
      <c r="G98" s="279"/>
      <c r="H98" s="276"/>
      <c r="I98" s="279"/>
      <c r="J98" s="279">
        <f t="shared" si="2"/>
        <v>103</v>
      </c>
      <c r="K98" s="276">
        <f t="shared" si="2"/>
        <v>98</v>
      </c>
      <c r="L98" s="279">
        <f t="shared" si="2"/>
        <v>201</v>
      </c>
    </row>
    <row r="99" spans="1:12">
      <c r="A99" s="277" t="s">
        <v>1829</v>
      </c>
      <c r="B99" s="275" t="s">
        <v>1758</v>
      </c>
      <c r="C99" s="275" t="s">
        <v>1830</v>
      </c>
      <c r="D99" s="279">
        <v>34</v>
      </c>
      <c r="E99" s="276">
        <v>40</v>
      </c>
      <c r="F99" s="279">
        <v>74</v>
      </c>
      <c r="G99" s="279"/>
      <c r="H99" s="276"/>
      <c r="I99" s="279"/>
      <c r="J99" s="279">
        <f t="shared" si="2"/>
        <v>34</v>
      </c>
      <c r="K99" s="276">
        <f t="shared" si="2"/>
        <v>40</v>
      </c>
      <c r="L99" s="279">
        <f t="shared" si="2"/>
        <v>74</v>
      </c>
    </row>
    <row r="100" spans="1:12">
      <c r="A100" s="280" t="s">
        <v>1832</v>
      </c>
      <c r="B100" s="280"/>
      <c r="C100" s="280"/>
      <c r="D100" s="281">
        <v>254</v>
      </c>
      <c r="E100" s="282">
        <v>307</v>
      </c>
      <c r="F100" s="281">
        <v>561</v>
      </c>
      <c r="G100" s="281"/>
      <c r="H100" s="282">
        <v>2</v>
      </c>
      <c r="I100" s="281">
        <v>2</v>
      </c>
      <c r="J100" s="281">
        <f t="shared" si="2"/>
        <v>254</v>
      </c>
      <c r="K100" s="282">
        <f t="shared" si="2"/>
        <v>309</v>
      </c>
      <c r="L100" s="281">
        <f t="shared" si="2"/>
        <v>563</v>
      </c>
    </row>
    <row r="101" spans="1:12">
      <c r="A101" s="274" t="s">
        <v>1833</v>
      </c>
      <c r="B101" s="275" t="s">
        <v>1754</v>
      </c>
      <c r="C101" s="275" t="s">
        <v>1834</v>
      </c>
      <c r="D101" s="279">
        <v>2</v>
      </c>
      <c r="E101" s="276">
        <v>20</v>
      </c>
      <c r="F101" s="279">
        <v>22</v>
      </c>
      <c r="G101" s="279"/>
      <c r="H101" s="276"/>
      <c r="I101" s="279"/>
      <c r="J101" s="279">
        <f t="shared" si="2"/>
        <v>2</v>
      </c>
      <c r="K101" s="276">
        <f t="shared" si="2"/>
        <v>20</v>
      </c>
      <c r="L101" s="279">
        <f t="shared" si="2"/>
        <v>22</v>
      </c>
    </row>
    <row r="102" spans="1:12">
      <c r="A102" s="277" t="s">
        <v>1833</v>
      </c>
      <c r="B102" s="275" t="s">
        <v>1757</v>
      </c>
      <c r="C102" s="275" t="s">
        <v>1834</v>
      </c>
      <c r="D102" s="279">
        <v>208</v>
      </c>
      <c r="E102" s="276">
        <v>111</v>
      </c>
      <c r="F102" s="279">
        <v>319</v>
      </c>
      <c r="G102" s="279">
        <v>2</v>
      </c>
      <c r="H102" s="276">
        <v>1</v>
      </c>
      <c r="I102" s="279">
        <v>3</v>
      </c>
      <c r="J102" s="279">
        <f t="shared" si="2"/>
        <v>210</v>
      </c>
      <c r="K102" s="276">
        <f t="shared" si="2"/>
        <v>112</v>
      </c>
      <c r="L102" s="279">
        <f t="shared" si="2"/>
        <v>322</v>
      </c>
    </row>
    <row r="103" spans="1:12">
      <c r="A103" s="280" t="s">
        <v>1836</v>
      </c>
      <c r="B103" s="280"/>
      <c r="C103" s="280"/>
      <c r="D103" s="281">
        <v>210</v>
      </c>
      <c r="E103" s="282">
        <v>131</v>
      </c>
      <c r="F103" s="281">
        <v>341</v>
      </c>
      <c r="G103" s="281">
        <v>2</v>
      </c>
      <c r="H103" s="282">
        <v>1</v>
      </c>
      <c r="I103" s="281">
        <v>3</v>
      </c>
      <c r="J103" s="281">
        <f t="shared" si="2"/>
        <v>212</v>
      </c>
      <c r="K103" s="282">
        <f t="shared" si="2"/>
        <v>132</v>
      </c>
      <c r="L103" s="281">
        <f t="shared" si="2"/>
        <v>344</v>
      </c>
    </row>
    <row r="104" spans="1:12">
      <c r="A104" s="274" t="s">
        <v>1837</v>
      </c>
      <c r="B104" s="275" t="s">
        <v>1755</v>
      </c>
      <c r="C104" s="275" t="s">
        <v>1830</v>
      </c>
      <c r="D104" s="279">
        <v>1</v>
      </c>
      <c r="E104" s="276">
        <v>9</v>
      </c>
      <c r="F104" s="279">
        <v>10</v>
      </c>
      <c r="G104" s="279"/>
      <c r="H104" s="276">
        <v>1</v>
      </c>
      <c r="I104" s="279">
        <v>1</v>
      </c>
      <c r="J104" s="279">
        <f t="shared" si="2"/>
        <v>1</v>
      </c>
      <c r="K104" s="276">
        <f t="shared" si="2"/>
        <v>10</v>
      </c>
      <c r="L104" s="279">
        <f t="shared" si="2"/>
        <v>11</v>
      </c>
    </row>
    <row r="105" spans="1:12">
      <c r="A105" s="274" t="s">
        <v>1837</v>
      </c>
      <c r="B105" s="275" t="s">
        <v>1755</v>
      </c>
      <c r="C105" s="275" t="s">
        <v>103</v>
      </c>
      <c r="D105" s="279">
        <v>4</v>
      </c>
      <c r="E105" s="276">
        <v>16</v>
      </c>
      <c r="F105" s="279">
        <v>20</v>
      </c>
      <c r="G105" s="279"/>
      <c r="H105" s="276">
        <v>6</v>
      </c>
      <c r="I105" s="279">
        <v>6</v>
      </c>
      <c r="J105" s="279">
        <f t="shared" si="2"/>
        <v>4</v>
      </c>
      <c r="K105" s="276">
        <f t="shared" si="2"/>
        <v>22</v>
      </c>
      <c r="L105" s="279">
        <f t="shared" si="2"/>
        <v>26</v>
      </c>
    </row>
    <row r="106" spans="1:12">
      <c r="A106" s="274" t="s">
        <v>1837</v>
      </c>
      <c r="B106" s="275" t="s">
        <v>1755</v>
      </c>
      <c r="C106" s="275" t="s">
        <v>95</v>
      </c>
      <c r="D106" s="279"/>
      <c r="E106" s="276">
        <v>2</v>
      </c>
      <c r="F106" s="279">
        <v>2</v>
      </c>
      <c r="G106" s="279"/>
      <c r="H106" s="276"/>
      <c r="I106" s="279"/>
      <c r="J106" s="279">
        <f t="shared" si="2"/>
        <v>0</v>
      </c>
      <c r="K106" s="276">
        <f t="shared" si="2"/>
        <v>2</v>
      </c>
      <c r="L106" s="279">
        <f t="shared" si="2"/>
        <v>2</v>
      </c>
    </row>
    <row r="107" spans="1:12">
      <c r="A107" s="277" t="s">
        <v>1837</v>
      </c>
      <c r="B107" s="275" t="s">
        <v>1755</v>
      </c>
      <c r="C107" s="275" t="s">
        <v>99</v>
      </c>
      <c r="D107" s="279"/>
      <c r="E107" s="276">
        <v>2</v>
      </c>
      <c r="F107" s="279">
        <v>2</v>
      </c>
      <c r="G107" s="279"/>
      <c r="H107" s="276">
        <v>5</v>
      </c>
      <c r="I107" s="279">
        <v>5</v>
      </c>
      <c r="J107" s="279">
        <f t="shared" si="2"/>
        <v>0</v>
      </c>
      <c r="K107" s="276">
        <f t="shared" si="2"/>
        <v>7</v>
      </c>
      <c r="L107" s="279">
        <f t="shared" si="2"/>
        <v>7</v>
      </c>
    </row>
    <row r="108" spans="1:12">
      <c r="A108" s="280" t="s">
        <v>1838</v>
      </c>
      <c r="B108" s="280"/>
      <c r="C108" s="280"/>
      <c r="D108" s="281">
        <v>5</v>
      </c>
      <c r="E108" s="282">
        <v>29</v>
      </c>
      <c r="F108" s="281">
        <v>34</v>
      </c>
      <c r="G108" s="281"/>
      <c r="H108" s="282">
        <v>12</v>
      </c>
      <c r="I108" s="281">
        <v>12</v>
      </c>
      <c r="J108" s="281">
        <f t="shared" si="2"/>
        <v>5</v>
      </c>
      <c r="K108" s="282">
        <f t="shared" si="2"/>
        <v>41</v>
      </c>
      <c r="L108" s="281">
        <f t="shared" si="2"/>
        <v>46</v>
      </c>
    </row>
    <row r="109" spans="1:12">
      <c r="A109" s="277" t="s">
        <v>1844</v>
      </c>
      <c r="B109" s="275" t="s">
        <v>1845</v>
      </c>
      <c r="C109" s="275" t="s">
        <v>87</v>
      </c>
      <c r="D109" s="279"/>
      <c r="E109" s="276">
        <v>96</v>
      </c>
      <c r="F109" s="279">
        <v>96</v>
      </c>
      <c r="G109" s="279"/>
      <c r="H109" s="276"/>
      <c r="I109" s="279"/>
      <c r="J109" s="279">
        <f t="shared" si="2"/>
        <v>0</v>
      </c>
      <c r="K109" s="276">
        <f t="shared" si="2"/>
        <v>96</v>
      </c>
      <c r="L109" s="279">
        <f t="shared" si="2"/>
        <v>96</v>
      </c>
    </row>
    <row r="110" spans="1:12">
      <c r="A110" s="280" t="s">
        <v>1846</v>
      </c>
      <c r="B110" s="280"/>
      <c r="C110" s="280"/>
      <c r="D110" s="281"/>
      <c r="E110" s="282">
        <v>96</v>
      </c>
      <c r="F110" s="281">
        <v>96</v>
      </c>
      <c r="G110" s="281"/>
      <c r="H110" s="282"/>
      <c r="I110" s="281"/>
      <c r="J110" s="281">
        <f t="shared" si="2"/>
        <v>0</v>
      </c>
      <c r="K110" s="282">
        <f t="shared" si="2"/>
        <v>96</v>
      </c>
      <c r="L110" s="281">
        <f t="shared" si="2"/>
        <v>96</v>
      </c>
    </row>
    <row r="111" spans="1:12">
      <c r="A111" s="277" t="s">
        <v>1847</v>
      </c>
      <c r="B111" s="275" t="s">
        <v>1754</v>
      </c>
      <c r="C111" s="275" t="s">
        <v>103</v>
      </c>
      <c r="D111" s="279">
        <v>2</v>
      </c>
      <c r="E111" s="276">
        <v>4</v>
      </c>
      <c r="F111" s="279">
        <v>6</v>
      </c>
      <c r="G111" s="279">
        <v>5</v>
      </c>
      <c r="H111" s="276">
        <v>13</v>
      </c>
      <c r="I111" s="279">
        <v>18</v>
      </c>
      <c r="J111" s="279">
        <f t="shared" si="2"/>
        <v>7</v>
      </c>
      <c r="K111" s="276">
        <f t="shared" si="2"/>
        <v>17</v>
      </c>
      <c r="L111" s="279">
        <f t="shared" si="2"/>
        <v>24</v>
      </c>
    </row>
    <row r="112" spans="1:12">
      <c r="A112" s="280" t="s">
        <v>1848</v>
      </c>
      <c r="B112" s="280"/>
      <c r="C112" s="280"/>
      <c r="D112" s="281">
        <v>2</v>
      </c>
      <c r="E112" s="282">
        <v>4</v>
      </c>
      <c r="F112" s="281">
        <v>6</v>
      </c>
      <c r="G112" s="281">
        <v>5</v>
      </c>
      <c r="H112" s="282">
        <v>13</v>
      </c>
      <c r="I112" s="281">
        <v>18</v>
      </c>
      <c r="J112" s="281">
        <f t="shared" si="2"/>
        <v>7</v>
      </c>
      <c r="K112" s="282">
        <f t="shared" si="2"/>
        <v>17</v>
      </c>
      <c r="L112" s="281">
        <f t="shared" si="2"/>
        <v>24</v>
      </c>
    </row>
    <row r="113" spans="1:12">
      <c r="A113" s="277" t="s">
        <v>1853</v>
      </c>
      <c r="B113" s="275" t="s">
        <v>1854</v>
      </c>
      <c r="C113" s="275" t="s">
        <v>99</v>
      </c>
      <c r="D113" s="279">
        <v>2</v>
      </c>
      <c r="E113" s="276">
        <v>23</v>
      </c>
      <c r="F113" s="279">
        <v>25</v>
      </c>
      <c r="G113" s="279"/>
      <c r="H113" s="276">
        <v>6</v>
      </c>
      <c r="I113" s="279">
        <v>6</v>
      </c>
      <c r="J113" s="279">
        <f t="shared" si="2"/>
        <v>2</v>
      </c>
      <c r="K113" s="276">
        <f t="shared" si="2"/>
        <v>29</v>
      </c>
      <c r="L113" s="279">
        <f t="shared" si="2"/>
        <v>31</v>
      </c>
    </row>
    <row r="114" spans="1:12">
      <c r="A114" s="280" t="s">
        <v>1855</v>
      </c>
      <c r="B114" s="280"/>
      <c r="C114" s="280"/>
      <c r="D114" s="281">
        <v>2</v>
      </c>
      <c r="E114" s="282">
        <v>23</v>
      </c>
      <c r="F114" s="281">
        <v>25</v>
      </c>
      <c r="G114" s="281"/>
      <c r="H114" s="282">
        <v>6</v>
      </c>
      <c r="I114" s="281">
        <v>6</v>
      </c>
      <c r="J114" s="281">
        <f t="shared" si="2"/>
        <v>2</v>
      </c>
      <c r="K114" s="282">
        <f t="shared" si="2"/>
        <v>29</v>
      </c>
      <c r="L114" s="281">
        <f t="shared" si="2"/>
        <v>31</v>
      </c>
    </row>
    <row r="115" spans="1:12">
      <c r="A115" s="274" t="s">
        <v>1856</v>
      </c>
      <c r="B115" s="275" t="s">
        <v>1751</v>
      </c>
      <c r="C115" s="275" t="s">
        <v>103</v>
      </c>
      <c r="D115" s="279"/>
      <c r="E115" s="276">
        <v>1</v>
      </c>
      <c r="F115" s="279">
        <v>1</v>
      </c>
      <c r="G115" s="279"/>
      <c r="H115" s="276"/>
      <c r="I115" s="279"/>
      <c r="J115" s="279">
        <f t="shared" si="2"/>
        <v>0</v>
      </c>
      <c r="K115" s="276">
        <f t="shared" si="2"/>
        <v>1</v>
      </c>
      <c r="L115" s="279">
        <f t="shared" si="2"/>
        <v>1</v>
      </c>
    </row>
    <row r="116" spans="1:12">
      <c r="A116" s="274" t="s">
        <v>1856</v>
      </c>
      <c r="B116" s="275" t="s">
        <v>1857</v>
      </c>
      <c r="C116" s="275" t="s">
        <v>103</v>
      </c>
      <c r="D116" s="279">
        <v>37</v>
      </c>
      <c r="E116" s="276">
        <v>36</v>
      </c>
      <c r="F116" s="279">
        <v>73</v>
      </c>
      <c r="G116" s="279">
        <v>1</v>
      </c>
      <c r="H116" s="276">
        <v>16</v>
      </c>
      <c r="I116" s="279">
        <v>17</v>
      </c>
      <c r="J116" s="279">
        <f t="shared" si="2"/>
        <v>38</v>
      </c>
      <c r="K116" s="276">
        <f t="shared" si="2"/>
        <v>52</v>
      </c>
      <c r="L116" s="279">
        <f t="shared" si="2"/>
        <v>90</v>
      </c>
    </row>
    <row r="117" spans="1:12">
      <c r="A117" s="277" t="s">
        <v>1856</v>
      </c>
      <c r="B117" s="275" t="s">
        <v>1758</v>
      </c>
      <c r="C117" s="275" t="s">
        <v>103</v>
      </c>
      <c r="D117" s="279">
        <v>153</v>
      </c>
      <c r="E117" s="276">
        <v>197</v>
      </c>
      <c r="F117" s="279">
        <v>350</v>
      </c>
      <c r="G117" s="279">
        <v>14</v>
      </c>
      <c r="H117" s="276">
        <v>30</v>
      </c>
      <c r="I117" s="279">
        <v>44</v>
      </c>
      <c r="J117" s="279">
        <f t="shared" si="2"/>
        <v>167</v>
      </c>
      <c r="K117" s="276">
        <f t="shared" si="2"/>
        <v>227</v>
      </c>
      <c r="L117" s="279">
        <f t="shared" si="2"/>
        <v>394</v>
      </c>
    </row>
    <row r="118" spans="1:12">
      <c r="A118" s="280" t="s">
        <v>1858</v>
      </c>
      <c r="B118" s="280"/>
      <c r="C118" s="280"/>
      <c r="D118" s="281">
        <v>190</v>
      </c>
      <c r="E118" s="282">
        <v>234</v>
      </c>
      <c r="F118" s="281">
        <v>424</v>
      </c>
      <c r="G118" s="281">
        <v>15</v>
      </c>
      <c r="H118" s="282">
        <v>46</v>
      </c>
      <c r="I118" s="281">
        <v>61</v>
      </c>
      <c r="J118" s="281">
        <f t="shared" si="2"/>
        <v>205</v>
      </c>
      <c r="K118" s="282">
        <f t="shared" si="2"/>
        <v>280</v>
      </c>
      <c r="L118" s="281">
        <f t="shared" si="2"/>
        <v>485</v>
      </c>
    </row>
    <row r="119" spans="1:12">
      <c r="A119" s="277" t="s">
        <v>1859</v>
      </c>
      <c r="B119" s="275" t="s">
        <v>1859</v>
      </c>
      <c r="C119" s="275" t="s">
        <v>99</v>
      </c>
      <c r="D119" s="279">
        <v>28</v>
      </c>
      <c r="E119" s="276">
        <v>73</v>
      </c>
      <c r="F119" s="279">
        <v>101</v>
      </c>
      <c r="G119" s="279">
        <v>7</v>
      </c>
      <c r="H119" s="276">
        <v>11</v>
      </c>
      <c r="I119" s="279">
        <v>18</v>
      </c>
      <c r="J119" s="279">
        <f t="shared" si="2"/>
        <v>35</v>
      </c>
      <c r="K119" s="276">
        <f t="shared" si="2"/>
        <v>84</v>
      </c>
      <c r="L119" s="279">
        <f t="shared" si="2"/>
        <v>119</v>
      </c>
    </row>
    <row r="120" spans="1:12">
      <c r="A120" s="280" t="s">
        <v>1861</v>
      </c>
      <c r="B120" s="280"/>
      <c r="C120" s="280"/>
      <c r="D120" s="281">
        <v>28</v>
      </c>
      <c r="E120" s="282">
        <v>73</v>
      </c>
      <c r="F120" s="281">
        <v>101</v>
      </c>
      <c r="G120" s="281">
        <v>7</v>
      </c>
      <c r="H120" s="282">
        <v>11</v>
      </c>
      <c r="I120" s="281">
        <v>18</v>
      </c>
      <c r="J120" s="281">
        <f t="shared" si="2"/>
        <v>35</v>
      </c>
      <c r="K120" s="282">
        <f t="shared" si="2"/>
        <v>84</v>
      </c>
      <c r="L120" s="281">
        <f t="shared" si="2"/>
        <v>119</v>
      </c>
    </row>
    <row r="121" spans="1:12">
      <c r="A121" s="277" t="s">
        <v>1865</v>
      </c>
      <c r="B121" s="275" t="s">
        <v>1866</v>
      </c>
      <c r="C121" s="275" t="s">
        <v>1867</v>
      </c>
      <c r="D121" s="279"/>
      <c r="E121" s="276">
        <v>97</v>
      </c>
      <c r="F121" s="279">
        <v>97</v>
      </c>
      <c r="G121" s="279"/>
      <c r="H121" s="276"/>
      <c r="I121" s="279"/>
      <c r="J121" s="279">
        <f t="shared" si="2"/>
        <v>0</v>
      </c>
      <c r="K121" s="276">
        <f t="shared" si="2"/>
        <v>97</v>
      </c>
      <c r="L121" s="279">
        <f t="shared" si="2"/>
        <v>97</v>
      </c>
    </row>
    <row r="122" spans="1:12">
      <c r="A122" s="280" t="s">
        <v>1868</v>
      </c>
      <c r="B122" s="280"/>
      <c r="C122" s="280"/>
      <c r="D122" s="281"/>
      <c r="E122" s="282">
        <v>97</v>
      </c>
      <c r="F122" s="281">
        <v>97</v>
      </c>
      <c r="G122" s="281"/>
      <c r="H122" s="282"/>
      <c r="I122" s="281"/>
      <c r="J122" s="281">
        <f t="shared" si="2"/>
        <v>0</v>
      </c>
      <c r="K122" s="282">
        <f t="shared" si="2"/>
        <v>97</v>
      </c>
      <c r="L122" s="281">
        <f t="shared" si="2"/>
        <v>97</v>
      </c>
    </row>
    <row r="123" spans="1:12">
      <c r="A123" s="277" t="s">
        <v>1869</v>
      </c>
      <c r="B123" s="275" t="s">
        <v>1755</v>
      </c>
      <c r="C123" s="275" t="s">
        <v>99</v>
      </c>
      <c r="D123" s="279"/>
      <c r="E123" s="276">
        <v>1</v>
      </c>
      <c r="F123" s="279">
        <v>1</v>
      </c>
      <c r="G123" s="279"/>
      <c r="H123" s="276"/>
      <c r="I123" s="279"/>
      <c r="J123" s="279">
        <f t="shared" si="2"/>
        <v>0</v>
      </c>
      <c r="K123" s="276">
        <f t="shared" si="2"/>
        <v>1</v>
      </c>
      <c r="L123" s="279">
        <f t="shared" si="2"/>
        <v>1</v>
      </c>
    </row>
    <row r="124" spans="1:12">
      <c r="A124" s="280" t="s">
        <v>1870</v>
      </c>
      <c r="B124" s="280"/>
      <c r="C124" s="280"/>
      <c r="D124" s="281"/>
      <c r="E124" s="282">
        <v>1</v>
      </c>
      <c r="F124" s="281">
        <v>1</v>
      </c>
      <c r="G124" s="281"/>
      <c r="H124" s="282"/>
      <c r="I124" s="281"/>
      <c r="J124" s="281">
        <f t="shared" si="2"/>
        <v>0</v>
      </c>
      <c r="K124" s="282">
        <f t="shared" si="2"/>
        <v>1</v>
      </c>
      <c r="L124" s="281">
        <f t="shared" si="2"/>
        <v>1</v>
      </c>
    </row>
    <row r="125" spans="1:12">
      <c r="A125" s="277" t="s">
        <v>1871</v>
      </c>
      <c r="B125" s="275" t="s">
        <v>1753</v>
      </c>
      <c r="C125" s="275" t="s">
        <v>1872</v>
      </c>
      <c r="D125" s="279">
        <v>7</v>
      </c>
      <c r="E125" s="276">
        <v>5</v>
      </c>
      <c r="F125" s="279">
        <v>12</v>
      </c>
      <c r="G125" s="279">
        <v>2</v>
      </c>
      <c r="H125" s="276"/>
      <c r="I125" s="279">
        <v>2</v>
      </c>
      <c r="J125" s="279">
        <f t="shared" si="2"/>
        <v>9</v>
      </c>
      <c r="K125" s="276">
        <f t="shared" si="2"/>
        <v>5</v>
      </c>
      <c r="L125" s="279">
        <f t="shared" si="2"/>
        <v>14</v>
      </c>
    </row>
    <row r="126" spans="1:12">
      <c r="A126" s="280" t="s">
        <v>1873</v>
      </c>
      <c r="B126" s="280"/>
      <c r="C126" s="280"/>
      <c r="D126" s="281">
        <v>7</v>
      </c>
      <c r="E126" s="282">
        <v>5</v>
      </c>
      <c r="F126" s="281">
        <v>12</v>
      </c>
      <c r="G126" s="281">
        <v>2</v>
      </c>
      <c r="H126" s="282"/>
      <c r="I126" s="281">
        <v>2</v>
      </c>
      <c r="J126" s="281">
        <f t="shared" si="2"/>
        <v>9</v>
      </c>
      <c r="K126" s="282">
        <f t="shared" si="2"/>
        <v>5</v>
      </c>
      <c r="L126" s="281">
        <f t="shared" si="2"/>
        <v>14</v>
      </c>
    </row>
    <row r="127" spans="1:12">
      <c r="A127" s="274" t="s">
        <v>1874</v>
      </c>
      <c r="B127" s="275" t="s">
        <v>1757</v>
      </c>
      <c r="C127" s="275" t="s">
        <v>1784</v>
      </c>
      <c r="D127" s="279">
        <v>6</v>
      </c>
      <c r="E127" s="276"/>
      <c r="F127" s="279">
        <v>6</v>
      </c>
      <c r="G127" s="279"/>
      <c r="H127" s="276"/>
      <c r="I127" s="279"/>
      <c r="J127" s="279">
        <f t="shared" si="2"/>
        <v>6</v>
      </c>
      <c r="K127" s="276">
        <f t="shared" si="2"/>
        <v>0</v>
      </c>
      <c r="L127" s="279">
        <f t="shared" si="2"/>
        <v>6</v>
      </c>
    </row>
    <row r="128" spans="1:12">
      <c r="A128" s="277" t="s">
        <v>1874</v>
      </c>
      <c r="B128" s="275" t="s">
        <v>1875</v>
      </c>
      <c r="C128" s="275" t="s">
        <v>1784</v>
      </c>
      <c r="D128" s="279">
        <v>20</v>
      </c>
      <c r="E128" s="276">
        <v>1</v>
      </c>
      <c r="F128" s="279">
        <v>21</v>
      </c>
      <c r="G128" s="279">
        <v>1</v>
      </c>
      <c r="H128" s="276">
        <v>1</v>
      </c>
      <c r="I128" s="279">
        <v>2</v>
      </c>
      <c r="J128" s="279">
        <f t="shared" si="2"/>
        <v>21</v>
      </c>
      <c r="K128" s="276">
        <f t="shared" si="2"/>
        <v>2</v>
      </c>
      <c r="L128" s="279">
        <f t="shared" si="2"/>
        <v>23</v>
      </c>
    </row>
    <row r="129" spans="1:12">
      <c r="A129" s="280" t="s">
        <v>1876</v>
      </c>
      <c r="B129" s="280"/>
      <c r="C129" s="280"/>
      <c r="D129" s="281">
        <v>26</v>
      </c>
      <c r="E129" s="282">
        <v>1</v>
      </c>
      <c r="F129" s="281">
        <v>27</v>
      </c>
      <c r="G129" s="281">
        <v>1</v>
      </c>
      <c r="H129" s="282">
        <v>1</v>
      </c>
      <c r="I129" s="281">
        <v>2</v>
      </c>
      <c r="J129" s="281">
        <f t="shared" si="2"/>
        <v>27</v>
      </c>
      <c r="K129" s="282">
        <f t="shared" si="2"/>
        <v>2</v>
      </c>
      <c r="L129" s="281">
        <f t="shared" si="2"/>
        <v>29</v>
      </c>
    </row>
    <row r="130" spans="1:12">
      <c r="A130" s="277" t="s">
        <v>1877</v>
      </c>
      <c r="B130" s="275" t="s">
        <v>1854</v>
      </c>
      <c r="C130" s="275" t="s">
        <v>1830</v>
      </c>
      <c r="D130" s="279">
        <v>19</v>
      </c>
      <c r="E130" s="276">
        <v>267</v>
      </c>
      <c r="F130" s="279">
        <v>286</v>
      </c>
      <c r="G130" s="279"/>
      <c r="H130" s="276">
        <v>2</v>
      </c>
      <c r="I130" s="279">
        <v>2</v>
      </c>
      <c r="J130" s="279">
        <f t="shared" si="2"/>
        <v>19</v>
      </c>
      <c r="K130" s="276">
        <f t="shared" si="2"/>
        <v>269</v>
      </c>
      <c r="L130" s="279">
        <f t="shared" si="2"/>
        <v>288</v>
      </c>
    </row>
    <row r="131" spans="1:12">
      <c r="A131" s="280" t="s">
        <v>1878</v>
      </c>
      <c r="B131" s="280"/>
      <c r="C131" s="280"/>
      <c r="D131" s="281">
        <v>19</v>
      </c>
      <c r="E131" s="282">
        <v>267</v>
      </c>
      <c r="F131" s="281">
        <v>286</v>
      </c>
      <c r="G131" s="281"/>
      <c r="H131" s="282">
        <v>2</v>
      </c>
      <c r="I131" s="281">
        <v>2</v>
      </c>
      <c r="J131" s="281">
        <f t="shared" si="2"/>
        <v>19</v>
      </c>
      <c r="K131" s="282">
        <f t="shared" si="2"/>
        <v>269</v>
      </c>
      <c r="L131" s="281">
        <f t="shared" si="2"/>
        <v>288</v>
      </c>
    </row>
    <row r="132" spans="1:12">
      <c r="A132" s="274" t="s">
        <v>1879</v>
      </c>
      <c r="B132" s="275" t="s">
        <v>1880</v>
      </c>
      <c r="C132" s="275" t="s">
        <v>103</v>
      </c>
      <c r="D132" s="279">
        <v>20</v>
      </c>
      <c r="E132" s="276">
        <v>24</v>
      </c>
      <c r="F132" s="279">
        <v>44</v>
      </c>
      <c r="G132" s="279">
        <v>11</v>
      </c>
      <c r="H132" s="276">
        <v>6</v>
      </c>
      <c r="I132" s="279">
        <v>17</v>
      </c>
      <c r="J132" s="279">
        <f t="shared" si="2"/>
        <v>31</v>
      </c>
      <c r="K132" s="276">
        <f t="shared" si="2"/>
        <v>30</v>
      </c>
      <c r="L132" s="279">
        <f t="shared" si="2"/>
        <v>61</v>
      </c>
    </row>
    <row r="133" spans="1:12">
      <c r="A133" s="277" t="s">
        <v>1879</v>
      </c>
      <c r="B133" s="275" t="s">
        <v>1880</v>
      </c>
      <c r="C133" s="275" t="s">
        <v>99</v>
      </c>
      <c r="D133" s="279">
        <v>26</v>
      </c>
      <c r="E133" s="276">
        <v>44</v>
      </c>
      <c r="F133" s="279">
        <v>70</v>
      </c>
      <c r="G133" s="279">
        <v>8</v>
      </c>
      <c r="H133" s="276">
        <v>1</v>
      </c>
      <c r="I133" s="279">
        <v>9</v>
      </c>
      <c r="J133" s="279">
        <f t="shared" ref="J133:L146" si="3">D133+G133</f>
        <v>34</v>
      </c>
      <c r="K133" s="276">
        <f t="shared" si="3"/>
        <v>45</v>
      </c>
      <c r="L133" s="279">
        <f t="shared" si="3"/>
        <v>79</v>
      </c>
    </row>
    <row r="134" spans="1:12">
      <c r="A134" s="280" t="s">
        <v>1881</v>
      </c>
      <c r="B134" s="280"/>
      <c r="C134" s="280"/>
      <c r="D134" s="281">
        <v>46</v>
      </c>
      <c r="E134" s="282">
        <v>68</v>
      </c>
      <c r="F134" s="281">
        <v>114</v>
      </c>
      <c r="G134" s="281">
        <v>19</v>
      </c>
      <c r="H134" s="282">
        <v>7</v>
      </c>
      <c r="I134" s="281">
        <v>26</v>
      </c>
      <c r="J134" s="281">
        <f t="shared" si="3"/>
        <v>65</v>
      </c>
      <c r="K134" s="282">
        <f t="shared" si="3"/>
        <v>75</v>
      </c>
      <c r="L134" s="281">
        <f t="shared" si="3"/>
        <v>140</v>
      </c>
    </row>
    <row r="135" spans="1:12">
      <c r="A135" s="274" t="s">
        <v>1882</v>
      </c>
      <c r="B135" s="275" t="s">
        <v>1757</v>
      </c>
      <c r="C135" s="275" t="s">
        <v>1772</v>
      </c>
      <c r="D135" s="279">
        <v>77</v>
      </c>
      <c r="E135" s="276">
        <v>59</v>
      </c>
      <c r="F135" s="279">
        <v>136</v>
      </c>
      <c r="G135" s="279"/>
      <c r="H135" s="276"/>
      <c r="I135" s="279"/>
      <c r="J135" s="279">
        <f t="shared" si="3"/>
        <v>77</v>
      </c>
      <c r="K135" s="276">
        <f t="shared" si="3"/>
        <v>59</v>
      </c>
      <c r="L135" s="279">
        <f t="shared" si="3"/>
        <v>136</v>
      </c>
    </row>
    <row r="136" spans="1:12">
      <c r="A136" s="274" t="s">
        <v>1882</v>
      </c>
      <c r="B136" s="275" t="s">
        <v>1757</v>
      </c>
      <c r="C136" s="275" t="s">
        <v>1830</v>
      </c>
      <c r="D136" s="279">
        <v>73</v>
      </c>
      <c r="E136" s="276">
        <v>175</v>
      </c>
      <c r="F136" s="279">
        <v>248</v>
      </c>
      <c r="G136" s="279"/>
      <c r="H136" s="276">
        <v>1</v>
      </c>
      <c r="I136" s="279">
        <v>1</v>
      </c>
      <c r="J136" s="279">
        <f t="shared" si="3"/>
        <v>73</v>
      </c>
      <c r="K136" s="276">
        <f t="shared" si="3"/>
        <v>176</v>
      </c>
      <c r="L136" s="279">
        <f t="shared" si="3"/>
        <v>249</v>
      </c>
    </row>
    <row r="137" spans="1:12">
      <c r="A137" s="274" t="s">
        <v>1882</v>
      </c>
      <c r="B137" s="275" t="s">
        <v>1757</v>
      </c>
      <c r="C137" s="275" t="s">
        <v>103</v>
      </c>
      <c r="D137" s="279">
        <v>62</v>
      </c>
      <c r="E137" s="276">
        <v>78</v>
      </c>
      <c r="F137" s="279">
        <v>140</v>
      </c>
      <c r="G137" s="279">
        <v>3</v>
      </c>
      <c r="H137" s="276">
        <v>5</v>
      </c>
      <c r="I137" s="279">
        <v>8</v>
      </c>
      <c r="J137" s="279">
        <f t="shared" si="3"/>
        <v>65</v>
      </c>
      <c r="K137" s="276">
        <f t="shared" si="3"/>
        <v>83</v>
      </c>
      <c r="L137" s="279">
        <f t="shared" si="3"/>
        <v>148</v>
      </c>
    </row>
    <row r="138" spans="1:12">
      <c r="A138" s="274" t="s">
        <v>1882</v>
      </c>
      <c r="B138" s="275" t="s">
        <v>1757</v>
      </c>
      <c r="C138" s="275" t="s">
        <v>95</v>
      </c>
      <c r="D138" s="279">
        <v>104</v>
      </c>
      <c r="E138" s="276">
        <v>262</v>
      </c>
      <c r="F138" s="279">
        <v>366</v>
      </c>
      <c r="G138" s="279">
        <v>1</v>
      </c>
      <c r="H138" s="276">
        <v>5</v>
      </c>
      <c r="I138" s="279">
        <v>6</v>
      </c>
      <c r="J138" s="279">
        <f t="shared" si="3"/>
        <v>105</v>
      </c>
      <c r="K138" s="276">
        <f t="shared" si="3"/>
        <v>267</v>
      </c>
      <c r="L138" s="279">
        <f t="shared" si="3"/>
        <v>372</v>
      </c>
    </row>
    <row r="139" spans="1:12">
      <c r="A139" s="274" t="s">
        <v>1882</v>
      </c>
      <c r="B139" s="275" t="s">
        <v>1757</v>
      </c>
      <c r="C139" s="275" t="s">
        <v>1784</v>
      </c>
      <c r="D139" s="279">
        <v>95</v>
      </c>
      <c r="E139" s="276">
        <v>51</v>
      </c>
      <c r="F139" s="279">
        <v>146</v>
      </c>
      <c r="G139" s="279"/>
      <c r="H139" s="276"/>
      <c r="I139" s="279"/>
      <c r="J139" s="279">
        <f t="shared" si="3"/>
        <v>95</v>
      </c>
      <c r="K139" s="276">
        <f t="shared" si="3"/>
        <v>51</v>
      </c>
      <c r="L139" s="279">
        <f t="shared" si="3"/>
        <v>146</v>
      </c>
    </row>
    <row r="140" spans="1:12">
      <c r="A140" s="274" t="s">
        <v>1882</v>
      </c>
      <c r="B140" s="275" t="s">
        <v>1757</v>
      </c>
      <c r="C140" s="275" t="s">
        <v>81</v>
      </c>
      <c r="D140" s="279">
        <v>41</v>
      </c>
      <c r="E140" s="276">
        <v>101</v>
      </c>
      <c r="F140" s="279">
        <v>142</v>
      </c>
      <c r="G140" s="279"/>
      <c r="H140" s="276"/>
      <c r="I140" s="279"/>
      <c r="J140" s="279">
        <f t="shared" si="3"/>
        <v>41</v>
      </c>
      <c r="K140" s="276">
        <f t="shared" si="3"/>
        <v>101</v>
      </c>
      <c r="L140" s="279">
        <f t="shared" si="3"/>
        <v>142</v>
      </c>
    </row>
    <row r="141" spans="1:12">
      <c r="A141" s="274" t="s">
        <v>1882</v>
      </c>
      <c r="B141" s="275" t="s">
        <v>1757</v>
      </c>
      <c r="C141" s="275" t="s">
        <v>99</v>
      </c>
      <c r="D141" s="279">
        <v>88</v>
      </c>
      <c r="E141" s="276">
        <v>83</v>
      </c>
      <c r="F141" s="279">
        <v>171</v>
      </c>
      <c r="G141" s="279"/>
      <c r="H141" s="276">
        <v>7</v>
      </c>
      <c r="I141" s="279">
        <v>7</v>
      </c>
      <c r="J141" s="279">
        <f t="shared" si="3"/>
        <v>88</v>
      </c>
      <c r="K141" s="276">
        <f t="shared" si="3"/>
        <v>90</v>
      </c>
      <c r="L141" s="279">
        <f t="shared" si="3"/>
        <v>178</v>
      </c>
    </row>
    <row r="142" spans="1:12">
      <c r="A142" s="277" t="s">
        <v>1882</v>
      </c>
      <c r="B142" s="275" t="s">
        <v>1757</v>
      </c>
      <c r="C142" s="275" t="s">
        <v>73</v>
      </c>
      <c r="D142" s="279">
        <v>130</v>
      </c>
      <c r="E142" s="276"/>
      <c r="F142" s="279">
        <v>130</v>
      </c>
      <c r="G142" s="279"/>
      <c r="H142" s="276"/>
      <c r="I142" s="279"/>
      <c r="J142" s="279">
        <f t="shared" si="3"/>
        <v>130</v>
      </c>
      <c r="K142" s="276">
        <f t="shared" si="3"/>
        <v>0</v>
      </c>
      <c r="L142" s="279">
        <f t="shared" si="3"/>
        <v>130</v>
      </c>
    </row>
    <row r="143" spans="1:12">
      <c r="A143" s="280" t="s">
        <v>1883</v>
      </c>
      <c r="B143" s="280"/>
      <c r="C143" s="280"/>
      <c r="D143" s="281">
        <v>670</v>
      </c>
      <c r="E143" s="282">
        <v>809</v>
      </c>
      <c r="F143" s="281">
        <v>1479</v>
      </c>
      <c r="G143" s="281">
        <v>4</v>
      </c>
      <c r="H143" s="282">
        <v>18</v>
      </c>
      <c r="I143" s="281">
        <v>22</v>
      </c>
      <c r="J143" s="281">
        <f t="shared" si="3"/>
        <v>674</v>
      </c>
      <c r="K143" s="282">
        <f t="shared" si="3"/>
        <v>827</v>
      </c>
      <c r="L143" s="281">
        <f t="shared" si="3"/>
        <v>1501</v>
      </c>
    </row>
    <row r="144" spans="1:12">
      <c r="A144" s="277" t="s">
        <v>1886</v>
      </c>
      <c r="B144" s="275" t="s">
        <v>1886</v>
      </c>
      <c r="C144" s="275" t="s">
        <v>103</v>
      </c>
      <c r="D144" s="279">
        <v>136</v>
      </c>
      <c r="E144" s="276">
        <v>163</v>
      </c>
      <c r="F144" s="279">
        <v>299</v>
      </c>
      <c r="G144" s="279">
        <v>4</v>
      </c>
      <c r="H144" s="276">
        <v>14</v>
      </c>
      <c r="I144" s="279">
        <v>18</v>
      </c>
      <c r="J144" s="279">
        <f t="shared" si="3"/>
        <v>140</v>
      </c>
      <c r="K144" s="276">
        <f t="shared" si="3"/>
        <v>177</v>
      </c>
      <c r="L144" s="279">
        <f t="shared" si="3"/>
        <v>317</v>
      </c>
    </row>
    <row r="145" spans="1:12" ht="14.4" thickBot="1">
      <c r="A145" s="280" t="s">
        <v>1887</v>
      </c>
      <c r="B145" s="280"/>
      <c r="C145" s="280"/>
      <c r="D145" s="281">
        <v>136</v>
      </c>
      <c r="E145" s="282">
        <v>163</v>
      </c>
      <c r="F145" s="281">
        <v>299</v>
      </c>
      <c r="G145" s="281">
        <v>4</v>
      </c>
      <c r="H145" s="282">
        <v>14</v>
      </c>
      <c r="I145" s="281">
        <v>18</v>
      </c>
      <c r="J145" s="281">
        <f t="shared" si="3"/>
        <v>140</v>
      </c>
      <c r="K145" s="282">
        <f t="shared" si="3"/>
        <v>177</v>
      </c>
      <c r="L145" s="281">
        <f t="shared" si="3"/>
        <v>317</v>
      </c>
    </row>
    <row r="146" spans="1:12" ht="14.4" thickTop="1">
      <c r="A146" s="1937" t="s">
        <v>1902</v>
      </c>
      <c r="B146" s="1937"/>
      <c r="C146" s="1938"/>
      <c r="D146" s="283">
        <v>4112</v>
      </c>
      <c r="E146" s="284">
        <v>6112</v>
      </c>
      <c r="F146" s="283">
        <v>10224</v>
      </c>
      <c r="G146" s="283">
        <v>90</v>
      </c>
      <c r="H146" s="284">
        <v>178</v>
      </c>
      <c r="I146" s="283">
        <v>268</v>
      </c>
      <c r="J146" s="283">
        <f t="shared" si="3"/>
        <v>4202</v>
      </c>
      <c r="K146" s="284">
        <f t="shared" si="3"/>
        <v>6290</v>
      </c>
      <c r="L146" s="283">
        <f t="shared" si="3"/>
        <v>10492</v>
      </c>
    </row>
  </sheetData>
  <mergeCells count="5">
    <mergeCell ref="A1:L1"/>
    <mergeCell ref="D2:F2"/>
    <mergeCell ref="G2:I2"/>
    <mergeCell ref="J2:L2"/>
    <mergeCell ref="A146:C14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7"/>
  <sheetViews>
    <sheetView showGridLines="0" rightToLeft="1" zoomScale="70" zoomScaleNormal="70" zoomScaleSheetLayoutView="75" workbookViewId="0">
      <selection activeCell="W18" sqref="W18"/>
    </sheetView>
  </sheetViews>
  <sheetFormatPr defaultColWidth="6.69921875" defaultRowHeight="39" customHeight="1"/>
  <cols>
    <col min="1" max="1" width="18.3984375" style="1438" customWidth="1"/>
    <col min="2" max="2" width="7.69921875" style="1439" customWidth="1"/>
    <col min="3" max="3" width="32.19921875" style="1440" customWidth="1"/>
    <col min="4" max="4" width="45.09765625" style="1441" bestFit="1" customWidth="1"/>
    <col min="5" max="5" width="17.3984375" style="1442" customWidth="1"/>
    <col min="6" max="256" width="6.69921875" style="1438"/>
    <col min="257" max="257" width="18.3984375" style="1438" customWidth="1"/>
    <col min="258" max="258" width="7.69921875" style="1438" customWidth="1"/>
    <col min="259" max="259" width="32.19921875" style="1438" customWidth="1"/>
    <col min="260" max="260" width="45.09765625" style="1438" bestFit="1" customWidth="1"/>
    <col min="261" max="261" width="17.3984375" style="1438" customWidth="1"/>
    <col min="262" max="512" width="6.69921875" style="1438"/>
    <col min="513" max="513" width="18.3984375" style="1438" customWidth="1"/>
    <col min="514" max="514" width="7.69921875" style="1438" customWidth="1"/>
    <col min="515" max="515" width="32.19921875" style="1438" customWidth="1"/>
    <col min="516" max="516" width="45.09765625" style="1438" bestFit="1" customWidth="1"/>
    <col min="517" max="517" width="17.3984375" style="1438" customWidth="1"/>
    <col min="518" max="768" width="6.69921875" style="1438"/>
    <col min="769" max="769" width="18.3984375" style="1438" customWidth="1"/>
    <col min="770" max="770" width="7.69921875" style="1438" customWidth="1"/>
    <col min="771" max="771" width="32.19921875" style="1438" customWidth="1"/>
    <col min="772" max="772" width="45.09765625" style="1438" bestFit="1" customWidth="1"/>
    <col min="773" max="773" width="17.3984375" style="1438" customWidth="1"/>
    <col min="774" max="1024" width="6.69921875" style="1438"/>
    <col min="1025" max="1025" width="18.3984375" style="1438" customWidth="1"/>
    <col min="1026" max="1026" width="7.69921875" style="1438" customWidth="1"/>
    <col min="1027" max="1027" width="32.19921875" style="1438" customWidth="1"/>
    <col min="1028" max="1028" width="45.09765625" style="1438" bestFit="1" customWidth="1"/>
    <col min="1029" max="1029" width="17.3984375" style="1438" customWidth="1"/>
    <col min="1030" max="1280" width="6.69921875" style="1438"/>
    <col min="1281" max="1281" width="18.3984375" style="1438" customWidth="1"/>
    <col min="1282" max="1282" width="7.69921875" style="1438" customWidth="1"/>
    <col min="1283" max="1283" width="32.19921875" style="1438" customWidth="1"/>
    <col min="1284" max="1284" width="45.09765625" style="1438" bestFit="1" customWidth="1"/>
    <col min="1285" max="1285" width="17.3984375" style="1438" customWidth="1"/>
    <col min="1286" max="1536" width="6.69921875" style="1438"/>
    <col min="1537" max="1537" width="18.3984375" style="1438" customWidth="1"/>
    <col min="1538" max="1538" width="7.69921875" style="1438" customWidth="1"/>
    <col min="1539" max="1539" width="32.19921875" style="1438" customWidth="1"/>
    <col min="1540" max="1540" width="45.09765625" style="1438" bestFit="1" customWidth="1"/>
    <col min="1541" max="1541" width="17.3984375" style="1438" customWidth="1"/>
    <col min="1542" max="1792" width="6.69921875" style="1438"/>
    <col min="1793" max="1793" width="18.3984375" style="1438" customWidth="1"/>
    <col min="1794" max="1794" width="7.69921875" style="1438" customWidth="1"/>
    <col min="1795" max="1795" width="32.19921875" style="1438" customWidth="1"/>
    <col min="1796" max="1796" width="45.09765625" style="1438" bestFit="1" customWidth="1"/>
    <col min="1797" max="1797" width="17.3984375" style="1438" customWidth="1"/>
    <col min="1798" max="2048" width="6.69921875" style="1438"/>
    <col min="2049" max="2049" width="18.3984375" style="1438" customWidth="1"/>
    <col min="2050" max="2050" width="7.69921875" style="1438" customWidth="1"/>
    <col min="2051" max="2051" width="32.19921875" style="1438" customWidth="1"/>
    <col min="2052" max="2052" width="45.09765625" style="1438" bestFit="1" customWidth="1"/>
    <col min="2053" max="2053" width="17.3984375" style="1438" customWidth="1"/>
    <col min="2054" max="2304" width="6.69921875" style="1438"/>
    <col min="2305" max="2305" width="18.3984375" style="1438" customWidth="1"/>
    <col min="2306" max="2306" width="7.69921875" style="1438" customWidth="1"/>
    <col min="2307" max="2307" width="32.19921875" style="1438" customWidth="1"/>
    <col min="2308" max="2308" width="45.09765625" style="1438" bestFit="1" customWidth="1"/>
    <col min="2309" max="2309" width="17.3984375" style="1438" customWidth="1"/>
    <col min="2310" max="2560" width="6.69921875" style="1438"/>
    <col min="2561" max="2561" width="18.3984375" style="1438" customWidth="1"/>
    <col min="2562" max="2562" width="7.69921875" style="1438" customWidth="1"/>
    <col min="2563" max="2563" width="32.19921875" style="1438" customWidth="1"/>
    <col min="2564" max="2564" width="45.09765625" style="1438" bestFit="1" customWidth="1"/>
    <col min="2565" max="2565" width="17.3984375" style="1438" customWidth="1"/>
    <col min="2566" max="2816" width="6.69921875" style="1438"/>
    <col min="2817" max="2817" width="18.3984375" style="1438" customWidth="1"/>
    <col min="2818" max="2818" width="7.69921875" style="1438" customWidth="1"/>
    <col min="2819" max="2819" width="32.19921875" style="1438" customWidth="1"/>
    <col min="2820" max="2820" width="45.09765625" style="1438" bestFit="1" customWidth="1"/>
    <col min="2821" max="2821" width="17.3984375" style="1438" customWidth="1"/>
    <col min="2822" max="3072" width="6.69921875" style="1438"/>
    <col min="3073" max="3073" width="18.3984375" style="1438" customWidth="1"/>
    <col min="3074" max="3074" width="7.69921875" style="1438" customWidth="1"/>
    <col min="3075" max="3075" width="32.19921875" style="1438" customWidth="1"/>
    <col min="3076" max="3076" width="45.09765625" style="1438" bestFit="1" customWidth="1"/>
    <col min="3077" max="3077" width="17.3984375" style="1438" customWidth="1"/>
    <col min="3078" max="3328" width="6.69921875" style="1438"/>
    <col min="3329" max="3329" width="18.3984375" style="1438" customWidth="1"/>
    <col min="3330" max="3330" width="7.69921875" style="1438" customWidth="1"/>
    <col min="3331" max="3331" width="32.19921875" style="1438" customWidth="1"/>
    <col min="3332" max="3332" width="45.09765625" style="1438" bestFit="1" customWidth="1"/>
    <col min="3333" max="3333" width="17.3984375" style="1438" customWidth="1"/>
    <col min="3334" max="3584" width="6.69921875" style="1438"/>
    <col min="3585" max="3585" width="18.3984375" style="1438" customWidth="1"/>
    <col min="3586" max="3586" width="7.69921875" style="1438" customWidth="1"/>
    <col min="3587" max="3587" width="32.19921875" style="1438" customWidth="1"/>
    <col min="3588" max="3588" width="45.09765625" style="1438" bestFit="1" customWidth="1"/>
    <col min="3589" max="3589" width="17.3984375" style="1438" customWidth="1"/>
    <col min="3590" max="3840" width="6.69921875" style="1438"/>
    <col min="3841" max="3841" width="18.3984375" style="1438" customWidth="1"/>
    <col min="3842" max="3842" width="7.69921875" style="1438" customWidth="1"/>
    <col min="3843" max="3843" width="32.19921875" style="1438" customWidth="1"/>
    <col min="3844" max="3844" width="45.09765625" style="1438" bestFit="1" customWidth="1"/>
    <col min="3845" max="3845" width="17.3984375" style="1438" customWidth="1"/>
    <col min="3846" max="4096" width="6.69921875" style="1438"/>
    <col min="4097" max="4097" width="18.3984375" style="1438" customWidth="1"/>
    <col min="4098" max="4098" width="7.69921875" style="1438" customWidth="1"/>
    <col min="4099" max="4099" width="32.19921875" style="1438" customWidth="1"/>
    <col min="4100" max="4100" width="45.09765625" style="1438" bestFit="1" customWidth="1"/>
    <col min="4101" max="4101" width="17.3984375" style="1438" customWidth="1"/>
    <col min="4102" max="4352" width="6.69921875" style="1438"/>
    <col min="4353" max="4353" width="18.3984375" style="1438" customWidth="1"/>
    <col min="4354" max="4354" width="7.69921875" style="1438" customWidth="1"/>
    <col min="4355" max="4355" width="32.19921875" style="1438" customWidth="1"/>
    <col min="4356" max="4356" width="45.09765625" style="1438" bestFit="1" customWidth="1"/>
    <col min="4357" max="4357" width="17.3984375" style="1438" customWidth="1"/>
    <col min="4358" max="4608" width="6.69921875" style="1438"/>
    <col min="4609" max="4609" width="18.3984375" style="1438" customWidth="1"/>
    <col min="4610" max="4610" width="7.69921875" style="1438" customWidth="1"/>
    <col min="4611" max="4611" width="32.19921875" style="1438" customWidth="1"/>
    <col min="4612" max="4612" width="45.09765625" style="1438" bestFit="1" customWidth="1"/>
    <col min="4613" max="4613" width="17.3984375" style="1438" customWidth="1"/>
    <col min="4614" max="4864" width="6.69921875" style="1438"/>
    <col min="4865" max="4865" width="18.3984375" style="1438" customWidth="1"/>
    <col min="4866" max="4866" width="7.69921875" style="1438" customWidth="1"/>
    <col min="4867" max="4867" width="32.19921875" style="1438" customWidth="1"/>
    <col min="4868" max="4868" width="45.09765625" style="1438" bestFit="1" customWidth="1"/>
    <col min="4869" max="4869" width="17.3984375" style="1438" customWidth="1"/>
    <col min="4870" max="5120" width="6.69921875" style="1438"/>
    <col min="5121" max="5121" width="18.3984375" style="1438" customWidth="1"/>
    <col min="5122" max="5122" width="7.69921875" style="1438" customWidth="1"/>
    <col min="5123" max="5123" width="32.19921875" style="1438" customWidth="1"/>
    <col min="5124" max="5124" width="45.09765625" style="1438" bestFit="1" customWidth="1"/>
    <col min="5125" max="5125" width="17.3984375" style="1438" customWidth="1"/>
    <col min="5126" max="5376" width="6.69921875" style="1438"/>
    <col min="5377" max="5377" width="18.3984375" style="1438" customWidth="1"/>
    <col min="5378" max="5378" width="7.69921875" style="1438" customWidth="1"/>
    <col min="5379" max="5379" width="32.19921875" style="1438" customWidth="1"/>
    <col min="5380" max="5380" width="45.09765625" style="1438" bestFit="1" customWidth="1"/>
    <col min="5381" max="5381" width="17.3984375" style="1438" customWidth="1"/>
    <col min="5382" max="5632" width="6.69921875" style="1438"/>
    <col min="5633" max="5633" width="18.3984375" style="1438" customWidth="1"/>
    <col min="5634" max="5634" width="7.69921875" style="1438" customWidth="1"/>
    <col min="5635" max="5635" width="32.19921875" style="1438" customWidth="1"/>
    <col min="5636" max="5636" width="45.09765625" style="1438" bestFit="1" customWidth="1"/>
    <col min="5637" max="5637" width="17.3984375" style="1438" customWidth="1"/>
    <col min="5638" max="5888" width="6.69921875" style="1438"/>
    <col min="5889" max="5889" width="18.3984375" style="1438" customWidth="1"/>
    <col min="5890" max="5890" width="7.69921875" style="1438" customWidth="1"/>
    <col min="5891" max="5891" width="32.19921875" style="1438" customWidth="1"/>
    <col min="5892" max="5892" width="45.09765625" style="1438" bestFit="1" customWidth="1"/>
    <col min="5893" max="5893" width="17.3984375" style="1438" customWidth="1"/>
    <col min="5894" max="6144" width="6.69921875" style="1438"/>
    <col min="6145" max="6145" width="18.3984375" style="1438" customWidth="1"/>
    <col min="6146" max="6146" width="7.69921875" style="1438" customWidth="1"/>
    <col min="6147" max="6147" width="32.19921875" style="1438" customWidth="1"/>
    <col min="6148" max="6148" width="45.09765625" style="1438" bestFit="1" customWidth="1"/>
    <col min="6149" max="6149" width="17.3984375" style="1438" customWidth="1"/>
    <col min="6150" max="6400" width="6.69921875" style="1438"/>
    <col min="6401" max="6401" width="18.3984375" style="1438" customWidth="1"/>
    <col min="6402" max="6402" width="7.69921875" style="1438" customWidth="1"/>
    <col min="6403" max="6403" width="32.19921875" style="1438" customWidth="1"/>
    <col min="6404" max="6404" width="45.09765625" style="1438" bestFit="1" customWidth="1"/>
    <col min="6405" max="6405" width="17.3984375" style="1438" customWidth="1"/>
    <col min="6406" max="6656" width="6.69921875" style="1438"/>
    <col min="6657" max="6657" width="18.3984375" style="1438" customWidth="1"/>
    <col min="6658" max="6658" width="7.69921875" style="1438" customWidth="1"/>
    <col min="6659" max="6659" width="32.19921875" style="1438" customWidth="1"/>
    <col min="6660" max="6660" width="45.09765625" style="1438" bestFit="1" customWidth="1"/>
    <col min="6661" max="6661" width="17.3984375" style="1438" customWidth="1"/>
    <col min="6662" max="6912" width="6.69921875" style="1438"/>
    <col min="6913" max="6913" width="18.3984375" style="1438" customWidth="1"/>
    <col min="6914" max="6914" width="7.69921875" style="1438" customWidth="1"/>
    <col min="6915" max="6915" width="32.19921875" style="1438" customWidth="1"/>
    <col min="6916" max="6916" width="45.09765625" style="1438" bestFit="1" customWidth="1"/>
    <col min="6917" max="6917" width="17.3984375" style="1438" customWidth="1"/>
    <col min="6918" max="7168" width="6.69921875" style="1438"/>
    <col min="7169" max="7169" width="18.3984375" style="1438" customWidth="1"/>
    <col min="7170" max="7170" width="7.69921875" style="1438" customWidth="1"/>
    <col min="7171" max="7171" width="32.19921875" style="1438" customWidth="1"/>
    <col min="7172" max="7172" width="45.09765625" style="1438" bestFit="1" customWidth="1"/>
    <col min="7173" max="7173" width="17.3984375" style="1438" customWidth="1"/>
    <col min="7174" max="7424" width="6.69921875" style="1438"/>
    <col min="7425" max="7425" width="18.3984375" style="1438" customWidth="1"/>
    <col min="7426" max="7426" width="7.69921875" style="1438" customWidth="1"/>
    <col min="7427" max="7427" width="32.19921875" style="1438" customWidth="1"/>
    <col min="7428" max="7428" width="45.09765625" style="1438" bestFit="1" customWidth="1"/>
    <col min="7429" max="7429" width="17.3984375" style="1438" customWidth="1"/>
    <col min="7430" max="7680" width="6.69921875" style="1438"/>
    <col min="7681" max="7681" width="18.3984375" style="1438" customWidth="1"/>
    <col min="7682" max="7682" width="7.69921875" style="1438" customWidth="1"/>
    <col min="7683" max="7683" width="32.19921875" style="1438" customWidth="1"/>
    <col min="7684" max="7684" width="45.09765625" style="1438" bestFit="1" customWidth="1"/>
    <col min="7685" max="7685" width="17.3984375" style="1438" customWidth="1"/>
    <col min="7686" max="7936" width="6.69921875" style="1438"/>
    <col min="7937" max="7937" width="18.3984375" style="1438" customWidth="1"/>
    <col min="7938" max="7938" width="7.69921875" style="1438" customWidth="1"/>
    <col min="7939" max="7939" width="32.19921875" style="1438" customWidth="1"/>
    <col min="7940" max="7940" width="45.09765625" style="1438" bestFit="1" customWidth="1"/>
    <col min="7941" max="7941" width="17.3984375" style="1438" customWidth="1"/>
    <col min="7942" max="8192" width="6.69921875" style="1438"/>
    <col min="8193" max="8193" width="18.3984375" style="1438" customWidth="1"/>
    <col min="8194" max="8194" width="7.69921875" style="1438" customWidth="1"/>
    <col min="8195" max="8195" width="32.19921875" style="1438" customWidth="1"/>
    <col min="8196" max="8196" width="45.09765625" style="1438" bestFit="1" customWidth="1"/>
    <col min="8197" max="8197" width="17.3984375" style="1438" customWidth="1"/>
    <col min="8198" max="8448" width="6.69921875" style="1438"/>
    <col min="8449" max="8449" width="18.3984375" style="1438" customWidth="1"/>
    <col min="8450" max="8450" width="7.69921875" style="1438" customWidth="1"/>
    <col min="8451" max="8451" width="32.19921875" style="1438" customWidth="1"/>
    <col min="8452" max="8452" width="45.09765625" style="1438" bestFit="1" customWidth="1"/>
    <col min="8453" max="8453" width="17.3984375" style="1438" customWidth="1"/>
    <col min="8454" max="8704" width="6.69921875" style="1438"/>
    <col min="8705" max="8705" width="18.3984375" style="1438" customWidth="1"/>
    <col min="8706" max="8706" width="7.69921875" style="1438" customWidth="1"/>
    <col min="8707" max="8707" width="32.19921875" style="1438" customWidth="1"/>
    <col min="8708" max="8708" width="45.09765625" style="1438" bestFit="1" customWidth="1"/>
    <col min="8709" max="8709" width="17.3984375" style="1438" customWidth="1"/>
    <col min="8710" max="8960" width="6.69921875" style="1438"/>
    <col min="8961" max="8961" width="18.3984375" style="1438" customWidth="1"/>
    <col min="8962" max="8962" width="7.69921875" style="1438" customWidth="1"/>
    <col min="8963" max="8963" width="32.19921875" style="1438" customWidth="1"/>
    <col min="8964" max="8964" width="45.09765625" style="1438" bestFit="1" customWidth="1"/>
    <col min="8965" max="8965" width="17.3984375" style="1438" customWidth="1"/>
    <col min="8966" max="9216" width="6.69921875" style="1438"/>
    <col min="9217" max="9217" width="18.3984375" style="1438" customWidth="1"/>
    <col min="9218" max="9218" width="7.69921875" style="1438" customWidth="1"/>
    <col min="9219" max="9219" width="32.19921875" style="1438" customWidth="1"/>
    <col min="9220" max="9220" width="45.09765625" style="1438" bestFit="1" customWidth="1"/>
    <col min="9221" max="9221" width="17.3984375" style="1438" customWidth="1"/>
    <col min="9222" max="9472" width="6.69921875" style="1438"/>
    <col min="9473" max="9473" width="18.3984375" style="1438" customWidth="1"/>
    <col min="9474" max="9474" width="7.69921875" style="1438" customWidth="1"/>
    <col min="9475" max="9475" width="32.19921875" style="1438" customWidth="1"/>
    <col min="9476" max="9476" width="45.09765625" style="1438" bestFit="1" customWidth="1"/>
    <col min="9477" max="9477" width="17.3984375" style="1438" customWidth="1"/>
    <col min="9478" max="9728" width="6.69921875" style="1438"/>
    <col min="9729" max="9729" width="18.3984375" style="1438" customWidth="1"/>
    <col min="9730" max="9730" width="7.69921875" style="1438" customWidth="1"/>
    <col min="9731" max="9731" width="32.19921875" style="1438" customWidth="1"/>
    <col min="9732" max="9732" width="45.09765625" style="1438" bestFit="1" customWidth="1"/>
    <col min="9733" max="9733" width="17.3984375" style="1438" customWidth="1"/>
    <col min="9734" max="9984" width="6.69921875" style="1438"/>
    <col min="9985" max="9985" width="18.3984375" style="1438" customWidth="1"/>
    <col min="9986" max="9986" width="7.69921875" style="1438" customWidth="1"/>
    <col min="9987" max="9987" width="32.19921875" style="1438" customWidth="1"/>
    <col min="9988" max="9988" width="45.09765625" style="1438" bestFit="1" customWidth="1"/>
    <col min="9989" max="9989" width="17.3984375" style="1438" customWidth="1"/>
    <col min="9990" max="10240" width="6.69921875" style="1438"/>
    <col min="10241" max="10241" width="18.3984375" style="1438" customWidth="1"/>
    <col min="10242" max="10242" width="7.69921875" style="1438" customWidth="1"/>
    <col min="10243" max="10243" width="32.19921875" style="1438" customWidth="1"/>
    <col min="10244" max="10244" width="45.09765625" style="1438" bestFit="1" customWidth="1"/>
    <col min="10245" max="10245" width="17.3984375" style="1438" customWidth="1"/>
    <col min="10246" max="10496" width="6.69921875" style="1438"/>
    <col min="10497" max="10497" width="18.3984375" style="1438" customWidth="1"/>
    <col min="10498" max="10498" width="7.69921875" style="1438" customWidth="1"/>
    <col min="10499" max="10499" width="32.19921875" style="1438" customWidth="1"/>
    <col min="10500" max="10500" width="45.09765625" style="1438" bestFit="1" customWidth="1"/>
    <col min="10501" max="10501" width="17.3984375" style="1438" customWidth="1"/>
    <col min="10502" max="10752" width="6.69921875" style="1438"/>
    <col min="10753" max="10753" width="18.3984375" style="1438" customWidth="1"/>
    <col min="10754" max="10754" width="7.69921875" style="1438" customWidth="1"/>
    <col min="10755" max="10755" width="32.19921875" style="1438" customWidth="1"/>
    <col min="10756" max="10756" width="45.09765625" style="1438" bestFit="1" customWidth="1"/>
    <col min="10757" max="10757" width="17.3984375" style="1438" customWidth="1"/>
    <col min="10758" max="11008" width="6.69921875" style="1438"/>
    <col min="11009" max="11009" width="18.3984375" style="1438" customWidth="1"/>
    <col min="11010" max="11010" width="7.69921875" style="1438" customWidth="1"/>
    <col min="11011" max="11011" width="32.19921875" style="1438" customWidth="1"/>
    <col min="11012" max="11012" width="45.09765625" style="1438" bestFit="1" customWidth="1"/>
    <col min="11013" max="11013" width="17.3984375" style="1438" customWidth="1"/>
    <col min="11014" max="11264" width="6.69921875" style="1438"/>
    <col min="11265" max="11265" width="18.3984375" style="1438" customWidth="1"/>
    <col min="11266" max="11266" width="7.69921875" style="1438" customWidth="1"/>
    <col min="11267" max="11267" width="32.19921875" style="1438" customWidth="1"/>
    <col min="11268" max="11268" width="45.09765625" style="1438" bestFit="1" customWidth="1"/>
    <col min="11269" max="11269" width="17.3984375" style="1438" customWidth="1"/>
    <col min="11270" max="11520" width="6.69921875" style="1438"/>
    <col min="11521" max="11521" width="18.3984375" style="1438" customWidth="1"/>
    <col min="11522" max="11522" width="7.69921875" style="1438" customWidth="1"/>
    <col min="11523" max="11523" width="32.19921875" style="1438" customWidth="1"/>
    <col min="11524" max="11524" width="45.09765625" style="1438" bestFit="1" customWidth="1"/>
    <col min="11525" max="11525" width="17.3984375" style="1438" customWidth="1"/>
    <col min="11526" max="11776" width="6.69921875" style="1438"/>
    <col min="11777" max="11777" width="18.3984375" style="1438" customWidth="1"/>
    <col min="11778" max="11778" width="7.69921875" style="1438" customWidth="1"/>
    <col min="11779" max="11779" width="32.19921875" style="1438" customWidth="1"/>
    <col min="11780" max="11780" width="45.09765625" style="1438" bestFit="1" customWidth="1"/>
    <col min="11781" max="11781" width="17.3984375" style="1438" customWidth="1"/>
    <col min="11782" max="12032" width="6.69921875" style="1438"/>
    <col min="12033" max="12033" width="18.3984375" style="1438" customWidth="1"/>
    <col min="12034" max="12034" width="7.69921875" style="1438" customWidth="1"/>
    <col min="12035" max="12035" width="32.19921875" style="1438" customWidth="1"/>
    <col min="12036" max="12036" width="45.09765625" style="1438" bestFit="1" customWidth="1"/>
    <col min="12037" max="12037" width="17.3984375" style="1438" customWidth="1"/>
    <col min="12038" max="12288" width="6.69921875" style="1438"/>
    <col min="12289" max="12289" width="18.3984375" style="1438" customWidth="1"/>
    <col min="12290" max="12290" width="7.69921875" style="1438" customWidth="1"/>
    <col min="12291" max="12291" width="32.19921875" style="1438" customWidth="1"/>
    <col min="12292" max="12292" width="45.09765625" style="1438" bestFit="1" customWidth="1"/>
    <col min="12293" max="12293" width="17.3984375" style="1438" customWidth="1"/>
    <col min="12294" max="12544" width="6.69921875" style="1438"/>
    <col min="12545" max="12545" width="18.3984375" style="1438" customWidth="1"/>
    <col min="12546" max="12546" width="7.69921875" style="1438" customWidth="1"/>
    <col min="12547" max="12547" width="32.19921875" style="1438" customWidth="1"/>
    <col min="12548" max="12548" width="45.09765625" style="1438" bestFit="1" customWidth="1"/>
    <col min="12549" max="12549" width="17.3984375" style="1438" customWidth="1"/>
    <col min="12550" max="12800" width="6.69921875" style="1438"/>
    <col min="12801" max="12801" width="18.3984375" style="1438" customWidth="1"/>
    <col min="12802" max="12802" width="7.69921875" style="1438" customWidth="1"/>
    <col min="12803" max="12803" width="32.19921875" style="1438" customWidth="1"/>
    <col min="12804" max="12804" width="45.09765625" style="1438" bestFit="1" customWidth="1"/>
    <col min="12805" max="12805" width="17.3984375" style="1438" customWidth="1"/>
    <col min="12806" max="13056" width="6.69921875" style="1438"/>
    <col min="13057" max="13057" width="18.3984375" style="1438" customWidth="1"/>
    <col min="13058" max="13058" width="7.69921875" style="1438" customWidth="1"/>
    <col min="13059" max="13059" width="32.19921875" style="1438" customWidth="1"/>
    <col min="13060" max="13060" width="45.09765625" style="1438" bestFit="1" customWidth="1"/>
    <col min="13061" max="13061" width="17.3984375" style="1438" customWidth="1"/>
    <col min="13062" max="13312" width="6.69921875" style="1438"/>
    <col min="13313" max="13313" width="18.3984375" style="1438" customWidth="1"/>
    <col min="13314" max="13314" width="7.69921875" style="1438" customWidth="1"/>
    <col min="13315" max="13315" width="32.19921875" style="1438" customWidth="1"/>
    <col min="13316" max="13316" width="45.09765625" style="1438" bestFit="1" customWidth="1"/>
    <col min="13317" max="13317" width="17.3984375" style="1438" customWidth="1"/>
    <col min="13318" max="13568" width="6.69921875" style="1438"/>
    <col min="13569" max="13569" width="18.3984375" style="1438" customWidth="1"/>
    <col min="13570" max="13570" width="7.69921875" style="1438" customWidth="1"/>
    <col min="13571" max="13571" width="32.19921875" style="1438" customWidth="1"/>
    <col min="13572" max="13572" width="45.09765625" style="1438" bestFit="1" customWidth="1"/>
    <col min="13573" max="13573" width="17.3984375" style="1438" customWidth="1"/>
    <col min="13574" max="13824" width="6.69921875" style="1438"/>
    <col min="13825" max="13825" width="18.3984375" style="1438" customWidth="1"/>
    <col min="13826" max="13826" width="7.69921875" style="1438" customWidth="1"/>
    <col min="13827" max="13827" width="32.19921875" style="1438" customWidth="1"/>
    <col min="13828" max="13828" width="45.09765625" style="1438" bestFit="1" customWidth="1"/>
    <col min="13829" max="13829" width="17.3984375" style="1438" customWidth="1"/>
    <col min="13830" max="14080" width="6.69921875" style="1438"/>
    <col min="14081" max="14081" width="18.3984375" style="1438" customWidth="1"/>
    <col min="14082" max="14082" width="7.69921875" style="1438" customWidth="1"/>
    <col min="14083" max="14083" width="32.19921875" style="1438" customWidth="1"/>
    <col min="14084" max="14084" width="45.09765625" style="1438" bestFit="1" customWidth="1"/>
    <col min="14085" max="14085" width="17.3984375" style="1438" customWidth="1"/>
    <col min="14086" max="14336" width="6.69921875" style="1438"/>
    <col min="14337" max="14337" width="18.3984375" style="1438" customWidth="1"/>
    <col min="14338" max="14338" width="7.69921875" style="1438" customWidth="1"/>
    <col min="14339" max="14339" width="32.19921875" style="1438" customWidth="1"/>
    <col min="14340" max="14340" width="45.09765625" style="1438" bestFit="1" customWidth="1"/>
    <col min="14341" max="14341" width="17.3984375" style="1438" customWidth="1"/>
    <col min="14342" max="14592" width="6.69921875" style="1438"/>
    <col min="14593" max="14593" width="18.3984375" style="1438" customWidth="1"/>
    <col min="14594" max="14594" width="7.69921875" style="1438" customWidth="1"/>
    <col min="14595" max="14595" width="32.19921875" style="1438" customWidth="1"/>
    <col min="14596" max="14596" width="45.09765625" style="1438" bestFit="1" customWidth="1"/>
    <col min="14597" max="14597" width="17.3984375" style="1438" customWidth="1"/>
    <col min="14598" max="14848" width="6.69921875" style="1438"/>
    <col min="14849" max="14849" width="18.3984375" style="1438" customWidth="1"/>
    <col min="14850" max="14850" width="7.69921875" style="1438" customWidth="1"/>
    <col min="14851" max="14851" width="32.19921875" style="1438" customWidth="1"/>
    <col min="14852" max="14852" width="45.09765625" style="1438" bestFit="1" customWidth="1"/>
    <col min="14853" max="14853" width="17.3984375" style="1438" customWidth="1"/>
    <col min="14854" max="15104" width="6.69921875" style="1438"/>
    <col min="15105" max="15105" width="18.3984375" style="1438" customWidth="1"/>
    <col min="15106" max="15106" width="7.69921875" style="1438" customWidth="1"/>
    <col min="15107" max="15107" width="32.19921875" style="1438" customWidth="1"/>
    <col min="15108" max="15108" width="45.09765625" style="1438" bestFit="1" customWidth="1"/>
    <col min="15109" max="15109" width="17.3984375" style="1438" customWidth="1"/>
    <col min="15110" max="15360" width="6.69921875" style="1438"/>
    <col min="15361" max="15361" width="18.3984375" style="1438" customWidth="1"/>
    <col min="15362" max="15362" width="7.69921875" style="1438" customWidth="1"/>
    <col min="15363" max="15363" width="32.19921875" style="1438" customWidth="1"/>
    <col min="15364" max="15364" width="45.09765625" style="1438" bestFit="1" customWidth="1"/>
    <col min="15365" max="15365" width="17.3984375" style="1438" customWidth="1"/>
    <col min="15366" max="15616" width="6.69921875" style="1438"/>
    <col min="15617" max="15617" width="18.3984375" style="1438" customWidth="1"/>
    <col min="15618" max="15618" width="7.69921875" style="1438" customWidth="1"/>
    <col min="15619" max="15619" width="32.19921875" style="1438" customWidth="1"/>
    <col min="15620" max="15620" width="45.09765625" style="1438" bestFit="1" customWidth="1"/>
    <col min="15621" max="15621" width="17.3984375" style="1438" customWidth="1"/>
    <col min="15622" max="15872" width="6.69921875" style="1438"/>
    <col min="15873" max="15873" width="18.3984375" style="1438" customWidth="1"/>
    <col min="15874" max="15874" width="7.69921875" style="1438" customWidth="1"/>
    <col min="15875" max="15875" width="32.19921875" style="1438" customWidth="1"/>
    <col min="15876" max="15876" width="45.09765625" style="1438" bestFit="1" customWidth="1"/>
    <col min="15877" max="15877" width="17.3984375" style="1438" customWidth="1"/>
    <col min="15878" max="16128" width="6.69921875" style="1438"/>
    <col min="16129" max="16129" width="18.3984375" style="1438" customWidth="1"/>
    <col min="16130" max="16130" width="7.69921875" style="1438" customWidth="1"/>
    <col min="16131" max="16131" width="32.19921875" style="1438" customWidth="1"/>
    <col min="16132" max="16132" width="45.09765625" style="1438" bestFit="1" customWidth="1"/>
    <col min="16133" max="16133" width="17.3984375" style="1438" customWidth="1"/>
    <col min="16134" max="16384" width="6.69921875" style="1438"/>
  </cols>
  <sheetData>
    <row r="1" spans="1:31" s="1436" customFormat="1" ht="39" customHeight="1"/>
    <row r="2" spans="1:31" s="1436" customFormat="1" ht="118.5" customHeight="1">
      <c r="F2" s="1437"/>
      <c r="G2" s="1437"/>
      <c r="H2" s="1437"/>
      <c r="I2" s="1437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X2" s="1943"/>
      <c r="Y2" s="1943"/>
      <c r="Z2" s="1943"/>
      <c r="AA2" s="1943"/>
      <c r="AB2" s="1943"/>
      <c r="AC2" s="1943"/>
      <c r="AD2" s="1943"/>
      <c r="AE2" s="1943"/>
    </row>
    <row r="3" spans="1:31" s="1436" customFormat="1" ht="39" customHeight="1">
      <c r="A3" s="1199" t="s">
        <v>1650</v>
      </c>
      <c r="B3" s="309"/>
      <c r="C3" s="309"/>
      <c r="D3" s="309"/>
      <c r="E3" s="309"/>
    </row>
    <row r="4" spans="1:31" s="1436" customFormat="1" ht="54" customHeight="1">
      <c r="A4" s="1199" t="s">
        <v>1651</v>
      </c>
      <c r="B4" s="309"/>
      <c r="C4" s="309"/>
      <c r="D4" s="309"/>
      <c r="E4" s="309"/>
    </row>
    <row r="5" spans="1:31" s="1436" customFormat="1" ht="39" customHeight="1">
      <c r="A5" s="1426" t="s">
        <v>1174</v>
      </c>
      <c r="B5" s="1427"/>
      <c r="C5" s="1426"/>
      <c r="D5" s="1428"/>
      <c r="E5" s="1429" t="s">
        <v>1173</v>
      </c>
    </row>
    <row r="6" spans="1:31" s="1436" customFormat="1" ht="49.5" customHeight="1">
      <c r="A6" s="1430" t="s">
        <v>1172</v>
      </c>
      <c r="B6" s="1944" t="s">
        <v>1171</v>
      </c>
      <c r="C6" s="1944"/>
      <c r="D6" s="1430" t="s">
        <v>1170</v>
      </c>
      <c r="E6" s="1431" t="s">
        <v>1169</v>
      </c>
    </row>
    <row r="7" spans="1:31" s="1436" customFormat="1" ht="39" customHeight="1">
      <c r="A7" s="1942" t="s">
        <v>1168</v>
      </c>
      <c r="B7" s="1432">
        <v>1</v>
      </c>
      <c r="C7" s="1433" t="s">
        <v>1167</v>
      </c>
      <c r="D7" s="1434" t="s">
        <v>1166</v>
      </c>
      <c r="E7" s="1432">
        <v>2019</v>
      </c>
    </row>
    <row r="8" spans="1:31" s="1436" customFormat="1" ht="39" customHeight="1">
      <c r="A8" s="1942"/>
      <c r="B8" s="1432">
        <v>2</v>
      </c>
      <c r="C8" s="1433" t="s">
        <v>1165</v>
      </c>
      <c r="D8" s="1434" t="s">
        <v>1164</v>
      </c>
      <c r="E8" s="1432">
        <v>2017</v>
      </c>
    </row>
    <row r="9" spans="1:31" s="1436" customFormat="1" ht="39" customHeight="1">
      <c r="A9" s="1942"/>
      <c r="B9" s="1432">
        <v>3</v>
      </c>
      <c r="C9" s="1433" t="s">
        <v>1163</v>
      </c>
      <c r="D9" s="1434" t="s">
        <v>1162</v>
      </c>
      <c r="E9" s="1432">
        <v>2017</v>
      </c>
    </row>
    <row r="10" spans="1:31" s="1436" customFormat="1" ht="39" customHeight="1">
      <c r="A10" s="1942"/>
      <c r="B10" s="1432">
        <v>4</v>
      </c>
      <c r="C10" s="1433" t="s">
        <v>1161</v>
      </c>
      <c r="D10" s="1434" t="s">
        <v>1160</v>
      </c>
      <c r="E10" s="1432">
        <v>2017</v>
      </c>
    </row>
    <row r="11" spans="1:31" s="1436" customFormat="1" ht="39" customHeight="1">
      <c r="A11" s="1942"/>
      <c r="B11" s="1432">
        <v>5</v>
      </c>
      <c r="C11" s="1433" t="s">
        <v>1159</v>
      </c>
      <c r="D11" s="1434" t="s">
        <v>1158</v>
      </c>
      <c r="E11" s="1432">
        <v>2018</v>
      </c>
    </row>
    <row r="12" spans="1:31" s="1436" customFormat="1" ht="39" customHeight="1">
      <c r="A12" s="1942"/>
      <c r="B12" s="1432">
        <v>6</v>
      </c>
      <c r="C12" s="1433" t="s">
        <v>1653</v>
      </c>
      <c r="D12" s="1434" t="s">
        <v>1950</v>
      </c>
      <c r="E12" s="1432">
        <v>2019</v>
      </c>
    </row>
    <row r="13" spans="1:31" s="1436" customFormat="1" ht="39" customHeight="1">
      <c r="A13" s="1942"/>
      <c r="B13" s="1432">
        <v>7</v>
      </c>
      <c r="C13" s="1433" t="s">
        <v>1655</v>
      </c>
      <c r="D13" s="1434" t="s">
        <v>2027</v>
      </c>
      <c r="E13" s="1432">
        <v>2019</v>
      </c>
    </row>
    <row r="14" spans="1:31" s="1436" customFormat="1" ht="39" customHeight="1">
      <c r="A14" s="1942"/>
      <c r="B14" s="1432">
        <v>8</v>
      </c>
      <c r="C14" s="1433" t="s">
        <v>1656</v>
      </c>
      <c r="D14" s="1434" t="s">
        <v>1951</v>
      </c>
      <c r="E14" s="1432">
        <v>2019</v>
      </c>
    </row>
    <row r="15" spans="1:31" s="1436" customFormat="1" ht="39" customHeight="1">
      <c r="A15" s="1942"/>
      <c r="B15" s="1432">
        <v>9</v>
      </c>
      <c r="C15" s="1433" t="s">
        <v>1657</v>
      </c>
      <c r="D15" s="1434" t="s">
        <v>1952</v>
      </c>
      <c r="E15" s="1432">
        <v>2019</v>
      </c>
    </row>
    <row r="16" spans="1:31" s="1436" customFormat="1" ht="39" customHeight="1">
      <c r="A16" s="1942"/>
      <c r="B16" s="1432">
        <v>10</v>
      </c>
      <c r="C16" s="1433" t="s">
        <v>1654</v>
      </c>
      <c r="D16" s="1434" t="s">
        <v>1953</v>
      </c>
      <c r="E16" s="1432">
        <v>2019</v>
      </c>
    </row>
    <row r="17" spans="1:5" s="1436" customFormat="1" ht="39" customHeight="1">
      <c r="A17" s="1942"/>
      <c r="B17" s="1432">
        <v>11</v>
      </c>
      <c r="C17" s="1433" t="s">
        <v>1652</v>
      </c>
      <c r="D17" s="1434" t="s">
        <v>1954</v>
      </c>
      <c r="E17" s="1432">
        <v>2018</v>
      </c>
    </row>
    <row r="18" spans="1:5" s="1436" customFormat="1" ht="39" customHeight="1">
      <c r="A18" s="1942"/>
      <c r="B18" s="1432">
        <v>12</v>
      </c>
      <c r="C18" s="1433" t="s">
        <v>1157</v>
      </c>
      <c r="D18" s="1434" t="s">
        <v>1156</v>
      </c>
      <c r="E18" s="1432">
        <v>2018</v>
      </c>
    </row>
    <row r="19" spans="1:5" s="1436" customFormat="1" ht="39" customHeight="1">
      <c r="A19" s="1942" t="s">
        <v>1155</v>
      </c>
      <c r="B19" s="1432">
        <v>13</v>
      </c>
      <c r="C19" s="1433" t="s">
        <v>1154</v>
      </c>
      <c r="D19" s="1434" t="s">
        <v>1153</v>
      </c>
      <c r="E19" s="1432">
        <v>2017</v>
      </c>
    </row>
    <row r="20" spans="1:5" s="1436" customFormat="1" ht="39" customHeight="1">
      <c r="A20" s="1942"/>
      <c r="B20" s="1432">
        <v>14</v>
      </c>
      <c r="C20" s="1433" t="s">
        <v>1135</v>
      </c>
      <c r="D20" s="1434" t="s">
        <v>1130</v>
      </c>
      <c r="E20" s="1432">
        <v>2017</v>
      </c>
    </row>
    <row r="21" spans="1:5" s="1436" customFormat="1" ht="39" customHeight="1">
      <c r="A21" s="1942"/>
      <c r="B21" s="1432">
        <v>15</v>
      </c>
      <c r="C21" s="1433" t="s">
        <v>1152</v>
      </c>
      <c r="D21" s="1434" t="s">
        <v>1151</v>
      </c>
      <c r="E21" s="1432">
        <v>2017</v>
      </c>
    </row>
    <row r="22" spans="1:5" s="1436" customFormat="1" ht="39" customHeight="1">
      <c r="A22" s="1942"/>
      <c r="B22" s="1432">
        <v>16</v>
      </c>
      <c r="C22" s="1433" t="s">
        <v>1150</v>
      </c>
      <c r="D22" s="1434" t="s">
        <v>1149</v>
      </c>
      <c r="E22" s="1432">
        <v>2017</v>
      </c>
    </row>
    <row r="23" spans="1:5" s="1436" customFormat="1" ht="39" customHeight="1">
      <c r="A23" s="1942"/>
      <c r="B23" s="1432">
        <v>17</v>
      </c>
      <c r="C23" s="1433" t="s">
        <v>1661</v>
      </c>
      <c r="D23" s="1434" t="s">
        <v>2026</v>
      </c>
      <c r="E23" s="1432">
        <v>2019</v>
      </c>
    </row>
    <row r="24" spans="1:5" s="1436" customFormat="1" ht="39" customHeight="1">
      <c r="A24" s="1942"/>
      <c r="B24" s="1432">
        <v>18</v>
      </c>
      <c r="C24" s="1433" t="s">
        <v>1148</v>
      </c>
      <c r="D24" s="1434" t="s">
        <v>1147</v>
      </c>
      <c r="E24" s="1432">
        <v>2018</v>
      </c>
    </row>
    <row r="25" spans="1:5" s="1436" customFormat="1" ht="39" customHeight="1">
      <c r="A25" s="1942" t="s">
        <v>1146</v>
      </c>
      <c r="B25" s="1432">
        <v>19</v>
      </c>
      <c r="C25" s="1433" t="s">
        <v>1145</v>
      </c>
      <c r="D25" s="1434" t="s">
        <v>1144</v>
      </c>
      <c r="E25" s="1432">
        <v>2017</v>
      </c>
    </row>
    <row r="26" spans="1:5" s="1436" customFormat="1" ht="39" customHeight="1">
      <c r="A26" s="1942"/>
      <c r="B26" s="1432">
        <v>20</v>
      </c>
      <c r="C26" s="1433" t="s">
        <v>1090</v>
      </c>
      <c r="D26" s="1434" t="s">
        <v>1089</v>
      </c>
      <c r="E26" s="1432">
        <v>2017</v>
      </c>
    </row>
    <row r="27" spans="1:5" s="1436" customFormat="1" ht="39" customHeight="1">
      <c r="A27" s="1942"/>
      <c r="B27" s="1432">
        <v>21</v>
      </c>
      <c r="C27" s="1433" t="s">
        <v>1143</v>
      </c>
      <c r="D27" s="1434" t="s">
        <v>1142</v>
      </c>
      <c r="E27" s="1432">
        <v>2018</v>
      </c>
    </row>
    <row r="28" spans="1:5" s="1436" customFormat="1" ht="39" customHeight="1">
      <c r="A28" s="1942"/>
      <c r="B28" s="1432">
        <v>22</v>
      </c>
      <c r="C28" s="1433" t="s">
        <v>1658</v>
      </c>
      <c r="D28" s="1434" t="s">
        <v>1955</v>
      </c>
      <c r="E28" s="1432">
        <v>2018</v>
      </c>
    </row>
    <row r="29" spans="1:5" s="1436" customFormat="1" ht="39" customHeight="1">
      <c r="A29" s="1942"/>
      <c r="B29" s="1432">
        <v>23</v>
      </c>
      <c r="C29" s="1433" t="s">
        <v>1141</v>
      </c>
      <c r="D29" s="1434" t="s">
        <v>1140</v>
      </c>
      <c r="E29" s="1432">
        <v>2018</v>
      </c>
    </row>
    <row r="30" spans="1:5" s="1436" customFormat="1" ht="39" customHeight="1">
      <c r="A30" s="1939" t="s">
        <v>1139</v>
      </c>
      <c r="B30" s="1432">
        <v>24</v>
      </c>
      <c r="C30" s="1433" t="s">
        <v>1659</v>
      </c>
      <c r="D30" s="1434" t="s">
        <v>1956</v>
      </c>
      <c r="E30" s="1432">
        <v>2019</v>
      </c>
    </row>
    <row r="31" spans="1:5" s="1436" customFormat="1" ht="39" customHeight="1">
      <c r="A31" s="1940"/>
      <c r="B31" s="1432">
        <v>25</v>
      </c>
      <c r="C31" s="1433" t="s">
        <v>1660</v>
      </c>
      <c r="D31" s="1434" t="s">
        <v>1957</v>
      </c>
      <c r="E31" s="1432">
        <v>2019</v>
      </c>
    </row>
    <row r="32" spans="1:5" s="1436" customFormat="1" ht="39" customHeight="1">
      <c r="A32" s="1941"/>
      <c r="B32" s="1432">
        <v>26</v>
      </c>
      <c r="C32" s="1433" t="s">
        <v>1138</v>
      </c>
      <c r="D32" s="1434" t="s">
        <v>1137</v>
      </c>
      <c r="E32" s="1432">
        <v>2018</v>
      </c>
    </row>
    <row r="33" spans="1:5" s="1436" customFormat="1" ht="39" customHeight="1">
      <c r="A33" s="1942" t="s">
        <v>1136</v>
      </c>
      <c r="B33" s="1432">
        <v>27</v>
      </c>
      <c r="C33" s="1433" t="s">
        <v>1135</v>
      </c>
      <c r="D33" s="1434" t="s">
        <v>1130</v>
      </c>
      <c r="E33" s="1432">
        <v>2018</v>
      </c>
    </row>
    <row r="34" spans="1:5" s="1436" customFormat="1" ht="39" customHeight="1">
      <c r="A34" s="1942"/>
      <c r="B34" s="1432">
        <v>28</v>
      </c>
      <c r="C34" s="1433" t="s">
        <v>1662</v>
      </c>
      <c r="D34" s="1434" t="s">
        <v>1958</v>
      </c>
      <c r="E34" s="1432">
        <v>2019</v>
      </c>
    </row>
    <row r="35" spans="1:5" s="1436" customFormat="1" ht="39" customHeight="1">
      <c r="A35" s="1942"/>
      <c r="B35" s="1432">
        <v>29</v>
      </c>
      <c r="C35" s="1433" t="s">
        <v>1134</v>
      </c>
      <c r="D35" s="1434" t="s">
        <v>1133</v>
      </c>
      <c r="E35" s="1432">
        <v>2018</v>
      </c>
    </row>
    <row r="36" spans="1:5" s="1436" customFormat="1" ht="39" customHeight="1">
      <c r="A36" s="1942" t="s">
        <v>1132</v>
      </c>
      <c r="B36" s="1432">
        <v>30</v>
      </c>
      <c r="C36" s="1433" t="s">
        <v>1131</v>
      </c>
      <c r="D36" s="1434" t="s">
        <v>1130</v>
      </c>
      <c r="E36" s="1432">
        <v>2016</v>
      </c>
    </row>
    <row r="37" spans="1:5" s="1436" customFormat="1" ht="39" customHeight="1">
      <c r="A37" s="1942"/>
      <c r="B37" s="1432">
        <v>31</v>
      </c>
      <c r="C37" s="1433" t="s">
        <v>1129</v>
      </c>
      <c r="D37" s="1434" t="s">
        <v>1128</v>
      </c>
      <c r="E37" s="1432">
        <v>2017</v>
      </c>
    </row>
    <row r="38" spans="1:5" s="1436" customFormat="1" ht="39" customHeight="1">
      <c r="A38" s="1942"/>
      <c r="B38" s="1432">
        <v>32</v>
      </c>
      <c r="C38" s="1433" t="s">
        <v>1127</v>
      </c>
      <c r="D38" s="1434" t="s">
        <v>1126</v>
      </c>
      <c r="E38" s="1432">
        <v>2017</v>
      </c>
    </row>
    <row r="39" spans="1:5" s="1436" customFormat="1" ht="39" customHeight="1">
      <c r="A39" s="1942"/>
      <c r="B39" s="1432">
        <v>33</v>
      </c>
      <c r="C39" s="1433" t="s">
        <v>1125</v>
      </c>
      <c r="D39" s="1434" t="s">
        <v>1124</v>
      </c>
      <c r="E39" s="1432">
        <v>2017</v>
      </c>
    </row>
    <row r="40" spans="1:5" s="1436" customFormat="1" ht="39" customHeight="1">
      <c r="A40" s="1942"/>
      <c r="B40" s="1432">
        <v>34</v>
      </c>
      <c r="C40" s="1433" t="s">
        <v>1123</v>
      </c>
      <c r="D40" s="1434" t="s">
        <v>1122</v>
      </c>
      <c r="E40" s="1432">
        <v>2017</v>
      </c>
    </row>
    <row r="41" spans="1:5" s="1436" customFormat="1" ht="39" customHeight="1">
      <c r="A41" s="1942"/>
      <c r="B41" s="1432">
        <v>35</v>
      </c>
      <c r="C41" s="1433" t="s">
        <v>1121</v>
      </c>
      <c r="D41" s="1434" t="s">
        <v>1120</v>
      </c>
      <c r="E41" s="1432">
        <v>2018</v>
      </c>
    </row>
    <row r="42" spans="1:5" s="1436" customFormat="1" ht="39" customHeight="1">
      <c r="A42" s="1942"/>
      <c r="B42" s="1432">
        <v>36</v>
      </c>
      <c r="C42" s="1433" t="s">
        <v>1119</v>
      </c>
      <c r="D42" s="1434" t="s">
        <v>1118</v>
      </c>
      <c r="E42" s="1432">
        <v>2018</v>
      </c>
    </row>
    <row r="43" spans="1:5" s="1436" customFormat="1" ht="39" customHeight="1">
      <c r="A43" s="1942" t="s">
        <v>1117</v>
      </c>
      <c r="B43" s="1432">
        <v>37</v>
      </c>
      <c r="C43" s="1433" t="s">
        <v>1116</v>
      </c>
      <c r="D43" s="1434" t="s">
        <v>1115</v>
      </c>
      <c r="E43" s="1432">
        <v>2016</v>
      </c>
    </row>
    <row r="44" spans="1:5" s="1436" customFormat="1" ht="39" customHeight="1">
      <c r="A44" s="1942"/>
      <c r="B44" s="1432">
        <v>38</v>
      </c>
      <c r="C44" s="1433" t="s">
        <v>1114</v>
      </c>
      <c r="D44" s="1434" t="s">
        <v>1113</v>
      </c>
      <c r="E44" s="1432">
        <v>2017</v>
      </c>
    </row>
    <row r="45" spans="1:5" s="1436" customFormat="1" ht="39" customHeight="1">
      <c r="A45" s="1942"/>
      <c r="B45" s="1432">
        <v>39</v>
      </c>
      <c r="C45" s="1433" t="s">
        <v>1112</v>
      </c>
      <c r="D45" s="1434" t="s">
        <v>1111</v>
      </c>
      <c r="E45" s="1432">
        <v>2017</v>
      </c>
    </row>
    <row r="46" spans="1:5" s="1436" customFormat="1" ht="39" customHeight="1">
      <c r="A46" s="1942"/>
      <c r="B46" s="1432">
        <v>40</v>
      </c>
      <c r="C46" s="1433" t="s">
        <v>1110</v>
      </c>
      <c r="D46" s="1434" t="s">
        <v>1109</v>
      </c>
      <c r="E46" s="1432">
        <v>2018</v>
      </c>
    </row>
    <row r="47" spans="1:5" s="1436" customFormat="1" ht="39" customHeight="1">
      <c r="A47" s="1942"/>
      <c r="B47" s="1432">
        <v>41</v>
      </c>
      <c r="C47" s="1433" t="s">
        <v>1667</v>
      </c>
      <c r="D47" s="1434" t="s">
        <v>1959</v>
      </c>
      <c r="E47" s="1432">
        <v>2019</v>
      </c>
    </row>
    <row r="48" spans="1:5" s="1436" customFormat="1" ht="39" customHeight="1">
      <c r="A48" s="1942"/>
      <c r="B48" s="1432">
        <v>42</v>
      </c>
      <c r="C48" s="1433" t="s">
        <v>1668</v>
      </c>
      <c r="D48" s="1434" t="s">
        <v>1960</v>
      </c>
      <c r="E48" s="1432">
        <v>2019</v>
      </c>
    </row>
    <row r="49" spans="1:5" s="1436" customFormat="1" ht="39" customHeight="1">
      <c r="A49" s="1942"/>
      <c r="B49" s="1432">
        <v>43</v>
      </c>
      <c r="C49" s="1433" t="s">
        <v>1666</v>
      </c>
      <c r="D49" s="1434" t="s">
        <v>1961</v>
      </c>
      <c r="E49" s="1432">
        <v>2019</v>
      </c>
    </row>
    <row r="50" spans="1:5" s="1436" customFormat="1" ht="39" customHeight="1">
      <c r="A50" s="1942"/>
      <c r="B50" s="1432">
        <v>44</v>
      </c>
      <c r="C50" s="1433" t="s">
        <v>1108</v>
      </c>
      <c r="D50" s="1434" t="s">
        <v>1107</v>
      </c>
      <c r="E50" s="1432">
        <v>2018</v>
      </c>
    </row>
    <row r="51" spans="1:5" s="1436" customFormat="1" ht="39" customHeight="1">
      <c r="A51" s="1942" t="s">
        <v>1106</v>
      </c>
      <c r="B51" s="1432">
        <v>45</v>
      </c>
      <c r="C51" s="1433" t="s">
        <v>1105</v>
      </c>
      <c r="D51" s="1434" t="s">
        <v>1089</v>
      </c>
      <c r="E51" s="1432">
        <v>2016</v>
      </c>
    </row>
    <row r="52" spans="1:5" s="1436" customFormat="1" ht="39" customHeight="1">
      <c r="A52" s="1942"/>
      <c r="B52" s="1432">
        <v>46</v>
      </c>
      <c r="C52" s="1433" t="s">
        <v>1104</v>
      </c>
      <c r="D52" s="1434" t="s">
        <v>1103</v>
      </c>
      <c r="E52" s="1432">
        <v>2017</v>
      </c>
    </row>
    <row r="53" spans="1:5" s="1436" customFormat="1" ht="39" customHeight="1">
      <c r="A53" s="1942"/>
      <c r="B53" s="1432">
        <v>47</v>
      </c>
      <c r="C53" s="1433" t="s">
        <v>1102</v>
      </c>
      <c r="D53" s="1434" t="s">
        <v>1101</v>
      </c>
      <c r="E53" s="1432">
        <v>2018</v>
      </c>
    </row>
    <row r="54" spans="1:5" s="1436" customFormat="1" ht="39" customHeight="1">
      <c r="A54" s="1939" t="s">
        <v>1100</v>
      </c>
      <c r="B54" s="1432">
        <v>48</v>
      </c>
      <c r="C54" s="1433" t="s">
        <v>1099</v>
      </c>
      <c r="D54" s="1434" t="s">
        <v>1098</v>
      </c>
      <c r="E54" s="1432">
        <v>2018</v>
      </c>
    </row>
    <row r="55" spans="1:5" s="1436" customFormat="1" ht="39" customHeight="1">
      <c r="A55" s="1940"/>
      <c r="B55" s="1432">
        <v>49</v>
      </c>
      <c r="C55" s="1433" t="s">
        <v>1669</v>
      </c>
      <c r="D55" s="1434" t="s">
        <v>1962</v>
      </c>
      <c r="E55" s="1432">
        <v>2019</v>
      </c>
    </row>
    <row r="56" spans="1:5" s="1436" customFormat="1" ht="39" customHeight="1">
      <c r="A56" s="1941"/>
      <c r="B56" s="1432">
        <v>50</v>
      </c>
      <c r="C56" s="1433" t="s">
        <v>1665</v>
      </c>
      <c r="D56" s="1434" t="s">
        <v>1963</v>
      </c>
      <c r="E56" s="1432">
        <v>2018</v>
      </c>
    </row>
    <row r="57" spans="1:5" s="1436" customFormat="1" ht="39" customHeight="1">
      <c r="A57" s="1939" t="s">
        <v>1097</v>
      </c>
      <c r="B57" s="1432">
        <v>51</v>
      </c>
      <c r="C57" s="1433" t="s">
        <v>1096</v>
      </c>
      <c r="D57" s="1434" t="s">
        <v>1095</v>
      </c>
      <c r="E57" s="1432">
        <v>2017</v>
      </c>
    </row>
    <row r="58" spans="1:5" s="1436" customFormat="1" ht="39" customHeight="1">
      <c r="A58" s="1940"/>
      <c r="B58" s="1432">
        <v>52</v>
      </c>
      <c r="C58" s="1433" t="s">
        <v>1673</v>
      </c>
      <c r="D58" s="1434" t="s">
        <v>1964</v>
      </c>
      <c r="E58" s="1432">
        <v>2019</v>
      </c>
    </row>
    <row r="59" spans="1:5" s="1436" customFormat="1" ht="39" customHeight="1">
      <c r="A59" s="1940"/>
      <c r="B59" s="1432">
        <v>53</v>
      </c>
      <c r="C59" s="1433" t="s">
        <v>1099</v>
      </c>
      <c r="D59" s="1434" t="s">
        <v>1965</v>
      </c>
      <c r="E59" s="1432">
        <v>2019</v>
      </c>
    </row>
    <row r="60" spans="1:5" s="1436" customFormat="1" ht="39" customHeight="1">
      <c r="A60" s="1940"/>
      <c r="B60" s="1432">
        <v>54</v>
      </c>
      <c r="C60" s="1433" t="s">
        <v>1672</v>
      </c>
      <c r="D60" s="1434" t="s">
        <v>1966</v>
      </c>
      <c r="E60" s="1432">
        <v>2018</v>
      </c>
    </row>
    <row r="61" spans="1:5" s="1436" customFormat="1" ht="39" customHeight="1">
      <c r="A61" s="1940"/>
      <c r="B61" s="1432">
        <v>55</v>
      </c>
      <c r="C61" s="1433" t="s">
        <v>1671</v>
      </c>
      <c r="D61" s="1434" t="s">
        <v>1967</v>
      </c>
      <c r="E61" s="1432">
        <v>2018</v>
      </c>
    </row>
    <row r="62" spans="1:5" s="1436" customFormat="1" ht="39" customHeight="1">
      <c r="A62" s="1941"/>
      <c r="B62" s="1432">
        <v>56</v>
      </c>
      <c r="C62" s="1433" t="s">
        <v>1670</v>
      </c>
      <c r="D62" s="1434" t="s">
        <v>1968</v>
      </c>
      <c r="E62" s="1432">
        <v>2018</v>
      </c>
    </row>
    <row r="63" spans="1:5" s="1436" customFormat="1" ht="39" customHeight="1">
      <c r="A63" s="1939" t="s">
        <v>1094</v>
      </c>
      <c r="B63" s="1432">
        <v>57</v>
      </c>
      <c r="C63" s="1433" t="s">
        <v>1663</v>
      </c>
      <c r="D63" s="1434" t="s">
        <v>1969</v>
      </c>
      <c r="E63" s="1432">
        <v>2018</v>
      </c>
    </row>
    <row r="64" spans="1:5" s="1436" customFormat="1" ht="39" customHeight="1">
      <c r="A64" s="1940"/>
      <c r="B64" s="1432">
        <v>58</v>
      </c>
      <c r="C64" s="1433" t="s">
        <v>1664</v>
      </c>
      <c r="D64" s="1434" t="s">
        <v>1970</v>
      </c>
      <c r="E64" s="1432">
        <v>2018</v>
      </c>
    </row>
    <row r="65" spans="1:5" s="1436" customFormat="1" ht="39" customHeight="1">
      <c r="A65" s="1941"/>
      <c r="B65" s="1432">
        <v>59</v>
      </c>
      <c r="C65" s="1433" t="s">
        <v>1093</v>
      </c>
      <c r="D65" s="1434" t="s">
        <v>1092</v>
      </c>
      <c r="E65" s="1432">
        <v>2016</v>
      </c>
    </row>
    <row r="66" spans="1:5" s="1436" customFormat="1" ht="39" customHeight="1">
      <c r="A66" s="1942" t="s">
        <v>1091</v>
      </c>
      <c r="B66" s="1432">
        <v>60</v>
      </c>
      <c r="C66" s="1433" t="s">
        <v>1090</v>
      </c>
      <c r="D66" s="1434" t="s">
        <v>1089</v>
      </c>
      <c r="E66" s="1432">
        <v>2017</v>
      </c>
    </row>
    <row r="67" spans="1:5" s="1436" customFormat="1" ht="39" customHeight="1">
      <c r="A67" s="1942"/>
      <c r="B67" s="1432">
        <v>61</v>
      </c>
      <c r="C67" s="1433" t="s">
        <v>1088</v>
      </c>
      <c r="D67" s="1434" t="s">
        <v>1087</v>
      </c>
      <c r="E67" s="1432">
        <v>2017</v>
      </c>
    </row>
    <row r="68" spans="1:5" s="1436" customFormat="1" ht="39" customHeight="1">
      <c r="A68" s="1942" t="s">
        <v>1086</v>
      </c>
      <c r="B68" s="1432">
        <v>62</v>
      </c>
      <c r="C68" s="1433" t="s">
        <v>1085</v>
      </c>
      <c r="D68" s="1434" t="s">
        <v>1084</v>
      </c>
      <c r="E68" s="1432">
        <v>2018</v>
      </c>
    </row>
    <row r="69" spans="1:5" s="1436" customFormat="1" ht="39" customHeight="1">
      <c r="A69" s="1942"/>
      <c r="B69" s="1432">
        <v>63</v>
      </c>
      <c r="C69" s="1433" t="s">
        <v>1083</v>
      </c>
      <c r="D69" s="1434" t="s">
        <v>1082</v>
      </c>
      <c r="E69" s="1432">
        <v>2018</v>
      </c>
    </row>
    <row r="70" spans="1:5" s="1436" customFormat="1" ht="39" customHeight="1">
      <c r="A70" s="1942"/>
      <c r="B70" s="1432">
        <v>64</v>
      </c>
      <c r="C70" s="1433" t="s">
        <v>1081</v>
      </c>
      <c r="D70" s="1434" t="s">
        <v>1080</v>
      </c>
      <c r="E70" s="1432">
        <v>2018</v>
      </c>
    </row>
    <row r="71" spans="1:5" s="1436" customFormat="1" ht="39" customHeight="1">
      <c r="A71" s="1942"/>
      <c r="B71" s="1432">
        <v>65</v>
      </c>
      <c r="C71" s="1433" t="s">
        <v>1079</v>
      </c>
      <c r="D71" s="1434" t="s">
        <v>1078</v>
      </c>
      <c r="E71" s="1432">
        <v>2018</v>
      </c>
    </row>
    <row r="72" spans="1:5" s="1436" customFormat="1" ht="39" customHeight="1">
      <c r="A72" s="1942"/>
      <c r="B72" s="1432">
        <v>66</v>
      </c>
      <c r="C72" s="1433" t="s">
        <v>1077</v>
      </c>
      <c r="D72" s="1434" t="s">
        <v>1076</v>
      </c>
      <c r="E72" s="1432">
        <v>2018</v>
      </c>
    </row>
    <row r="73" spans="1:5" s="1436" customFormat="1" ht="39" customHeight="1">
      <c r="A73" s="1942"/>
      <c r="B73" s="1432">
        <v>67</v>
      </c>
      <c r="C73" s="1433" t="s">
        <v>1674</v>
      </c>
      <c r="D73" s="1434" t="s">
        <v>1971</v>
      </c>
      <c r="E73" s="1432">
        <v>2018</v>
      </c>
    </row>
    <row r="74" spans="1:5" s="1436" customFormat="1" ht="39" customHeight="1">
      <c r="A74" s="1942"/>
      <c r="B74" s="1432">
        <v>68</v>
      </c>
      <c r="C74" s="1433" t="s">
        <v>1075</v>
      </c>
      <c r="D74" s="1434" t="s">
        <v>1074</v>
      </c>
      <c r="E74" s="1432">
        <v>2018</v>
      </c>
    </row>
    <row r="75" spans="1:5" s="1436" customFormat="1" ht="39" customHeight="1">
      <c r="A75" s="1939" t="s">
        <v>1073</v>
      </c>
      <c r="B75" s="1432">
        <v>69</v>
      </c>
      <c r="C75" s="1433" t="s">
        <v>1072</v>
      </c>
      <c r="D75" s="1434" t="s">
        <v>1071</v>
      </c>
      <c r="E75" s="1432">
        <v>2018</v>
      </c>
    </row>
    <row r="76" spans="1:5" s="1436" customFormat="1" ht="39" customHeight="1">
      <c r="A76" s="1940"/>
      <c r="B76" s="1432">
        <v>70</v>
      </c>
      <c r="C76" s="1433" t="s">
        <v>1070</v>
      </c>
      <c r="D76" s="1434" t="s">
        <v>1069</v>
      </c>
      <c r="E76" s="1432">
        <v>2018</v>
      </c>
    </row>
    <row r="77" spans="1:5" s="1436" customFormat="1" ht="39" customHeight="1">
      <c r="A77" s="1941"/>
      <c r="B77" s="1432">
        <v>71</v>
      </c>
      <c r="C77" s="1433" t="s">
        <v>1675</v>
      </c>
      <c r="D77" s="1434" t="s">
        <v>1972</v>
      </c>
      <c r="E77" s="1432">
        <v>2019</v>
      </c>
    </row>
    <row r="78" spans="1:5" s="1436" customFormat="1" ht="39" customHeight="1">
      <c r="A78" s="1435" t="s">
        <v>1068</v>
      </c>
      <c r="B78" s="1432">
        <v>72</v>
      </c>
      <c r="C78" s="1433" t="s">
        <v>1067</v>
      </c>
      <c r="D78" s="1434" t="s">
        <v>1066</v>
      </c>
      <c r="E78" s="1432">
        <v>2018</v>
      </c>
    </row>
    <row r="79" spans="1:5" s="1436" customFormat="1" ht="39" customHeight="1">
      <c r="A79" s="1435"/>
      <c r="B79" s="1432">
        <v>73</v>
      </c>
      <c r="C79" s="1433" t="s">
        <v>1099</v>
      </c>
      <c r="D79" s="1434" t="s">
        <v>1089</v>
      </c>
      <c r="E79" s="1432">
        <v>2019</v>
      </c>
    </row>
    <row r="80" spans="1:5" s="1436" customFormat="1" ht="39" customHeight="1">
      <c r="A80" s="1435"/>
      <c r="B80" s="1432">
        <v>74</v>
      </c>
      <c r="C80" s="1433" t="s">
        <v>1677</v>
      </c>
      <c r="D80" s="1434" t="s">
        <v>1973</v>
      </c>
      <c r="E80" s="1432">
        <v>2019</v>
      </c>
    </row>
    <row r="81" spans="1:5" s="1436" customFormat="1" ht="39" customHeight="1">
      <c r="A81" s="1435"/>
      <c r="B81" s="1432">
        <v>75</v>
      </c>
      <c r="C81" s="1433" t="s">
        <v>1676</v>
      </c>
      <c r="D81" s="1434" t="s">
        <v>1974</v>
      </c>
      <c r="E81" s="1432">
        <v>2019</v>
      </c>
    </row>
    <row r="82" spans="1:5" s="1436" customFormat="1" ht="39" customHeight="1">
      <c r="A82" s="1432" t="s">
        <v>1065</v>
      </c>
      <c r="B82" s="1432">
        <v>76</v>
      </c>
      <c r="C82" s="1433" t="s">
        <v>1064</v>
      </c>
      <c r="D82" s="1434" t="s">
        <v>1063</v>
      </c>
      <c r="E82" s="1432">
        <v>2018</v>
      </c>
    </row>
    <row r="83" spans="1:5" s="1436" customFormat="1" ht="39" customHeight="1">
      <c r="A83" s="1939" t="s">
        <v>1062</v>
      </c>
      <c r="B83" s="1432">
        <v>77</v>
      </c>
      <c r="C83" s="1433" t="s">
        <v>1061</v>
      </c>
      <c r="D83" s="1434" t="s">
        <v>1060</v>
      </c>
      <c r="E83" s="1432">
        <v>2018</v>
      </c>
    </row>
    <row r="84" spans="1:5" s="1436" customFormat="1" ht="39" customHeight="1">
      <c r="A84" s="1940"/>
      <c r="B84" s="1432">
        <v>78</v>
      </c>
      <c r="C84" s="1433" t="s">
        <v>1679</v>
      </c>
      <c r="D84" s="1434" t="s">
        <v>1975</v>
      </c>
      <c r="E84" s="1432">
        <v>2018</v>
      </c>
    </row>
    <row r="85" spans="1:5" ht="39" customHeight="1">
      <c r="A85" s="1941"/>
      <c r="B85" s="1432">
        <v>79</v>
      </c>
      <c r="C85" s="1433" t="s">
        <v>1678</v>
      </c>
      <c r="D85" s="1434" t="s">
        <v>1976</v>
      </c>
      <c r="E85" s="1432">
        <v>2018</v>
      </c>
    </row>
    <row r="86" spans="1:5" ht="39" customHeight="1">
      <c r="A86" s="1432" t="s">
        <v>1059</v>
      </c>
      <c r="B86" s="1432">
        <v>80</v>
      </c>
      <c r="C86" s="1433" t="s">
        <v>1058</v>
      </c>
      <c r="D86" s="1434" t="s">
        <v>1057</v>
      </c>
      <c r="E86" s="1432">
        <v>2018</v>
      </c>
    </row>
    <row r="87" spans="1:5" ht="39" customHeight="1">
      <c r="A87" s="74"/>
      <c r="B87" s="77"/>
      <c r="C87" s="76"/>
      <c r="D87" s="436" t="s">
        <v>2033</v>
      </c>
      <c r="E87" s="75"/>
    </row>
  </sheetData>
  <dataConsolidate link="1"/>
  <mergeCells count="18">
    <mergeCell ref="A33:A35"/>
    <mergeCell ref="J2:AA2"/>
    <mergeCell ref="AB2:AE2"/>
    <mergeCell ref="B6:C6"/>
    <mergeCell ref="A19:A24"/>
    <mergeCell ref="A25:A29"/>
    <mergeCell ref="A7:A18"/>
    <mergeCell ref="A30:A32"/>
    <mergeCell ref="A83:A85"/>
    <mergeCell ref="A66:A67"/>
    <mergeCell ref="A51:A53"/>
    <mergeCell ref="A68:A74"/>
    <mergeCell ref="A36:A42"/>
    <mergeCell ref="A43:A50"/>
    <mergeCell ref="A63:A65"/>
    <mergeCell ref="A54:A56"/>
    <mergeCell ref="A57:A62"/>
    <mergeCell ref="A75:A77"/>
  </mergeCells>
  <printOptions horizontalCentered="1" verticalCentered="1"/>
  <pageMargins left="0" right="0" top="0.15748031496062992" bottom="0.19685039370078741" header="0.11811023622047245" footer="0.11811023622047245"/>
  <pageSetup paperSize="9" scale="83" fitToHeight="0" orientation="portrait" r:id="rId1"/>
  <headerFooter alignWithMargins="0"/>
  <rowBreaks count="2" manualBreakCount="2">
    <brk id="35" max="4" man="1"/>
    <brk id="67" max="4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21"/>
  <sheetViews>
    <sheetView rightToLeft="1" zoomScale="120" zoomScaleNormal="120" workbookViewId="0">
      <selection activeCell="G3" sqref="G3"/>
    </sheetView>
  </sheetViews>
  <sheetFormatPr defaultColWidth="6.69921875" defaultRowHeight="13.2"/>
  <cols>
    <col min="1" max="1" width="13.69921875" style="1463" customWidth="1"/>
    <col min="2" max="2" width="4.8984375" style="1465" customWidth="1"/>
    <col min="3" max="3" width="36.59765625" style="1466" customWidth="1"/>
    <col min="4" max="4" width="41.09765625" style="1467" customWidth="1"/>
    <col min="5" max="5" width="16" style="1468" customWidth="1"/>
    <col min="6" max="256" width="6.69921875" style="1463"/>
    <col min="257" max="257" width="13.69921875" style="1463" customWidth="1"/>
    <col min="258" max="258" width="4.8984375" style="1463" customWidth="1"/>
    <col min="259" max="259" width="28.59765625" style="1463" customWidth="1"/>
    <col min="260" max="260" width="33.19921875" style="1463" customWidth="1"/>
    <col min="261" max="261" width="16" style="1463" customWidth="1"/>
    <col min="262" max="512" width="6.69921875" style="1463"/>
    <col min="513" max="513" width="13.69921875" style="1463" customWidth="1"/>
    <col min="514" max="514" width="4.8984375" style="1463" customWidth="1"/>
    <col min="515" max="515" width="28.59765625" style="1463" customWidth="1"/>
    <col min="516" max="516" width="33.19921875" style="1463" customWidth="1"/>
    <col min="517" max="517" width="16" style="1463" customWidth="1"/>
    <col min="518" max="768" width="6.69921875" style="1463"/>
    <col min="769" max="769" width="13.69921875" style="1463" customWidth="1"/>
    <col min="770" max="770" width="4.8984375" style="1463" customWidth="1"/>
    <col min="771" max="771" width="28.59765625" style="1463" customWidth="1"/>
    <col min="772" max="772" width="33.19921875" style="1463" customWidth="1"/>
    <col min="773" max="773" width="16" style="1463" customWidth="1"/>
    <col min="774" max="1024" width="6.69921875" style="1463"/>
    <col min="1025" max="1025" width="13.69921875" style="1463" customWidth="1"/>
    <col min="1026" max="1026" width="4.8984375" style="1463" customWidth="1"/>
    <col min="1027" max="1027" width="28.59765625" style="1463" customWidth="1"/>
    <col min="1028" max="1028" width="33.19921875" style="1463" customWidth="1"/>
    <col min="1029" max="1029" width="16" style="1463" customWidth="1"/>
    <col min="1030" max="1280" width="6.69921875" style="1463"/>
    <col min="1281" max="1281" width="13.69921875" style="1463" customWidth="1"/>
    <col min="1282" max="1282" width="4.8984375" style="1463" customWidth="1"/>
    <col min="1283" max="1283" width="28.59765625" style="1463" customWidth="1"/>
    <col min="1284" max="1284" width="33.19921875" style="1463" customWidth="1"/>
    <col min="1285" max="1285" width="16" style="1463" customWidth="1"/>
    <col min="1286" max="1536" width="6.69921875" style="1463"/>
    <col min="1537" max="1537" width="13.69921875" style="1463" customWidth="1"/>
    <col min="1538" max="1538" width="4.8984375" style="1463" customWidth="1"/>
    <col min="1539" max="1539" width="28.59765625" style="1463" customWidth="1"/>
    <col min="1540" max="1540" width="33.19921875" style="1463" customWidth="1"/>
    <col min="1541" max="1541" width="16" style="1463" customWidth="1"/>
    <col min="1542" max="1792" width="6.69921875" style="1463"/>
    <col min="1793" max="1793" width="13.69921875" style="1463" customWidth="1"/>
    <col min="1794" max="1794" width="4.8984375" style="1463" customWidth="1"/>
    <col min="1795" max="1795" width="28.59765625" style="1463" customWidth="1"/>
    <col min="1796" max="1796" width="33.19921875" style="1463" customWidth="1"/>
    <col min="1797" max="1797" width="16" style="1463" customWidth="1"/>
    <col min="1798" max="2048" width="6.69921875" style="1463"/>
    <col min="2049" max="2049" width="13.69921875" style="1463" customWidth="1"/>
    <col min="2050" max="2050" width="4.8984375" style="1463" customWidth="1"/>
    <col min="2051" max="2051" width="28.59765625" style="1463" customWidth="1"/>
    <col min="2052" max="2052" width="33.19921875" style="1463" customWidth="1"/>
    <col min="2053" max="2053" width="16" style="1463" customWidth="1"/>
    <col min="2054" max="2304" width="6.69921875" style="1463"/>
    <col min="2305" max="2305" width="13.69921875" style="1463" customWidth="1"/>
    <col min="2306" max="2306" width="4.8984375" style="1463" customWidth="1"/>
    <col min="2307" max="2307" width="28.59765625" style="1463" customWidth="1"/>
    <col min="2308" max="2308" width="33.19921875" style="1463" customWidth="1"/>
    <col min="2309" max="2309" width="16" style="1463" customWidth="1"/>
    <col min="2310" max="2560" width="6.69921875" style="1463"/>
    <col min="2561" max="2561" width="13.69921875" style="1463" customWidth="1"/>
    <col min="2562" max="2562" width="4.8984375" style="1463" customWidth="1"/>
    <col min="2563" max="2563" width="28.59765625" style="1463" customWidth="1"/>
    <col min="2564" max="2564" width="33.19921875" style="1463" customWidth="1"/>
    <col min="2565" max="2565" width="16" style="1463" customWidth="1"/>
    <col min="2566" max="2816" width="6.69921875" style="1463"/>
    <col min="2817" max="2817" width="13.69921875" style="1463" customWidth="1"/>
    <col min="2818" max="2818" width="4.8984375" style="1463" customWidth="1"/>
    <col min="2819" max="2819" width="28.59765625" style="1463" customWidth="1"/>
    <col min="2820" max="2820" width="33.19921875" style="1463" customWidth="1"/>
    <col min="2821" max="2821" width="16" style="1463" customWidth="1"/>
    <col min="2822" max="3072" width="6.69921875" style="1463"/>
    <col min="3073" max="3073" width="13.69921875" style="1463" customWidth="1"/>
    <col min="3074" max="3074" width="4.8984375" style="1463" customWidth="1"/>
    <col min="3075" max="3075" width="28.59765625" style="1463" customWidth="1"/>
    <col min="3076" max="3076" width="33.19921875" style="1463" customWidth="1"/>
    <col min="3077" max="3077" width="16" style="1463" customWidth="1"/>
    <col min="3078" max="3328" width="6.69921875" style="1463"/>
    <col min="3329" max="3329" width="13.69921875" style="1463" customWidth="1"/>
    <col min="3330" max="3330" width="4.8984375" style="1463" customWidth="1"/>
    <col min="3331" max="3331" width="28.59765625" style="1463" customWidth="1"/>
    <col min="3332" max="3332" width="33.19921875" style="1463" customWidth="1"/>
    <col min="3333" max="3333" width="16" style="1463" customWidth="1"/>
    <col min="3334" max="3584" width="6.69921875" style="1463"/>
    <col min="3585" max="3585" width="13.69921875" style="1463" customWidth="1"/>
    <col min="3586" max="3586" width="4.8984375" style="1463" customWidth="1"/>
    <col min="3587" max="3587" width="28.59765625" style="1463" customWidth="1"/>
    <col min="3588" max="3588" width="33.19921875" style="1463" customWidth="1"/>
    <col min="3589" max="3589" width="16" style="1463" customWidth="1"/>
    <col min="3590" max="3840" width="6.69921875" style="1463"/>
    <col min="3841" max="3841" width="13.69921875" style="1463" customWidth="1"/>
    <col min="3842" max="3842" width="4.8984375" style="1463" customWidth="1"/>
    <col min="3843" max="3843" width="28.59765625" style="1463" customWidth="1"/>
    <col min="3844" max="3844" width="33.19921875" style="1463" customWidth="1"/>
    <col min="3845" max="3845" width="16" style="1463" customWidth="1"/>
    <col min="3846" max="4096" width="6.69921875" style="1463"/>
    <col min="4097" max="4097" width="13.69921875" style="1463" customWidth="1"/>
    <col min="4098" max="4098" width="4.8984375" style="1463" customWidth="1"/>
    <col min="4099" max="4099" width="28.59765625" style="1463" customWidth="1"/>
    <col min="4100" max="4100" width="33.19921875" style="1463" customWidth="1"/>
    <col min="4101" max="4101" width="16" style="1463" customWidth="1"/>
    <col min="4102" max="4352" width="6.69921875" style="1463"/>
    <col min="4353" max="4353" width="13.69921875" style="1463" customWidth="1"/>
    <col min="4354" max="4354" width="4.8984375" style="1463" customWidth="1"/>
    <col min="4355" max="4355" width="28.59765625" style="1463" customWidth="1"/>
    <col min="4356" max="4356" width="33.19921875" style="1463" customWidth="1"/>
    <col min="4357" max="4357" width="16" style="1463" customWidth="1"/>
    <col min="4358" max="4608" width="6.69921875" style="1463"/>
    <col min="4609" max="4609" width="13.69921875" style="1463" customWidth="1"/>
    <col min="4610" max="4610" width="4.8984375" style="1463" customWidth="1"/>
    <col min="4611" max="4611" width="28.59765625" style="1463" customWidth="1"/>
    <col min="4612" max="4612" width="33.19921875" style="1463" customWidth="1"/>
    <col min="4613" max="4613" width="16" style="1463" customWidth="1"/>
    <col min="4614" max="4864" width="6.69921875" style="1463"/>
    <col min="4865" max="4865" width="13.69921875" style="1463" customWidth="1"/>
    <col min="4866" max="4866" width="4.8984375" style="1463" customWidth="1"/>
    <col min="4867" max="4867" width="28.59765625" style="1463" customWidth="1"/>
    <col min="4868" max="4868" width="33.19921875" style="1463" customWidth="1"/>
    <col min="4869" max="4869" width="16" style="1463" customWidth="1"/>
    <col min="4870" max="5120" width="6.69921875" style="1463"/>
    <col min="5121" max="5121" width="13.69921875" style="1463" customWidth="1"/>
    <col min="5122" max="5122" width="4.8984375" style="1463" customWidth="1"/>
    <col min="5123" max="5123" width="28.59765625" style="1463" customWidth="1"/>
    <col min="5124" max="5124" width="33.19921875" style="1463" customWidth="1"/>
    <col min="5125" max="5125" width="16" style="1463" customWidth="1"/>
    <col min="5126" max="5376" width="6.69921875" style="1463"/>
    <col min="5377" max="5377" width="13.69921875" style="1463" customWidth="1"/>
    <col min="5378" max="5378" width="4.8984375" style="1463" customWidth="1"/>
    <col min="5379" max="5379" width="28.59765625" style="1463" customWidth="1"/>
    <col min="5380" max="5380" width="33.19921875" style="1463" customWidth="1"/>
    <col min="5381" max="5381" width="16" style="1463" customWidth="1"/>
    <col min="5382" max="5632" width="6.69921875" style="1463"/>
    <col min="5633" max="5633" width="13.69921875" style="1463" customWidth="1"/>
    <col min="5634" max="5634" width="4.8984375" style="1463" customWidth="1"/>
    <col min="5635" max="5635" width="28.59765625" style="1463" customWidth="1"/>
    <col min="5636" max="5636" width="33.19921875" style="1463" customWidth="1"/>
    <col min="5637" max="5637" width="16" style="1463" customWidth="1"/>
    <col min="5638" max="5888" width="6.69921875" style="1463"/>
    <col min="5889" max="5889" width="13.69921875" style="1463" customWidth="1"/>
    <col min="5890" max="5890" width="4.8984375" style="1463" customWidth="1"/>
    <col min="5891" max="5891" width="28.59765625" style="1463" customWidth="1"/>
    <col min="5892" max="5892" width="33.19921875" style="1463" customWidth="1"/>
    <col min="5893" max="5893" width="16" style="1463" customWidth="1"/>
    <col min="5894" max="6144" width="6.69921875" style="1463"/>
    <col min="6145" max="6145" width="13.69921875" style="1463" customWidth="1"/>
    <col min="6146" max="6146" width="4.8984375" style="1463" customWidth="1"/>
    <col min="6147" max="6147" width="28.59765625" style="1463" customWidth="1"/>
    <col min="6148" max="6148" width="33.19921875" style="1463" customWidth="1"/>
    <col min="6149" max="6149" width="16" style="1463" customWidth="1"/>
    <col min="6150" max="6400" width="6.69921875" style="1463"/>
    <col min="6401" max="6401" width="13.69921875" style="1463" customWidth="1"/>
    <col min="6402" max="6402" width="4.8984375" style="1463" customWidth="1"/>
    <col min="6403" max="6403" width="28.59765625" style="1463" customWidth="1"/>
    <col min="6404" max="6404" width="33.19921875" style="1463" customWidth="1"/>
    <col min="6405" max="6405" width="16" style="1463" customWidth="1"/>
    <col min="6406" max="6656" width="6.69921875" style="1463"/>
    <col min="6657" max="6657" width="13.69921875" style="1463" customWidth="1"/>
    <col min="6658" max="6658" width="4.8984375" style="1463" customWidth="1"/>
    <col min="6659" max="6659" width="28.59765625" style="1463" customWidth="1"/>
    <col min="6660" max="6660" width="33.19921875" style="1463" customWidth="1"/>
    <col min="6661" max="6661" width="16" style="1463" customWidth="1"/>
    <col min="6662" max="6912" width="6.69921875" style="1463"/>
    <col min="6913" max="6913" width="13.69921875" style="1463" customWidth="1"/>
    <col min="6914" max="6914" width="4.8984375" style="1463" customWidth="1"/>
    <col min="6915" max="6915" width="28.59765625" style="1463" customWidth="1"/>
    <col min="6916" max="6916" width="33.19921875" style="1463" customWidth="1"/>
    <col min="6917" max="6917" width="16" style="1463" customWidth="1"/>
    <col min="6918" max="7168" width="6.69921875" style="1463"/>
    <col min="7169" max="7169" width="13.69921875" style="1463" customWidth="1"/>
    <col min="7170" max="7170" width="4.8984375" style="1463" customWidth="1"/>
    <col min="7171" max="7171" width="28.59765625" style="1463" customWidth="1"/>
    <col min="7172" max="7172" width="33.19921875" style="1463" customWidth="1"/>
    <col min="7173" max="7173" width="16" style="1463" customWidth="1"/>
    <col min="7174" max="7424" width="6.69921875" style="1463"/>
    <col min="7425" max="7425" width="13.69921875" style="1463" customWidth="1"/>
    <col min="7426" max="7426" width="4.8984375" style="1463" customWidth="1"/>
    <col min="7427" max="7427" width="28.59765625" style="1463" customWidth="1"/>
    <col min="7428" max="7428" width="33.19921875" style="1463" customWidth="1"/>
    <col min="7429" max="7429" width="16" style="1463" customWidth="1"/>
    <col min="7430" max="7680" width="6.69921875" style="1463"/>
    <col min="7681" max="7681" width="13.69921875" style="1463" customWidth="1"/>
    <col min="7682" max="7682" width="4.8984375" style="1463" customWidth="1"/>
    <col min="7683" max="7683" width="28.59765625" style="1463" customWidth="1"/>
    <col min="7684" max="7684" width="33.19921875" style="1463" customWidth="1"/>
    <col min="7685" max="7685" width="16" style="1463" customWidth="1"/>
    <col min="7686" max="7936" width="6.69921875" style="1463"/>
    <col min="7937" max="7937" width="13.69921875" style="1463" customWidth="1"/>
    <col min="7938" max="7938" width="4.8984375" style="1463" customWidth="1"/>
    <col min="7939" max="7939" width="28.59765625" style="1463" customWidth="1"/>
    <col min="7940" max="7940" width="33.19921875" style="1463" customWidth="1"/>
    <col min="7941" max="7941" width="16" style="1463" customWidth="1"/>
    <col min="7942" max="8192" width="6.69921875" style="1463"/>
    <col min="8193" max="8193" width="13.69921875" style="1463" customWidth="1"/>
    <col min="8194" max="8194" width="4.8984375" style="1463" customWidth="1"/>
    <col min="8195" max="8195" width="28.59765625" style="1463" customWidth="1"/>
    <col min="8196" max="8196" width="33.19921875" style="1463" customWidth="1"/>
    <col min="8197" max="8197" width="16" style="1463" customWidth="1"/>
    <col min="8198" max="8448" width="6.69921875" style="1463"/>
    <col min="8449" max="8449" width="13.69921875" style="1463" customWidth="1"/>
    <col min="8450" max="8450" width="4.8984375" style="1463" customWidth="1"/>
    <col min="8451" max="8451" width="28.59765625" style="1463" customWidth="1"/>
    <col min="8452" max="8452" width="33.19921875" style="1463" customWidth="1"/>
    <col min="8453" max="8453" width="16" style="1463" customWidth="1"/>
    <col min="8454" max="8704" width="6.69921875" style="1463"/>
    <col min="8705" max="8705" width="13.69921875" style="1463" customWidth="1"/>
    <col min="8706" max="8706" width="4.8984375" style="1463" customWidth="1"/>
    <col min="8707" max="8707" width="28.59765625" style="1463" customWidth="1"/>
    <col min="8708" max="8708" width="33.19921875" style="1463" customWidth="1"/>
    <col min="8709" max="8709" width="16" style="1463" customWidth="1"/>
    <col min="8710" max="8960" width="6.69921875" style="1463"/>
    <col min="8961" max="8961" width="13.69921875" style="1463" customWidth="1"/>
    <col min="8962" max="8962" width="4.8984375" style="1463" customWidth="1"/>
    <col min="8963" max="8963" width="28.59765625" style="1463" customWidth="1"/>
    <col min="8964" max="8964" width="33.19921875" style="1463" customWidth="1"/>
    <col min="8965" max="8965" width="16" style="1463" customWidth="1"/>
    <col min="8966" max="9216" width="6.69921875" style="1463"/>
    <col min="9217" max="9217" width="13.69921875" style="1463" customWidth="1"/>
    <col min="9218" max="9218" width="4.8984375" style="1463" customWidth="1"/>
    <col min="9219" max="9219" width="28.59765625" style="1463" customWidth="1"/>
    <col min="9220" max="9220" width="33.19921875" style="1463" customWidth="1"/>
    <col min="9221" max="9221" width="16" style="1463" customWidth="1"/>
    <col min="9222" max="9472" width="6.69921875" style="1463"/>
    <col min="9473" max="9473" width="13.69921875" style="1463" customWidth="1"/>
    <col min="9474" max="9474" width="4.8984375" style="1463" customWidth="1"/>
    <col min="9475" max="9475" width="28.59765625" style="1463" customWidth="1"/>
    <col min="9476" max="9476" width="33.19921875" style="1463" customWidth="1"/>
    <col min="9477" max="9477" width="16" style="1463" customWidth="1"/>
    <col min="9478" max="9728" width="6.69921875" style="1463"/>
    <col min="9729" max="9729" width="13.69921875" style="1463" customWidth="1"/>
    <col min="9730" max="9730" width="4.8984375" style="1463" customWidth="1"/>
    <col min="9731" max="9731" width="28.59765625" style="1463" customWidth="1"/>
    <col min="9732" max="9732" width="33.19921875" style="1463" customWidth="1"/>
    <col min="9733" max="9733" width="16" style="1463" customWidth="1"/>
    <col min="9734" max="9984" width="6.69921875" style="1463"/>
    <col min="9985" max="9985" width="13.69921875" style="1463" customWidth="1"/>
    <col min="9986" max="9986" width="4.8984375" style="1463" customWidth="1"/>
    <col min="9987" max="9987" width="28.59765625" style="1463" customWidth="1"/>
    <col min="9988" max="9988" width="33.19921875" style="1463" customWidth="1"/>
    <col min="9989" max="9989" width="16" style="1463" customWidth="1"/>
    <col min="9990" max="10240" width="6.69921875" style="1463"/>
    <col min="10241" max="10241" width="13.69921875" style="1463" customWidth="1"/>
    <col min="10242" max="10242" width="4.8984375" style="1463" customWidth="1"/>
    <col min="10243" max="10243" width="28.59765625" style="1463" customWidth="1"/>
    <col min="10244" max="10244" width="33.19921875" style="1463" customWidth="1"/>
    <col min="10245" max="10245" width="16" style="1463" customWidth="1"/>
    <col min="10246" max="10496" width="6.69921875" style="1463"/>
    <col min="10497" max="10497" width="13.69921875" style="1463" customWidth="1"/>
    <col min="10498" max="10498" width="4.8984375" style="1463" customWidth="1"/>
    <col min="10499" max="10499" width="28.59765625" style="1463" customWidth="1"/>
    <col min="10500" max="10500" width="33.19921875" style="1463" customWidth="1"/>
    <col min="10501" max="10501" width="16" style="1463" customWidth="1"/>
    <col min="10502" max="10752" width="6.69921875" style="1463"/>
    <col min="10753" max="10753" width="13.69921875" style="1463" customWidth="1"/>
    <col min="10754" max="10754" width="4.8984375" style="1463" customWidth="1"/>
    <col min="10755" max="10755" width="28.59765625" style="1463" customWidth="1"/>
    <col min="10756" max="10756" width="33.19921875" style="1463" customWidth="1"/>
    <col min="10757" max="10757" width="16" style="1463" customWidth="1"/>
    <col min="10758" max="11008" width="6.69921875" style="1463"/>
    <col min="11009" max="11009" width="13.69921875" style="1463" customWidth="1"/>
    <col min="11010" max="11010" width="4.8984375" style="1463" customWidth="1"/>
    <col min="11011" max="11011" width="28.59765625" style="1463" customWidth="1"/>
    <col min="11012" max="11012" width="33.19921875" style="1463" customWidth="1"/>
    <col min="11013" max="11013" width="16" style="1463" customWidth="1"/>
    <col min="11014" max="11264" width="6.69921875" style="1463"/>
    <col min="11265" max="11265" width="13.69921875" style="1463" customWidth="1"/>
    <col min="11266" max="11266" width="4.8984375" style="1463" customWidth="1"/>
    <col min="11267" max="11267" width="28.59765625" style="1463" customWidth="1"/>
    <col min="11268" max="11268" width="33.19921875" style="1463" customWidth="1"/>
    <col min="11269" max="11269" width="16" style="1463" customWidth="1"/>
    <col min="11270" max="11520" width="6.69921875" style="1463"/>
    <col min="11521" max="11521" width="13.69921875" style="1463" customWidth="1"/>
    <col min="11522" max="11522" width="4.8984375" style="1463" customWidth="1"/>
    <col min="11523" max="11523" width="28.59765625" style="1463" customWidth="1"/>
    <col min="11524" max="11524" width="33.19921875" style="1463" customWidth="1"/>
    <col min="11525" max="11525" width="16" style="1463" customWidth="1"/>
    <col min="11526" max="11776" width="6.69921875" style="1463"/>
    <col min="11777" max="11777" width="13.69921875" style="1463" customWidth="1"/>
    <col min="11778" max="11778" width="4.8984375" style="1463" customWidth="1"/>
    <col min="11779" max="11779" width="28.59765625" style="1463" customWidth="1"/>
    <col min="11780" max="11780" width="33.19921875" style="1463" customWidth="1"/>
    <col min="11781" max="11781" width="16" style="1463" customWidth="1"/>
    <col min="11782" max="12032" width="6.69921875" style="1463"/>
    <col min="12033" max="12033" width="13.69921875" style="1463" customWidth="1"/>
    <col min="12034" max="12034" width="4.8984375" style="1463" customWidth="1"/>
    <col min="12035" max="12035" width="28.59765625" style="1463" customWidth="1"/>
    <col min="12036" max="12036" width="33.19921875" style="1463" customWidth="1"/>
    <col min="12037" max="12037" width="16" style="1463" customWidth="1"/>
    <col min="12038" max="12288" width="6.69921875" style="1463"/>
    <col min="12289" max="12289" width="13.69921875" style="1463" customWidth="1"/>
    <col min="12290" max="12290" width="4.8984375" style="1463" customWidth="1"/>
    <col min="12291" max="12291" width="28.59765625" style="1463" customWidth="1"/>
    <col min="12292" max="12292" width="33.19921875" style="1463" customWidth="1"/>
    <col min="12293" max="12293" width="16" style="1463" customWidth="1"/>
    <col min="12294" max="12544" width="6.69921875" style="1463"/>
    <col min="12545" max="12545" width="13.69921875" style="1463" customWidth="1"/>
    <col min="12546" max="12546" width="4.8984375" style="1463" customWidth="1"/>
    <col min="12547" max="12547" width="28.59765625" style="1463" customWidth="1"/>
    <col min="12548" max="12548" width="33.19921875" style="1463" customWidth="1"/>
    <col min="12549" max="12549" width="16" style="1463" customWidth="1"/>
    <col min="12550" max="12800" width="6.69921875" style="1463"/>
    <col min="12801" max="12801" width="13.69921875" style="1463" customWidth="1"/>
    <col min="12802" max="12802" width="4.8984375" style="1463" customWidth="1"/>
    <col min="12803" max="12803" width="28.59765625" style="1463" customWidth="1"/>
    <col min="12804" max="12804" width="33.19921875" style="1463" customWidth="1"/>
    <col min="12805" max="12805" width="16" style="1463" customWidth="1"/>
    <col min="12806" max="13056" width="6.69921875" style="1463"/>
    <col min="13057" max="13057" width="13.69921875" style="1463" customWidth="1"/>
    <col min="13058" max="13058" width="4.8984375" style="1463" customWidth="1"/>
    <col min="13059" max="13059" width="28.59765625" style="1463" customWidth="1"/>
    <col min="13060" max="13060" width="33.19921875" style="1463" customWidth="1"/>
    <col min="13061" max="13061" width="16" style="1463" customWidth="1"/>
    <col min="13062" max="13312" width="6.69921875" style="1463"/>
    <col min="13313" max="13313" width="13.69921875" style="1463" customWidth="1"/>
    <col min="13314" max="13314" width="4.8984375" style="1463" customWidth="1"/>
    <col min="13315" max="13315" width="28.59765625" style="1463" customWidth="1"/>
    <col min="13316" max="13316" width="33.19921875" style="1463" customWidth="1"/>
    <col min="13317" max="13317" width="16" style="1463" customWidth="1"/>
    <col min="13318" max="13568" width="6.69921875" style="1463"/>
    <col min="13569" max="13569" width="13.69921875" style="1463" customWidth="1"/>
    <col min="13570" max="13570" width="4.8984375" style="1463" customWidth="1"/>
    <col min="13571" max="13571" width="28.59765625" style="1463" customWidth="1"/>
    <col min="13572" max="13572" width="33.19921875" style="1463" customWidth="1"/>
    <col min="13573" max="13573" width="16" style="1463" customWidth="1"/>
    <col min="13574" max="13824" width="6.69921875" style="1463"/>
    <col min="13825" max="13825" width="13.69921875" style="1463" customWidth="1"/>
    <col min="13826" max="13826" width="4.8984375" style="1463" customWidth="1"/>
    <col min="13827" max="13827" width="28.59765625" style="1463" customWidth="1"/>
    <col min="13828" max="13828" width="33.19921875" style="1463" customWidth="1"/>
    <col min="13829" max="13829" width="16" style="1463" customWidth="1"/>
    <col min="13830" max="14080" width="6.69921875" style="1463"/>
    <col min="14081" max="14081" width="13.69921875" style="1463" customWidth="1"/>
    <col min="14082" max="14082" width="4.8984375" style="1463" customWidth="1"/>
    <col min="14083" max="14083" width="28.59765625" style="1463" customWidth="1"/>
    <col min="14084" max="14084" width="33.19921875" style="1463" customWidth="1"/>
    <col min="14085" max="14085" width="16" style="1463" customWidth="1"/>
    <col min="14086" max="14336" width="6.69921875" style="1463"/>
    <col min="14337" max="14337" width="13.69921875" style="1463" customWidth="1"/>
    <col min="14338" max="14338" width="4.8984375" style="1463" customWidth="1"/>
    <col min="14339" max="14339" width="28.59765625" style="1463" customWidth="1"/>
    <col min="14340" max="14340" width="33.19921875" style="1463" customWidth="1"/>
    <col min="14341" max="14341" width="16" style="1463" customWidth="1"/>
    <col min="14342" max="14592" width="6.69921875" style="1463"/>
    <col min="14593" max="14593" width="13.69921875" style="1463" customWidth="1"/>
    <col min="14594" max="14594" width="4.8984375" style="1463" customWidth="1"/>
    <col min="14595" max="14595" width="28.59765625" style="1463" customWidth="1"/>
    <col min="14596" max="14596" width="33.19921875" style="1463" customWidth="1"/>
    <col min="14597" max="14597" width="16" style="1463" customWidth="1"/>
    <col min="14598" max="14848" width="6.69921875" style="1463"/>
    <col min="14849" max="14849" width="13.69921875" style="1463" customWidth="1"/>
    <col min="14850" max="14850" width="4.8984375" style="1463" customWidth="1"/>
    <col min="14851" max="14851" width="28.59765625" style="1463" customWidth="1"/>
    <col min="14852" max="14852" width="33.19921875" style="1463" customWidth="1"/>
    <col min="14853" max="14853" width="16" style="1463" customWidth="1"/>
    <col min="14854" max="15104" width="6.69921875" style="1463"/>
    <col min="15105" max="15105" width="13.69921875" style="1463" customWidth="1"/>
    <col min="15106" max="15106" width="4.8984375" style="1463" customWidth="1"/>
    <col min="15107" max="15107" width="28.59765625" style="1463" customWidth="1"/>
    <col min="15108" max="15108" width="33.19921875" style="1463" customWidth="1"/>
    <col min="15109" max="15109" width="16" style="1463" customWidth="1"/>
    <col min="15110" max="15360" width="6.69921875" style="1463"/>
    <col min="15361" max="15361" width="13.69921875" style="1463" customWidth="1"/>
    <col min="15362" max="15362" width="4.8984375" style="1463" customWidth="1"/>
    <col min="15363" max="15363" width="28.59765625" style="1463" customWidth="1"/>
    <col min="15364" max="15364" width="33.19921875" style="1463" customWidth="1"/>
    <col min="15365" max="15365" width="16" style="1463" customWidth="1"/>
    <col min="15366" max="15616" width="6.69921875" style="1463"/>
    <col min="15617" max="15617" width="13.69921875" style="1463" customWidth="1"/>
    <col min="15618" max="15618" width="4.8984375" style="1463" customWidth="1"/>
    <col min="15619" max="15619" width="28.59765625" style="1463" customWidth="1"/>
    <col min="15620" max="15620" width="33.19921875" style="1463" customWidth="1"/>
    <col min="15621" max="15621" width="16" style="1463" customWidth="1"/>
    <col min="15622" max="15872" width="6.69921875" style="1463"/>
    <col min="15873" max="15873" width="13.69921875" style="1463" customWidth="1"/>
    <col min="15874" max="15874" width="4.8984375" style="1463" customWidth="1"/>
    <col min="15875" max="15875" width="28.59765625" style="1463" customWidth="1"/>
    <col min="15876" max="15876" width="33.19921875" style="1463" customWidth="1"/>
    <col min="15877" max="15877" width="16" style="1463" customWidth="1"/>
    <col min="15878" max="16128" width="6.69921875" style="1463"/>
    <col min="16129" max="16129" width="13.69921875" style="1463" customWidth="1"/>
    <col min="16130" max="16130" width="4.8984375" style="1463" customWidth="1"/>
    <col min="16131" max="16131" width="28.59765625" style="1463" customWidth="1"/>
    <col min="16132" max="16132" width="33.19921875" style="1463" customWidth="1"/>
    <col min="16133" max="16133" width="16" style="1463" customWidth="1"/>
    <col min="16134" max="16384" width="6.69921875" style="1463"/>
  </cols>
  <sheetData>
    <row r="1" spans="1:31" s="1436" customFormat="1" ht="39" customHeight="1"/>
    <row r="2" spans="1:31" s="1436" customFormat="1" ht="39" customHeight="1">
      <c r="F2" s="1437"/>
      <c r="G2" s="1437"/>
      <c r="H2" s="1437"/>
      <c r="I2" s="1437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X2" s="1943"/>
      <c r="Y2" s="1943"/>
      <c r="Z2" s="1943"/>
      <c r="AA2" s="1943"/>
      <c r="AB2" s="1943"/>
      <c r="AC2" s="1943"/>
      <c r="AD2" s="1943"/>
      <c r="AE2" s="1943"/>
    </row>
    <row r="3" spans="1:31" s="441" customFormat="1" ht="54.75" customHeight="1"/>
    <row r="4" spans="1:31" s="441" customFormat="1" ht="49.5" customHeight="1">
      <c r="A4" s="308" t="s">
        <v>1694</v>
      </c>
      <c r="B4" s="309"/>
      <c r="C4" s="309"/>
      <c r="D4" s="309"/>
      <c r="E4" s="309"/>
    </row>
    <row r="5" spans="1:31" s="441" customFormat="1" ht="33" customHeight="1">
      <c r="A5" s="1199" t="s">
        <v>1695</v>
      </c>
      <c r="B5" s="309"/>
      <c r="C5" s="309"/>
      <c r="D5" s="309"/>
      <c r="E5" s="309"/>
    </row>
    <row r="6" spans="1:31" s="441" customFormat="1" ht="33" customHeight="1">
      <c r="A6" s="332" t="s">
        <v>1305</v>
      </c>
      <c r="B6" s="1443"/>
      <c r="C6" s="332"/>
      <c r="D6" s="1444"/>
      <c r="E6" s="1445" t="s">
        <v>1304</v>
      </c>
    </row>
    <row r="7" spans="1:31" s="441" customFormat="1" ht="66" customHeight="1">
      <c r="A7" s="1446" t="s">
        <v>1172</v>
      </c>
      <c r="B7" s="1945" t="s">
        <v>1171</v>
      </c>
      <c r="C7" s="1945"/>
      <c r="D7" s="1446" t="s">
        <v>1170</v>
      </c>
      <c r="E7" s="1447" t="s">
        <v>1169</v>
      </c>
    </row>
    <row r="8" spans="1:31" s="441" customFormat="1" ht="33" customHeight="1">
      <c r="A8" s="1946" t="s">
        <v>1168</v>
      </c>
      <c r="B8" s="1448">
        <v>1</v>
      </c>
      <c r="C8" s="1449" t="s">
        <v>1303</v>
      </c>
      <c r="D8" s="1450" t="s">
        <v>1302</v>
      </c>
      <c r="E8" s="1448">
        <v>2019</v>
      </c>
    </row>
    <row r="9" spans="1:31" s="441" customFormat="1" ht="33" customHeight="1">
      <c r="A9" s="1946"/>
      <c r="B9" s="1448">
        <v>2</v>
      </c>
      <c r="C9" s="1449" t="s">
        <v>1301</v>
      </c>
      <c r="D9" s="1450" t="s">
        <v>1300</v>
      </c>
      <c r="E9" s="1448">
        <v>2019</v>
      </c>
    </row>
    <row r="10" spans="1:31" s="441" customFormat="1" ht="33" customHeight="1">
      <c r="A10" s="1946"/>
      <c r="B10" s="1448">
        <v>3</v>
      </c>
      <c r="C10" s="1449" t="s">
        <v>1696</v>
      </c>
      <c r="D10" s="1450" t="s">
        <v>1299</v>
      </c>
      <c r="E10" s="1448">
        <v>2019</v>
      </c>
    </row>
    <row r="11" spans="1:31" s="441" customFormat="1" ht="33" customHeight="1">
      <c r="A11" s="1946"/>
      <c r="B11" s="1448">
        <v>4</v>
      </c>
      <c r="C11" s="1449" t="s">
        <v>1298</v>
      </c>
      <c r="D11" s="1450" t="s">
        <v>1297</v>
      </c>
      <c r="E11" s="1448">
        <v>2017</v>
      </c>
    </row>
    <row r="12" spans="1:31" s="441" customFormat="1" ht="33" customHeight="1">
      <c r="A12" s="1946"/>
      <c r="B12" s="1448">
        <v>5</v>
      </c>
      <c r="C12" s="1449" t="s">
        <v>1296</v>
      </c>
      <c r="D12" s="1450" t="s">
        <v>1295</v>
      </c>
      <c r="E12" s="1448">
        <v>2017</v>
      </c>
    </row>
    <row r="13" spans="1:31" s="441" customFormat="1" ht="33" customHeight="1">
      <c r="A13" s="1946"/>
      <c r="B13" s="1448">
        <v>6</v>
      </c>
      <c r="C13" s="1449" t="s">
        <v>1242</v>
      </c>
      <c r="D13" s="1450" t="s">
        <v>1187</v>
      </c>
      <c r="E13" s="1448">
        <v>2017</v>
      </c>
    </row>
    <row r="14" spans="1:31" s="441" customFormat="1" ht="33" customHeight="1">
      <c r="A14" s="1946"/>
      <c r="B14" s="1448">
        <v>7</v>
      </c>
      <c r="C14" s="1449" t="s">
        <v>1294</v>
      </c>
      <c r="D14" s="1450" t="s">
        <v>1293</v>
      </c>
      <c r="E14" s="1448">
        <v>2017</v>
      </c>
    </row>
    <row r="15" spans="1:31" s="441" customFormat="1" ht="33" customHeight="1">
      <c r="A15" s="1946"/>
      <c r="B15" s="1448">
        <v>8</v>
      </c>
      <c r="C15" s="1449" t="s">
        <v>1292</v>
      </c>
      <c r="D15" s="1450" t="s">
        <v>1291</v>
      </c>
      <c r="E15" s="1448">
        <v>2017</v>
      </c>
    </row>
    <row r="16" spans="1:31" s="441" customFormat="1" ht="33" customHeight="1">
      <c r="A16" s="1946"/>
      <c r="B16" s="1448">
        <v>9</v>
      </c>
      <c r="C16" s="1449" t="s">
        <v>1235</v>
      </c>
      <c r="D16" s="1450" t="s">
        <v>1183</v>
      </c>
      <c r="E16" s="1448">
        <v>2017</v>
      </c>
    </row>
    <row r="17" spans="1:5" s="441" customFormat="1" ht="33" customHeight="1">
      <c r="A17" s="1946"/>
      <c r="B17" s="1448">
        <v>10</v>
      </c>
      <c r="C17" s="1449" t="s">
        <v>1182</v>
      </c>
      <c r="D17" s="1450" t="s">
        <v>1290</v>
      </c>
      <c r="E17" s="1448">
        <v>2017</v>
      </c>
    </row>
    <row r="18" spans="1:5" s="441" customFormat="1" ht="33" customHeight="1">
      <c r="A18" s="1946"/>
      <c r="B18" s="1448">
        <v>11</v>
      </c>
      <c r="C18" s="1449" t="s">
        <v>1237</v>
      </c>
      <c r="D18" s="1450" t="s">
        <v>1236</v>
      </c>
      <c r="E18" s="1448">
        <v>2017</v>
      </c>
    </row>
    <row r="19" spans="1:5" s="441" customFormat="1" ht="33" customHeight="1">
      <c r="A19" s="1946"/>
      <c r="B19" s="1448">
        <v>12</v>
      </c>
      <c r="C19" s="1449" t="s">
        <v>1289</v>
      </c>
      <c r="D19" s="1450" t="s">
        <v>1288</v>
      </c>
      <c r="E19" s="1448">
        <v>2017</v>
      </c>
    </row>
    <row r="20" spans="1:5" s="441" customFormat="1" ht="33" customHeight="1">
      <c r="A20" s="1946"/>
      <c r="B20" s="1448">
        <v>13</v>
      </c>
      <c r="C20" s="1449" t="s">
        <v>1195</v>
      </c>
      <c r="D20" s="1450" t="s">
        <v>1194</v>
      </c>
      <c r="E20" s="1448">
        <v>2017</v>
      </c>
    </row>
    <row r="21" spans="1:5" s="441" customFormat="1" ht="33" customHeight="1">
      <c r="A21" s="1946"/>
      <c r="B21" s="1448">
        <v>14</v>
      </c>
      <c r="C21" s="1449" t="s">
        <v>1287</v>
      </c>
      <c r="D21" s="1450" t="s">
        <v>1286</v>
      </c>
      <c r="E21" s="1448">
        <v>2017</v>
      </c>
    </row>
    <row r="22" spans="1:5" s="441" customFormat="1" ht="33" customHeight="1">
      <c r="A22" s="1946"/>
      <c r="B22" s="1448">
        <v>15</v>
      </c>
      <c r="C22" s="1449" t="s">
        <v>1285</v>
      </c>
      <c r="D22" s="1450" t="s">
        <v>1284</v>
      </c>
      <c r="E22" s="1448">
        <v>2017</v>
      </c>
    </row>
    <row r="23" spans="1:5" s="441" customFormat="1" ht="33" customHeight="1">
      <c r="A23" s="1946"/>
      <c r="B23" s="1448">
        <v>16</v>
      </c>
      <c r="C23" s="1449" t="s">
        <v>1283</v>
      </c>
      <c r="D23" s="1450" t="s">
        <v>1282</v>
      </c>
      <c r="E23" s="1448">
        <v>2018</v>
      </c>
    </row>
    <row r="24" spans="1:5" s="441" customFormat="1" ht="33" customHeight="1">
      <c r="A24" s="1946"/>
      <c r="B24" s="1448">
        <v>17</v>
      </c>
      <c r="C24" s="1449" t="s">
        <v>1281</v>
      </c>
      <c r="D24" s="1450" t="s">
        <v>1280</v>
      </c>
      <c r="E24" s="1448">
        <v>2018</v>
      </c>
    </row>
    <row r="25" spans="1:5" s="441" customFormat="1" ht="33" customHeight="1">
      <c r="A25" s="1946"/>
      <c r="B25" s="1448">
        <v>18</v>
      </c>
      <c r="C25" s="1449" t="s">
        <v>1279</v>
      </c>
      <c r="D25" s="1450" t="s">
        <v>1278</v>
      </c>
      <c r="E25" s="1448">
        <v>2018</v>
      </c>
    </row>
    <row r="26" spans="1:5" s="441" customFormat="1" ht="33" customHeight="1">
      <c r="A26" s="1946"/>
      <c r="B26" s="1448">
        <v>19</v>
      </c>
      <c r="C26" s="1449" t="s">
        <v>1277</v>
      </c>
      <c r="D26" s="1450" t="s">
        <v>1276</v>
      </c>
      <c r="E26" s="1448">
        <v>2018</v>
      </c>
    </row>
    <row r="27" spans="1:5" s="441" customFormat="1" ht="33" customHeight="1">
      <c r="A27" s="1946"/>
      <c r="B27" s="1448">
        <v>20</v>
      </c>
      <c r="C27" s="1449" t="s">
        <v>1275</v>
      </c>
      <c r="D27" s="1450" t="s">
        <v>1274</v>
      </c>
      <c r="E27" s="1448">
        <v>2018</v>
      </c>
    </row>
    <row r="28" spans="1:5" s="441" customFormat="1" ht="33" customHeight="1">
      <c r="A28" s="1946"/>
      <c r="B28" s="1448">
        <v>21</v>
      </c>
      <c r="C28" s="1449" t="s">
        <v>1273</v>
      </c>
      <c r="D28" s="1450" t="s">
        <v>1272</v>
      </c>
      <c r="E28" s="1448">
        <v>2018</v>
      </c>
    </row>
    <row r="29" spans="1:5" s="441" customFormat="1" ht="33" customHeight="1">
      <c r="A29" s="1946"/>
      <c r="B29" s="1448">
        <v>22</v>
      </c>
      <c r="C29" s="1449" t="s">
        <v>1271</v>
      </c>
      <c r="D29" s="1450" t="s">
        <v>1270</v>
      </c>
      <c r="E29" s="1448">
        <v>2018</v>
      </c>
    </row>
    <row r="30" spans="1:5" s="441" customFormat="1" ht="33" customHeight="1">
      <c r="A30" s="1946"/>
      <c r="B30" s="1448">
        <v>23</v>
      </c>
      <c r="C30" s="1449" t="s">
        <v>1269</v>
      </c>
      <c r="D30" s="1450" t="s">
        <v>1268</v>
      </c>
      <c r="E30" s="1448">
        <v>2018</v>
      </c>
    </row>
    <row r="31" spans="1:5" s="441" customFormat="1" ht="33" customHeight="1">
      <c r="A31" s="1447"/>
      <c r="B31" s="1448">
        <v>24</v>
      </c>
      <c r="C31" s="1449" t="s">
        <v>1701</v>
      </c>
      <c r="D31" s="1450" t="s">
        <v>1977</v>
      </c>
      <c r="E31" s="1448">
        <v>2019</v>
      </c>
    </row>
    <row r="32" spans="1:5" s="441" customFormat="1" ht="33" customHeight="1">
      <c r="A32" s="1447"/>
      <c r="B32" s="1448">
        <v>25</v>
      </c>
      <c r="C32" s="1449" t="s">
        <v>1704</v>
      </c>
      <c r="D32" s="1450" t="s">
        <v>1978</v>
      </c>
      <c r="E32" s="1448">
        <v>2019</v>
      </c>
    </row>
    <row r="33" spans="1:5" s="441" customFormat="1" ht="33" customHeight="1">
      <c r="A33" s="1447"/>
      <c r="B33" s="1448">
        <v>26</v>
      </c>
      <c r="C33" s="1449" t="s">
        <v>1703</v>
      </c>
      <c r="D33" s="1450" t="s">
        <v>1288</v>
      </c>
      <c r="E33" s="1448">
        <v>2019</v>
      </c>
    </row>
    <row r="34" spans="1:5" s="441" customFormat="1" ht="33" customHeight="1">
      <c r="A34" s="1447"/>
      <c r="B34" s="1448">
        <v>27</v>
      </c>
      <c r="C34" s="1449" t="s">
        <v>1702</v>
      </c>
      <c r="D34" s="1450" t="s">
        <v>1979</v>
      </c>
      <c r="E34" s="1448">
        <v>2019</v>
      </c>
    </row>
    <row r="35" spans="1:5" s="441" customFormat="1" ht="33" customHeight="1">
      <c r="A35" s="1447"/>
      <c r="B35" s="1448">
        <v>28</v>
      </c>
      <c r="C35" s="1449" t="s">
        <v>1700</v>
      </c>
      <c r="D35" s="1450" t="s">
        <v>1980</v>
      </c>
      <c r="E35" s="1448">
        <v>2019</v>
      </c>
    </row>
    <row r="36" spans="1:5" s="441" customFormat="1" ht="33" customHeight="1">
      <c r="A36" s="1447"/>
      <c r="B36" s="1448">
        <v>29</v>
      </c>
      <c r="C36" s="1449" t="s">
        <v>1699</v>
      </c>
      <c r="D36" s="1450" t="s">
        <v>1981</v>
      </c>
      <c r="E36" s="1448">
        <v>2018</v>
      </c>
    </row>
    <row r="37" spans="1:5" s="441" customFormat="1" ht="33" customHeight="1">
      <c r="A37" s="1447"/>
      <c r="B37" s="1448">
        <v>30</v>
      </c>
      <c r="C37" s="1449" t="s">
        <v>1698</v>
      </c>
      <c r="D37" s="1450" t="s">
        <v>1982</v>
      </c>
      <c r="E37" s="1448">
        <v>2019</v>
      </c>
    </row>
    <row r="38" spans="1:5" s="441" customFormat="1" ht="33" customHeight="1">
      <c r="A38" s="1447"/>
      <c r="B38" s="1448">
        <v>31</v>
      </c>
      <c r="C38" s="1449" t="s">
        <v>1697</v>
      </c>
      <c r="D38" s="1450" t="s">
        <v>2028</v>
      </c>
      <c r="E38" s="1448">
        <v>2019</v>
      </c>
    </row>
    <row r="39" spans="1:5" s="441" customFormat="1" ht="33" customHeight="1">
      <c r="A39" s="1948" t="s">
        <v>1155</v>
      </c>
      <c r="B39" s="1448">
        <v>32</v>
      </c>
      <c r="C39" s="1449" t="s">
        <v>1267</v>
      </c>
      <c r="D39" s="1451" t="s">
        <v>1266</v>
      </c>
      <c r="E39" s="1448">
        <v>2017</v>
      </c>
    </row>
    <row r="40" spans="1:5" s="441" customFormat="1" ht="33" customHeight="1">
      <c r="A40" s="1949"/>
      <c r="B40" s="1448">
        <v>33</v>
      </c>
      <c r="C40" s="1449" t="s">
        <v>1265</v>
      </c>
      <c r="D40" s="1451" t="s">
        <v>1264</v>
      </c>
      <c r="E40" s="1448">
        <v>2018</v>
      </c>
    </row>
    <row r="41" spans="1:5" s="441" customFormat="1" ht="33" customHeight="1">
      <c r="A41" s="1950"/>
      <c r="B41" s="1448">
        <v>34</v>
      </c>
      <c r="C41" s="1449" t="s">
        <v>1706</v>
      </c>
      <c r="D41" s="1451" t="s">
        <v>1983</v>
      </c>
      <c r="E41" s="1448">
        <v>2018</v>
      </c>
    </row>
    <row r="42" spans="1:5" s="441" customFormat="1" ht="33" customHeight="1">
      <c r="A42" s="1946" t="s">
        <v>1146</v>
      </c>
      <c r="B42" s="1448">
        <v>35</v>
      </c>
      <c r="C42" s="1449" t="s">
        <v>1705</v>
      </c>
      <c r="D42" s="1452" t="s">
        <v>1263</v>
      </c>
      <c r="E42" s="1448">
        <v>2019</v>
      </c>
    </row>
    <row r="43" spans="1:5" s="441" customFormat="1" ht="33" customHeight="1">
      <c r="A43" s="1946"/>
      <c r="B43" s="1448">
        <v>36</v>
      </c>
      <c r="C43" s="1449" t="s">
        <v>1262</v>
      </c>
      <c r="D43" s="1450" t="s">
        <v>1261</v>
      </c>
      <c r="E43" s="1448">
        <v>2017</v>
      </c>
    </row>
    <row r="44" spans="1:5" s="441" customFormat="1" ht="33" customHeight="1">
      <c r="A44" s="1946"/>
      <c r="B44" s="1448">
        <v>37</v>
      </c>
      <c r="C44" s="1449" t="s">
        <v>1260</v>
      </c>
      <c r="D44" s="1450" t="s">
        <v>1259</v>
      </c>
      <c r="E44" s="1448">
        <v>2017</v>
      </c>
    </row>
    <row r="45" spans="1:5" s="441" customFormat="1" ht="33" customHeight="1">
      <c r="A45" s="1946"/>
      <c r="B45" s="1448">
        <v>38</v>
      </c>
      <c r="C45" s="1449" t="s">
        <v>1258</v>
      </c>
      <c r="D45" s="1452" t="s">
        <v>1257</v>
      </c>
      <c r="E45" s="1448">
        <v>2017</v>
      </c>
    </row>
    <row r="46" spans="1:5" s="441" customFormat="1" ht="33" customHeight="1">
      <c r="A46" s="1946"/>
      <c r="B46" s="1448">
        <v>39</v>
      </c>
      <c r="C46" s="1449" t="s">
        <v>1256</v>
      </c>
      <c r="D46" s="1450" t="s">
        <v>1255</v>
      </c>
      <c r="E46" s="1448">
        <v>2017</v>
      </c>
    </row>
    <row r="47" spans="1:5" s="441" customFormat="1" ht="33" customHeight="1">
      <c r="A47" s="1946"/>
      <c r="B47" s="1448">
        <v>40</v>
      </c>
      <c r="C47" s="1449" t="s">
        <v>1254</v>
      </c>
      <c r="D47" s="1450" t="s">
        <v>1253</v>
      </c>
      <c r="E47" s="1448">
        <v>2018</v>
      </c>
    </row>
    <row r="48" spans="1:5" s="441" customFormat="1" ht="33" customHeight="1">
      <c r="A48" s="1946"/>
      <c r="B48" s="1448">
        <v>41</v>
      </c>
      <c r="C48" s="1449" t="s">
        <v>1252</v>
      </c>
      <c r="D48" s="1450" t="s">
        <v>1251</v>
      </c>
      <c r="E48" s="1448">
        <v>2018</v>
      </c>
    </row>
    <row r="49" spans="1:5" s="441" customFormat="1" ht="33" customHeight="1">
      <c r="A49" s="1946"/>
      <c r="B49" s="1448">
        <v>42</v>
      </c>
      <c r="C49" s="1449" t="s">
        <v>1250</v>
      </c>
      <c r="D49" s="1450" t="s">
        <v>1249</v>
      </c>
      <c r="E49" s="1448">
        <v>2018</v>
      </c>
    </row>
    <row r="50" spans="1:5" s="441" customFormat="1" ht="33" customHeight="1">
      <c r="A50" s="1946"/>
      <c r="B50" s="1448">
        <v>43</v>
      </c>
      <c r="C50" s="1449" t="s">
        <v>1248</v>
      </c>
      <c r="D50" s="1450" t="s">
        <v>1247</v>
      </c>
      <c r="E50" s="1448">
        <v>2018</v>
      </c>
    </row>
    <row r="51" spans="1:5" s="441" customFormat="1" ht="33" customHeight="1">
      <c r="A51" s="1946"/>
      <c r="B51" s="1448">
        <v>44</v>
      </c>
      <c r="C51" s="1449" t="s">
        <v>1246</v>
      </c>
      <c r="D51" s="1450" t="s">
        <v>1245</v>
      </c>
      <c r="E51" s="1448">
        <v>2018</v>
      </c>
    </row>
    <row r="52" spans="1:5" s="441" customFormat="1" ht="33" customHeight="1">
      <c r="A52" s="1946"/>
      <c r="B52" s="1448">
        <v>45</v>
      </c>
      <c r="C52" s="1449" t="s">
        <v>1244</v>
      </c>
      <c r="D52" s="1450" t="s">
        <v>1243</v>
      </c>
      <c r="E52" s="1448">
        <v>2018</v>
      </c>
    </row>
    <row r="53" spans="1:5" s="441" customFormat="1" ht="33" customHeight="1">
      <c r="A53" s="1946"/>
      <c r="B53" s="1448">
        <v>46</v>
      </c>
      <c r="C53" s="1449" t="s">
        <v>1709</v>
      </c>
      <c r="D53" s="1450" t="s">
        <v>1984</v>
      </c>
      <c r="E53" s="1448">
        <v>2019</v>
      </c>
    </row>
    <row r="54" spans="1:5" s="441" customFormat="1" ht="33" customHeight="1">
      <c r="A54" s="1946"/>
      <c r="B54" s="1448">
        <v>47</v>
      </c>
      <c r="C54" s="1449" t="s">
        <v>1242</v>
      </c>
      <c r="D54" s="1450" t="s">
        <v>1187</v>
      </c>
      <c r="E54" s="1448">
        <v>2018</v>
      </c>
    </row>
    <row r="55" spans="1:5" s="441" customFormat="1" ht="33" customHeight="1">
      <c r="A55" s="1946"/>
      <c r="B55" s="1448">
        <v>48</v>
      </c>
      <c r="C55" s="1449" t="s">
        <v>1708</v>
      </c>
      <c r="D55" s="1450" t="s">
        <v>1985</v>
      </c>
      <c r="E55" s="1448">
        <v>2019</v>
      </c>
    </row>
    <row r="56" spans="1:5" s="441" customFormat="1" ht="33" customHeight="1">
      <c r="A56" s="1946"/>
      <c r="B56" s="1448">
        <v>49</v>
      </c>
      <c r="C56" s="1449" t="s">
        <v>1707</v>
      </c>
      <c r="D56" s="1450" t="s">
        <v>1986</v>
      </c>
      <c r="E56" s="1448">
        <v>2018</v>
      </c>
    </row>
    <row r="57" spans="1:5" s="441" customFormat="1" ht="33" customHeight="1">
      <c r="A57" s="1946"/>
      <c r="B57" s="1448">
        <v>50</v>
      </c>
      <c r="C57" s="1449" t="s">
        <v>1711</v>
      </c>
      <c r="D57" s="1450" t="s">
        <v>1987</v>
      </c>
      <c r="E57" s="1448">
        <v>2018</v>
      </c>
    </row>
    <row r="58" spans="1:5" s="441" customFormat="1" ht="33" customHeight="1">
      <c r="A58" s="1946"/>
      <c r="B58" s="1448">
        <v>51</v>
      </c>
      <c r="C58" s="1449" t="s">
        <v>1714</v>
      </c>
      <c r="D58" s="1450" t="s">
        <v>1988</v>
      </c>
      <c r="E58" s="1448">
        <v>2018</v>
      </c>
    </row>
    <row r="59" spans="1:5" s="441" customFormat="1" ht="33" customHeight="1">
      <c r="A59" s="1946"/>
      <c r="B59" s="1448">
        <v>52</v>
      </c>
      <c r="C59" s="1449" t="s">
        <v>1715</v>
      </c>
      <c r="D59" s="1450" t="s">
        <v>1989</v>
      </c>
      <c r="E59" s="1448">
        <v>2019</v>
      </c>
    </row>
    <row r="60" spans="1:5" s="441" customFormat="1" ht="33" customHeight="1">
      <c r="A60" s="1946"/>
      <c r="B60" s="1448">
        <v>53</v>
      </c>
      <c r="C60" s="1449" t="s">
        <v>1717</v>
      </c>
      <c r="D60" s="1450" t="s">
        <v>1990</v>
      </c>
      <c r="E60" s="1448">
        <v>2019</v>
      </c>
    </row>
    <row r="61" spans="1:5" s="441" customFormat="1" ht="33" customHeight="1">
      <c r="A61" s="1946"/>
      <c r="B61" s="1448">
        <v>54</v>
      </c>
      <c r="C61" s="1449" t="s">
        <v>1718</v>
      </c>
      <c r="D61" s="1450" t="s">
        <v>1991</v>
      </c>
      <c r="E61" s="1448">
        <v>2019</v>
      </c>
    </row>
    <row r="62" spans="1:5" s="441" customFormat="1" ht="33" customHeight="1">
      <c r="A62" s="1946"/>
      <c r="B62" s="1448">
        <v>55</v>
      </c>
      <c r="C62" s="1449" t="s">
        <v>1722</v>
      </c>
      <c r="D62" s="1450" t="s">
        <v>1992</v>
      </c>
      <c r="E62" s="1448">
        <v>2019</v>
      </c>
    </row>
    <row r="63" spans="1:5" s="441" customFormat="1" ht="33" customHeight="1">
      <c r="A63" s="1946"/>
      <c r="B63" s="1448">
        <v>56</v>
      </c>
      <c r="C63" s="1449" t="s">
        <v>1721</v>
      </c>
      <c r="D63" s="1450" t="s">
        <v>1993</v>
      </c>
      <c r="E63" s="1448">
        <v>2019</v>
      </c>
    </row>
    <row r="64" spans="1:5" s="441" customFormat="1" ht="33" customHeight="1">
      <c r="A64" s="1946"/>
      <c r="B64" s="1448">
        <v>57</v>
      </c>
      <c r="C64" s="1449" t="s">
        <v>1713</v>
      </c>
      <c r="D64" s="1450" t="s">
        <v>1994</v>
      </c>
      <c r="E64" s="1448">
        <v>2019</v>
      </c>
    </row>
    <row r="65" spans="1:5" s="441" customFormat="1" ht="33" customHeight="1">
      <c r="A65" s="1946"/>
      <c r="B65" s="1448">
        <v>58</v>
      </c>
      <c r="C65" s="1449" t="s">
        <v>1720</v>
      </c>
      <c r="D65" s="1450" t="s">
        <v>1995</v>
      </c>
      <c r="E65" s="1448">
        <v>2019</v>
      </c>
    </row>
    <row r="66" spans="1:5" ht="33" customHeight="1">
      <c r="A66" s="1946"/>
      <c r="B66" s="1448">
        <v>59</v>
      </c>
      <c r="C66" s="1449" t="s">
        <v>1719</v>
      </c>
      <c r="D66" s="1450" t="s">
        <v>1996</v>
      </c>
      <c r="E66" s="1448">
        <v>2019</v>
      </c>
    </row>
    <row r="67" spans="1:5" s="441" customFormat="1" ht="33" customHeight="1">
      <c r="A67" s="1946"/>
      <c r="B67" s="1448">
        <v>60</v>
      </c>
      <c r="C67" s="1449" t="s">
        <v>1712</v>
      </c>
      <c r="D67" s="1450" t="s">
        <v>1997</v>
      </c>
      <c r="E67" s="1448">
        <v>2019</v>
      </c>
    </row>
    <row r="68" spans="1:5" s="441" customFormat="1" ht="33" customHeight="1">
      <c r="A68" s="1947"/>
      <c r="B68" s="1448">
        <v>61</v>
      </c>
      <c r="C68" s="1449" t="s">
        <v>1241</v>
      </c>
      <c r="D68" s="1450" t="s">
        <v>1240</v>
      </c>
      <c r="E68" s="1448">
        <v>2018</v>
      </c>
    </row>
    <row r="69" spans="1:5" s="441" customFormat="1" ht="33" customHeight="1">
      <c r="A69" s="1951" t="s">
        <v>1139</v>
      </c>
      <c r="B69" s="1448">
        <v>62</v>
      </c>
      <c r="C69" s="1449" t="s">
        <v>1239</v>
      </c>
      <c r="D69" s="1451" t="s">
        <v>1238</v>
      </c>
      <c r="E69" s="1448">
        <v>2017</v>
      </c>
    </row>
    <row r="70" spans="1:5" s="441" customFormat="1" ht="33" customHeight="1">
      <c r="A70" s="1952"/>
      <c r="B70" s="1448">
        <v>63</v>
      </c>
      <c r="C70" s="1449" t="s">
        <v>1716</v>
      </c>
      <c r="D70" s="1451" t="s">
        <v>1998</v>
      </c>
      <c r="E70" s="1448">
        <v>2019</v>
      </c>
    </row>
    <row r="71" spans="1:5" ht="33" customHeight="1">
      <c r="A71" s="1953"/>
      <c r="B71" s="1448">
        <v>64</v>
      </c>
      <c r="C71" s="1449" t="s">
        <v>1710</v>
      </c>
      <c r="D71" s="1451" t="s">
        <v>1999</v>
      </c>
      <c r="E71" s="1448">
        <v>2018</v>
      </c>
    </row>
    <row r="72" spans="1:5" s="441" customFormat="1" ht="33" customHeight="1">
      <c r="A72" s="1946" t="s">
        <v>1136</v>
      </c>
      <c r="B72" s="1448">
        <v>65</v>
      </c>
      <c r="C72" s="1449" t="s">
        <v>1237</v>
      </c>
      <c r="D72" s="1450" t="s">
        <v>1236</v>
      </c>
      <c r="E72" s="1448">
        <v>2017</v>
      </c>
    </row>
    <row r="73" spans="1:5" s="441" customFormat="1" ht="33" customHeight="1">
      <c r="A73" s="1946"/>
      <c r="B73" s="1448">
        <v>66</v>
      </c>
      <c r="C73" s="1449" t="s">
        <v>1235</v>
      </c>
      <c r="D73" s="1450" t="s">
        <v>1183</v>
      </c>
      <c r="E73" s="1448">
        <v>2018</v>
      </c>
    </row>
    <row r="74" spans="1:5" s="441" customFormat="1" ht="33" customHeight="1">
      <c r="A74" s="1946"/>
      <c r="B74" s="1448">
        <v>67</v>
      </c>
      <c r="C74" s="1449" t="s">
        <v>1234</v>
      </c>
      <c r="D74" s="1450" t="s">
        <v>1233</v>
      </c>
      <c r="E74" s="1448">
        <v>2018</v>
      </c>
    </row>
    <row r="75" spans="1:5" s="441" customFormat="1" ht="33" customHeight="1">
      <c r="A75" s="1946"/>
      <c r="B75" s="1448">
        <v>68</v>
      </c>
      <c r="C75" s="1453" t="s">
        <v>1232</v>
      </c>
      <c r="D75" s="1450" t="s">
        <v>1231</v>
      </c>
      <c r="E75" s="1448">
        <v>2018</v>
      </c>
    </row>
    <row r="76" spans="1:5" s="441" customFormat="1" ht="33" customHeight="1">
      <c r="A76" s="1946"/>
      <c r="B76" s="1448">
        <v>69</v>
      </c>
      <c r="C76" s="1453" t="s">
        <v>1723</v>
      </c>
      <c r="D76" s="1450" t="s">
        <v>2000</v>
      </c>
      <c r="E76" s="1448">
        <v>2019</v>
      </c>
    </row>
    <row r="77" spans="1:5" s="441" customFormat="1" ht="33" customHeight="1">
      <c r="A77" s="1946"/>
      <c r="B77" s="1448">
        <v>70</v>
      </c>
      <c r="C77" s="1453" t="s">
        <v>1230</v>
      </c>
      <c r="D77" s="1450" t="s">
        <v>1229</v>
      </c>
      <c r="E77" s="1448">
        <v>2018</v>
      </c>
    </row>
    <row r="78" spans="1:5" s="441" customFormat="1" ht="33" customHeight="1">
      <c r="A78" s="1946"/>
      <c r="B78" s="1448">
        <v>71</v>
      </c>
      <c r="C78" s="1449" t="s">
        <v>1228</v>
      </c>
      <c r="D78" s="1450" t="s">
        <v>1227</v>
      </c>
      <c r="E78" s="1448">
        <v>2018</v>
      </c>
    </row>
    <row r="79" spans="1:5" s="441" customFormat="1" ht="33" customHeight="1">
      <c r="A79" s="1946" t="s">
        <v>1132</v>
      </c>
      <c r="B79" s="1448">
        <v>72</v>
      </c>
      <c r="C79" s="1449" t="s">
        <v>1226</v>
      </c>
      <c r="D79" s="1450" t="s">
        <v>1225</v>
      </c>
      <c r="E79" s="1448">
        <v>2019</v>
      </c>
    </row>
    <row r="80" spans="1:5" s="441" customFormat="1" ht="33" customHeight="1">
      <c r="A80" s="1946"/>
      <c r="B80" s="1448">
        <v>73</v>
      </c>
      <c r="C80" s="1449" t="s">
        <v>1224</v>
      </c>
      <c r="D80" s="1450" t="s">
        <v>1223</v>
      </c>
      <c r="E80" s="1448">
        <v>2018</v>
      </c>
    </row>
    <row r="81" spans="1:5" s="441" customFormat="1" ht="33" customHeight="1">
      <c r="A81" s="1946"/>
      <c r="B81" s="1448">
        <v>74</v>
      </c>
      <c r="C81" s="1449" t="s">
        <v>1222</v>
      </c>
      <c r="D81" s="1450" t="s">
        <v>1221</v>
      </c>
      <c r="E81" s="1448">
        <v>2018</v>
      </c>
    </row>
    <row r="82" spans="1:5" s="441" customFormat="1" ht="33" customHeight="1">
      <c r="A82" s="1454" t="s">
        <v>1117</v>
      </c>
      <c r="B82" s="1448">
        <v>75</v>
      </c>
      <c r="C82" s="1449" t="s">
        <v>1732</v>
      </c>
      <c r="D82" s="1450" t="s">
        <v>2001</v>
      </c>
      <c r="E82" s="1448">
        <v>2019</v>
      </c>
    </row>
    <row r="83" spans="1:5" s="441" customFormat="1" ht="33" customHeight="1">
      <c r="A83" s="1454"/>
      <c r="B83" s="1448">
        <v>76</v>
      </c>
      <c r="C83" s="1449" t="s">
        <v>1220</v>
      </c>
      <c r="D83" s="1450" t="s">
        <v>1219</v>
      </c>
      <c r="E83" s="1448">
        <v>2019</v>
      </c>
    </row>
    <row r="84" spans="1:5" s="441" customFormat="1" ht="33" customHeight="1">
      <c r="A84" s="1454"/>
      <c r="B84" s="1448">
        <v>77</v>
      </c>
      <c r="C84" s="1449" t="s">
        <v>1218</v>
      </c>
      <c r="D84" s="1450" t="s">
        <v>1217</v>
      </c>
      <c r="E84" s="1448">
        <v>2017</v>
      </c>
    </row>
    <row r="85" spans="1:5" s="441" customFormat="1" ht="33" customHeight="1">
      <c r="A85" s="1454"/>
      <c r="B85" s="1448">
        <v>78</v>
      </c>
      <c r="C85" s="1449" t="s">
        <v>1216</v>
      </c>
      <c r="D85" s="1450" t="s">
        <v>1215</v>
      </c>
      <c r="E85" s="1448">
        <v>2017</v>
      </c>
    </row>
    <row r="86" spans="1:5" s="441" customFormat="1" ht="33" customHeight="1">
      <c r="A86" s="1454"/>
      <c r="B86" s="1448">
        <v>79</v>
      </c>
      <c r="C86" s="1449" t="s">
        <v>1728</v>
      </c>
      <c r="D86" s="1450" t="s">
        <v>2002</v>
      </c>
      <c r="E86" s="1448">
        <v>2019</v>
      </c>
    </row>
    <row r="87" spans="1:5" s="441" customFormat="1" ht="33" customHeight="1">
      <c r="A87" s="1454"/>
      <c r="B87" s="1448">
        <v>80</v>
      </c>
      <c r="C87" s="1449" t="s">
        <v>1214</v>
      </c>
      <c r="D87" s="1450" t="s">
        <v>1213</v>
      </c>
      <c r="E87" s="1448">
        <v>2017</v>
      </c>
    </row>
    <row r="88" spans="1:5" s="441" customFormat="1" ht="33" customHeight="1">
      <c r="A88" s="1454"/>
      <c r="B88" s="1448">
        <v>81</v>
      </c>
      <c r="C88" s="1449" t="s">
        <v>1212</v>
      </c>
      <c r="D88" s="1450" t="s">
        <v>1211</v>
      </c>
      <c r="E88" s="1448">
        <v>2017</v>
      </c>
    </row>
    <row r="89" spans="1:5" s="441" customFormat="1" ht="33" customHeight="1">
      <c r="A89" s="1454"/>
      <c r="B89" s="1448">
        <v>82</v>
      </c>
      <c r="C89" s="1449" t="s">
        <v>1210</v>
      </c>
      <c r="D89" s="1450" t="s">
        <v>1209</v>
      </c>
      <c r="E89" s="1448">
        <v>2017</v>
      </c>
    </row>
    <row r="90" spans="1:5" s="441" customFormat="1" ht="33" customHeight="1">
      <c r="A90" s="1454"/>
      <c r="B90" s="1448">
        <v>83</v>
      </c>
      <c r="C90" s="1449" t="s">
        <v>1726</v>
      </c>
      <c r="D90" s="1450" t="s">
        <v>2003</v>
      </c>
      <c r="E90" s="1448">
        <v>2018</v>
      </c>
    </row>
    <row r="91" spans="1:5" s="441" customFormat="1" ht="33" customHeight="1">
      <c r="A91" s="1454"/>
      <c r="B91" s="1448">
        <v>84</v>
      </c>
      <c r="C91" s="1449" t="s">
        <v>1208</v>
      </c>
      <c r="D91" s="1450" t="s">
        <v>1207</v>
      </c>
      <c r="E91" s="1448">
        <v>2017</v>
      </c>
    </row>
    <row r="92" spans="1:5" s="441" customFormat="1" ht="33" customHeight="1">
      <c r="A92" s="1454"/>
      <c r="B92" s="1448">
        <v>85</v>
      </c>
      <c r="C92" s="1449" t="s">
        <v>1725</v>
      </c>
      <c r="D92" s="1450" t="s">
        <v>2004</v>
      </c>
      <c r="E92" s="1448">
        <v>2018</v>
      </c>
    </row>
    <row r="93" spans="1:5" s="441" customFormat="1" ht="33" customHeight="1">
      <c r="A93" s="1454"/>
      <c r="B93" s="1448">
        <v>86</v>
      </c>
      <c r="C93" s="1449" t="s">
        <v>1731</v>
      </c>
      <c r="D93" s="1450" t="s">
        <v>2005</v>
      </c>
      <c r="E93" s="1448">
        <v>2019</v>
      </c>
    </row>
    <row r="94" spans="1:5" s="441" customFormat="1" ht="33" customHeight="1">
      <c r="A94" s="1454"/>
      <c r="B94" s="1448">
        <v>87</v>
      </c>
      <c r="C94" s="1449" t="s">
        <v>1730</v>
      </c>
      <c r="D94" s="1450" t="s">
        <v>2006</v>
      </c>
      <c r="E94" s="1448">
        <v>2019</v>
      </c>
    </row>
    <row r="95" spans="1:5" s="441" customFormat="1" ht="33" customHeight="1">
      <c r="A95" s="1454"/>
      <c r="B95" s="1448">
        <v>88</v>
      </c>
      <c r="C95" s="1449" t="s">
        <v>1206</v>
      </c>
      <c r="D95" s="1450" t="s">
        <v>1205</v>
      </c>
      <c r="E95" s="1448">
        <v>2018</v>
      </c>
    </row>
    <row r="96" spans="1:5" s="441" customFormat="1" ht="33" customHeight="1">
      <c r="A96" s="1454"/>
      <c r="B96" s="1448">
        <v>89</v>
      </c>
      <c r="C96" s="1449" t="s">
        <v>1204</v>
      </c>
      <c r="D96" s="1450" t="s">
        <v>1203</v>
      </c>
      <c r="E96" s="1448">
        <v>2018</v>
      </c>
    </row>
    <row r="97" spans="1:5" s="441" customFormat="1" ht="33" customHeight="1">
      <c r="A97" s="1454"/>
      <c r="B97" s="1448">
        <v>90</v>
      </c>
      <c r="C97" s="1449" t="s">
        <v>1727</v>
      </c>
      <c r="D97" s="1450" t="s">
        <v>2007</v>
      </c>
      <c r="E97" s="1448">
        <v>2019</v>
      </c>
    </row>
    <row r="98" spans="1:5" s="441" customFormat="1" ht="33" customHeight="1">
      <c r="A98" s="1454"/>
      <c r="B98" s="1448">
        <v>91</v>
      </c>
      <c r="C98" s="1449" t="s">
        <v>1724</v>
      </c>
      <c r="D98" s="1450" t="s">
        <v>1202</v>
      </c>
      <c r="E98" s="1448">
        <v>2018</v>
      </c>
    </row>
    <row r="99" spans="1:5" s="441" customFormat="1" ht="33" customHeight="1">
      <c r="A99" s="1946" t="s">
        <v>1106</v>
      </c>
      <c r="B99" s="1448">
        <v>92</v>
      </c>
      <c r="C99" s="1449" t="s">
        <v>1201</v>
      </c>
      <c r="D99" s="1450" t="s">
        <v>1200</v>
      </c>
      <c r="E99" s="1448">
        <v>2017</v>
      </c>
    </row>
    <row r="100" spans="1:5" s="441" customFormat="1" ht="33" customHeight="1">
      <c r="A100" s="1946"/>
      <c r="B100" s="1448">
        <v>93</v>
      </c>
      <c r="C100" s="1449" t="s">
        <v>1199</v>
      </c>
      <c r="D100" s="1450" t="s">
        <v>1198</v>
      </c>
      <c r="E100" s="1448">
        <v>2017</v>
      </c>
    </row>
    <row r="101" spans="1:5" s="441" customFormat="1" ht="33" customHeight="1">
      <c r="A101" s="1946"/>
      <c r="B101" s="1448">
        <v>94</v>
      </c>
      <c r="C101" s="1449" t="s">
        <v>1197</v>
      </c>
      <c r="D101" s="1450" t="s">
        <v>1196</v>
      </c>
      <c r="E101" s="1448">
        <v>2017</v>
      </c>
    </row>
    <row r="102" spans="1:5" s="441" customFormat="1" ht="33" customHeight="1">
      <c r="A102" s="1946"/>
      <c r="B102" s="1448">
        <v>95</v>
      </c>
      <c r="C102" s="1449" t="s">
        <v>1733</v>
      </c>
      <c r="D102" s="1450" t="s">
        <v>2008</v>
      </c>
      <c r="E102" s="1448">
        <v>2019</v>
      </c>
    </row>
    <row r="103" spans="1:5" s="441" customFormat="1" ht="33" customHeight="1">
      <c r="A103" s="1946"/>
      <c r="B103" s="1448">
        <v>96</v>
      </c>
      <c r="C103" s="1449" t="s">
        <v>1195</v>
      </c>
      <c r="D103" s="1450" t="s">
        <v>1194</v>
      </c>
      <c r="E103" s="1448">
        <v>2018</v>
      </c>
    </row>
    <row r="104" spans="1:5" s="441" customFormat="1" ht="33" customHeight="1">
      <c r="A104" s="1948" t="s">
        <v>1193</v>
      </c>
      <c r="B104" s="1448">
        <v>97</v>
      </c>
      <c r="C104" s="1449" t="s">
        <v>1192</v>
      </c>
      <c r="D104" s="1450" t="s">
        <v>1191</v>
      </c>
      <c r="E104" s="1448">
        <v>2018</v>
      </c>
    </row>
    <row r="105" spans="1:5" s="441" customFormat="1" ht="33" customHeight="1">
      <c r="A105" s="1950"/>
      <c r="B105" s="1448">
        <v>98</v>
      </c>
      <c r="C105" s="1449" t="s">
        <v>1729</v>
      </c>
      <c r="D105" s="1450" t="s">
        <v>2009</v>
      </c>
      <c r="E105" s="1448">
        <v>2019</v>
      </c>
    </row>
    <row r="106" spans="1:5" s="441" customFormat="1" ht="33" customHeight="1">
      <c r="A106" s="1455" t="s">
        <v>1086</v>
      </c>
      <c r="B106" s="1448">
        <v>99</v>
      </c>
      <c r="C106" s="1449" t="s">
        <v>1190</v>
      </c>
      <c r="D106" s="1450" t="s">
        <v>1189</v>
      </c>
      <c r="E106" s="1448">
        <v>2016</v>
      </c>
    </row>
    <row r="107" spans="1:5" s="441" customFormat="1" ht="33" customHeight="1">
      <c r="A107" s="1455" t="s">
        <v>1086</v>
      </c>
      <c r="B107" s="1448">
        <v>100</v>
      </c>
      <c r="C107" s="1449" t="s">
        <v>1188</v>
      </c>
      <c r="D107" s="1450" t="s">
        <v>1187</v>
      </c>
      <c r="E107" s="1448">
        <v>2017</v>
      </c>
    </row>
    <row r="108" spans="1:5" s="441" customFormat="1" ht="33" customHeight="1">
      <c r="A108" s="1455"/>
      <c r="B108" s="1448">
        <v>101</v>
      </c>
      <c r="C108" s="1449" t="s">
        <v>1186</v>
      </c>
      <c r="D108" s="1450" t="s">
        <v>1185</v>
      </c>
      <c r="E108" s="1448">
        <v>2017</v>
      </c>
    </row>
    <row r="109" spans="1:5" s="441" customFormat="1" ht="33" customHeight="1">
      <c r="A109" s="1455"/>
      <c r="B109" s="1448">
        <v>102</v>
      </c>
      <c r="C109" s="1449" t="s">
        <v>1734</v>
      </c>
      <c r="D109" s="1450" t="s">
        <v>2010</v>
      </c>
      <c r="E109" s="1448">
        <v>2019</v>
      </c>
    </row>
    <row r="110" spans="1:5" s="1464" customFormat="1" ht="39" customHeight="1">
      <c r="A110" s="1455"/>
      <c r="B110" s="1448">
        <v>103</v>
      </c>
      <c r="C110" s="1449" t="s">
        <v>1735</v>
      </c>
      <c r="D110" s="1450" t="s">
        <v>2011</v>
      </c>
      <c r="E110" s="1448">
        <v>2018</v>
      </c>
    </row>
    <row r="111" spans="1:5" s="1464" customFormat="1" ht="39" customHeight="1">
      <c r="A111" s="1455"/>
      <c r="B111" s="1448">
        <v>104</v>
      </c>
      <c r="C111" s="1449" t="s">
        <v>1736</v>
      </c>
      <c r="D111" s="1450" t="s">
        <v>2012</v>
      </c>
      <c r="E111" s="1448">
        <v>2019</v>
      </c>
    </row>
    <row r="112" spans="1:5" s="1464" customFormat="1" ht="39" customHeight="1">
      <c r="A112" s="1455"/>
      <c r="B112" s="1448">
        <v>105</v>
      </c>
      <c r="C112" s="1449" t="s">
        <v>1184</v>
      </c>
      <c r="D112" s="1450" t="s">
        <v>1183</v>
      </c>
      <c r="E112" s="1448">
        <v>2018</v>
      </c>
    </row>
    <row r="113" spans="1:5" s="1464" customFormat="1" ht="39" customHeight="1">
      <c r="A113" s="1939" t="s">
        <v>1073</v>
      </c>
      <c r="B113" s="1448">
        <v>106</v>
      </c>
      <c r="C113" s="1456" t="s">
        <v>1182</v>
      </c>
      <c r="D113" s="1457" t="s">
        <v>1181</v>
      </c>
      <c r="E113" s="1458">
        <v>2018</v>
      </c>
    </row>
    <row r="114" spans="1:5" s="1436" customFormat="1" ht="39" customHeight="1">
      <c r="A114" s="1941"/>
      <c r="B114" s="1448">
        <v>107</v>
      </c>
      <c r="C114" s="1456" t="s">
        <v>1180</v>
      </c>
      <c r="D114" s="1457" t="s">
        <v>1179</v>
      </c>
      <c r="E114" s="1458">
        <v>2018</v>
      </c>
    </row>
    <row r="115" spans="1:5" s="1436" customFormat="1" ht="39" customHeight="1">
      <c r="A115" s="1942" t="s">
        <v>1065</v>
      </c>
      <c r="B115" s="1448">
        <v>108</v>
      </c>
      <c r="C115" s="1456" t="s">
        <v>1178</v>
      </c>
      <c r="D115" s="1457" t="s">
        <v>1177</v>
      </c>
      <c r="E115" s="1458">
        <v>2018</v>
      </c>
    </row>
    <row r="116" spans="1:5" s="1436" customFormat="1" ht="39" customHeight="1">
      <c r="A116" s="1942"/>
      <c r="B116" s="1448">
        <v>109</v>
      </c>
      <c r="C116" s="1456" t="s">
        <v>1176</v>
      </c>
      <c r="D116" s="1457" t="s">
        <v>1175</v>
      </c>
      <c r="E116" s="1458">
        <v>2018</v>
      </c>
    </row>
    <row r="117" spans="1:5" ht="16.8">
      <c r="A117" s="1939" t="s">
        <v>1068</v>
      </c>
      <c r="B117" s="1432">
        <v>110</v>
      </c>
      <c r="C117" s="1433" t="s">
        <v>1737</v>
      </c>
      <c r="D117" s="1434" t="s">
        <v>2013</v>
      </c>
      <c r="E117" s="1432">
        <v>2019</v>
      </c>
    </row>
    <row r="118" spans="1:5" ht="16.8">
      <c r="A118" s="1941"/>
      <c r="B118" s="1432">
        <v>111</v>
      </c>
      <c r="C118" s="1433" t="s">
        <v>1738</v>
      </c>
      <c r="D118" s="1434" t="s">
        <v>2014</v>
      </c>
      <c r="E118" s="1432">
        <v>2019</v>
      </c>
    </row>
    <row r="119" spans="1:5" ht="33.6">
      <c r="A119" s="1432" t="s">
        <v>1097</v>
      </c>
      <c r="B119" s="1432">
        <v>112</v>
      </c>
      <c r="C119" s="1433" t="s">
        <v>1739</v>
      </c>
      <c r="D119" s="1434" t="s">
        <v>2015</v>
      </c>
      <c r="E119" s="1432">
        <v>2019</v>
      </c>
    </row>
    <row r="120" spans="1:5">
      <c r="A120" s="439"/>
      <c r="B120" s="1459"/>
      <c r="C120" s="1460"/>
      <c r="D120" s="1461"/>
      <c r="E120" s="1462"/>
    </row>
    <row r="121" spans="1:5" ht="21.6">
      <c r="A121" s="439"/>
      <c r="B121" s="1459"/>
      <c r="C121" s="1460"/>
      <c r="D121" s="580" t="s">
        <v>2033</v>
      </c>
      <c r="E121" s="1462"/>
    </row>
  </sheetData>
  <mergeCells count="14">
    <mergeCell ref="A117:A118"/>
    <mergeCell ref="J2:AA2"/>
    <mergeCell ref="AB2:AE2"/>
    <mergeCell ref="B7:C7"/>
    <mergeCell ref="A42:A68"/>
    <mergeCell ref="A113:A114"/>
    <mergeCell ref="A39:A41"/>
    <mergeCell ref="A69:A71"/>
    <mergeCell ref="A104:A105"/>
    <mergeCell ref="A115:A116"/>
    <mergeCell ref="A72:A78"/>
    <mergeCell ref="A8:A30"/>
    <mergeCell ref="A99:A103"/>
    <mergeCell ref="A79:A81"/>
  </mergeCells>
  <pageMargins left="0.7" right="0.7" top="0.75" bottom="0.75" header="0.3" footer="0.3"/>
  <pageSetup paperSize="9" scale="77" fitToHeight="0" orientation="portrait" r:id="rId1"/>
  <rowBreaks count="1" manualBreakCount="1">
    <brk id="41" max="4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40"/>
  <sheetViews>
    <sheetView showGridLines="0" rightToLeft="1" zoomScale="80" zoomScaleNormal="80" zoomScaleSheetLayoutView="75" workbookViewId="0">
      <selection activeCell="N6" sqref="N6"/>
    </sheetView>
  </sheetViews>
  <sheetFormatPr defaultColWidth="6.69921875" defaultRowHeight="39" customHeight="1"/>
  <cols>
    <col min="1" max="1" width="18.3984375" style="1476" customWidth="1"/>
    <col min="2" max="2" width="7.69921875" style="1476" customWidth="1"/>
    <col min="3" max="3" width="32.19921875" style="1476" customWidth="1"/>
    <col min="4" max="4" width="45.09765625" style="1476" bestFit="1" customWidth="1"/>
    <col min="5" max="5" width="17.3984375" style="1476" customWidth="1"/>
    <col min="6" max="254" width="6.69921875" style="1476"/>
    <col min="255" max="255" width="18.3984375" style="1476" customWidth="1"/>
    <col min="256" max="256" width="7.69921875" style="1476" customWidth="1"/>
    <col min="257" max="257" width="32.19921875" style="1476" customWidth="1"/>
    <col min="258" max="258" width="45.09765625" style="1476" bestFit="1" customWidth="1"/>
    <col min="259" max="259" width="17.3984375" style="1476" customWidth="1"/>
    <col min="260" max="510" width="6.69921875" style="1476"/>
    <col min="511" max="511" width="18.3984375" style="1476" customWidth="1"/>
    <col min="512" max="512" width="7.69921875" style="1476" customWidth="1"/>
    <col min="513" max="513" width="32.19921875" style="1476" customWidth="1"/>
    <col min="514" max="514" width="45.09765625" style="1476" bestFit="1" customWidth="1"/>
    <col min="515" max="515" width="17.3984375" style="1476" customWidth="1"/>
    <col min="516" max="766" width="6.69921875" style="1476"/>
    <col min="767" max="767" width="18.3984375" style="1476" customWidth="1"/>
    <col min="768" max="768" width="7.69921875" style="1476" customWidth="1"/>
    <col min="769" max="769" width="32.19921875" style="1476" customWidth="1"/>
    <col min="770" max="770" width="45.09765625" style="1476" bestFit="1" customWidth="1"/>
    <col min="771" max="771" width="17.3984375" style="1476" customWidth="1"/>
    <col min="772" max="1022" width="6.69921875" style="1476"/>
    <col min="1023" max="1023" width="18.3984375" style="1476" customWidth="1"/>
    <col min="1024" max="1024" width="7.69921875" style="1476" customWidth="1"/>
    <col min="1025" max="1025" width="32.19921875" style="1476" customWidth="1"/>
    <col min="1026" max="1026" width="45.09765625" style="1476" bestFit="1" customWidth="1"/>
    <col min="1027" max="1027" width="17.3984375" style="1476" customWidth="1"/>
    <col min="1028" max="1278" width="6.69921875" style="1476"/>
    <col min="1279" max="1279" width="18.3984375" style="1476" customWidth="1"/>
    <col min="1280" max="1280" width="7.69921875" style="1476" customWidth="1"/>
    <col min="1281" max="1281" width="32.19921875" style="1476" customWidth="1"/>
    <col min="1282" max="1282" width="45.09765625" style="1476" bestFit="1" customWidth="1"/>
    <col min="1283" max="1283" width="17.3984375" style="1476" customWidth="1"/>
    <col min="1284" max="1534" width="6.69921875" style="1476"/>
    <col min="1535" max="1535" width="18.3984375" style="1476" customWidth="1"/>
    <col min="1536" max="1536" width="7.69921875" style="1476" customWidth="1"/>
    <col min="1537" max="1537" width="32.19921875" style="1476" customWidth="1"/>
    <col min="1538" max="1538" width="45.09765625" style="1476" bestFit="1" customWidth="1"/>
    <col min="1539" max="1539" width="17.3984375" style="1476" customWidth="1"/>
    <col min="1540" max="1790" width="6.69921875" style="1476"/>
    <col min="1791" max="1791" width="18.3984375" style="1476" customWidth="1"/>
    <col min="1792" max="1792" width="7.69921875" style="1476" customWidth="1"/>
    <col min="1793" max="1793" width="32.19921875" style="1476" customWidth="1"/>
    <col min="1794" max="1794" width="45.09765625" style="1476" bestFit="1" customWidth="1"/>
    <col min="1795" max="1795" width="17.3984375" style="1476" customWidth="1"/>
    <col min="1796" max="2046" width="6.69921875" style="1476"/>
    <col min="2047" max="2047" width="18.3984375" style="1476" customWidth="1"/>
    <col min="2048" max="2048" width="7.69921875" style="1476" customWidth="1"/>
    <col min="2049" max="2049" width="32.19921875" style="1476" customWidth="1"/>
    <col min="2050" max="2050" width="45.09765625" style="1476" bestFit="1" customWidth="1"/>
    <col min="2051" max="2051" width="17.3984375" style="1476" customWidth="1"/>
    <col min="2052" max="2302" width="6.69921875" style="1476"/>
    <col min="2303" max="2303" width="18.3984375" style="1476" customWidth="1"/>
    <col min="2304" max="2304" width="7.69921875" style="1476" customWidth="1"/>
    <col min="2305" max="2305" width="32.19921875" style="1476" customWidth="1"/>
    <col min="2306" max="2306" width="45.09765625" style="1476" bestFit="1" customWidth="1"/>
    <col min="2307" max="2307" width="17.3984375" style="1476" customWidth="1"/>
    <col min="2308" max="2558" width="6.69921875" style="1476"/>
    <col min="2559" max="2559" width="18.3984375" style="1476" customWidth="1"/>
    <col min="2560" max="2560" width="7.69921875" style="1476" customWidth="1"/>
    <col min="2561" max="2561" width="32.19921875" style="1476" customWidth="1"/>
    <col min="2562" max="2562" width="45.09765625" style="1476" bestFit="1" customWidth="1"/>
    <col min="2563" max="2563" width="17.3984375" style="1476" customWidth="1"/>
    <col min="2564" max="2814" width="6.69921875" style="1476"/>
    <col min="2815" max="2815" width="18.3984375" style="1476" customWidth="1"/>
    <col min="2816" max="2816" width="7.69921875" style="1476" customWidth="1"/>
    <col min="2817" max="2817" width="32.19921875" style="1476" customWidth="1"/>
    <col min="2818" max="2818" width="45.09765625" style="1476" bestFit="1" customWidth="1"/>
    <col min="2819" max="2819" width="17.3984375" style="1476" customWidth="1"/>
    <col min="2820" max="3070" width="6.69921875" style="1476"/>
    <col min="3071" max="3071" width="18.3984375" style="1476" customWidth="1"/>
    <col min="3072" max="3072" width="7.69921875" style="1476" customWidth="1"/>
    <col min="3073" max="3073" width="32.19921875" style="1476" customWidth="1"/>
    <col min="3074" max="3074" width="45.09765625" style="1476" bestFit="1" customWidth="1"/>
    <col min="3075" max="3075" width="17.3984375" style="1476" customWidth="1"/>
    <col min="3076" max="3326" width="6.69921875" style="1476"/>
    <col min="3327" max="3327" width="18.3984375" style="1476" customWidth="1"/>
    <col min="3328" max="3328" width="7.69921875" style="1476" customWidth="1"/>
    <col min="3329" max="3329" width="32.19921875" style="1476" customWidth="1"/>
    <col min="3330" max="3330" width="45.09765625" style="1476" bestFit="1" customWidth="1"/>
    <col min="3331" max="3331" width="17.3984375" style="1476" customWidth="1"/>
    <col min="3332" max="3582" width="6.69921875" style="1476"/>
    <col min="3583" max="3583" width="18.3984375" style="1476" customWidth="1"/>
    <col min="3584" max="3584" width="7.69921875" style="1476" customWidth="1"/>
    <col min="3585" max="3585" width="32.19921875" style="1476" customWidth="1"/>
    <col min="3586" max="3586" width="45.09765625" style="1476" bestFit="1" customWidth="1"/>
    <col min="3587" max="3587" width="17.3984375" style="1476" customWidth="1"/>
    <col min="3588" max="3838" width="6.69921875" style="1476"/>
    <col min="3839" max="3839" width="18.3984375" style="1476" customWidth="1"/>
    <col min="3840" max="3840" width="7.69921875" style="1476" customWidth="1"/>
    <col min="3841" max="3841" width="32.19921875" style="1476" customWidth="1"/>
    <col min="3842" max="3842" width="45.09765625" style="1476" bestFit="1" customWidth="1"/>
    <col min="3843" max="3843" width="17.3984375" style="1476" customWidth="1"/>
    <col min="3844" max="4094" width="6.69921875" style="1476"/>
    <col min="4095" max="4095" width="18.3984375" style="1476" customWidth="1"/>
    <col min="4096" max="4096" width="7.69921875" style="1476" customWidth="1"/>
    <col min="4097" max="4097" width="32.19921875" style="1476" customWidth="1"/>
    <col min="4098" max="4098" width="45.09765625" style="1476" bestFit="1" customWidth="1"/>
    <col min="4099" max="4099" width="17.3984375" style="1476" customWidth="1"/>
    <col min="4100" max="4350" width="6.69921875" style="1476"/>
    <col min="4351" max="4351" width="18.3984375" style="1476" customWidth="1"/>
    <col min="4352" max="4352" width="7.69921875" style="1476" customWidth="1"/>
    <col min="4353" max="4353" width="32.19921875" style="1476" customWidth="1"/>
    <col min="4354" max="4354" width="45.09765625" style="1476" bestFit="1" customWidth="1"/>
    <col min="4355" max="4355" width="17.3984375" style="1476" customWidth="1"/>
    <col min="4356" max="4606" width="6.69921875" style="1476"/>
    <col min="4607" max="4607" width="18.3984375" style="1476" customWidth="1"/>
    <col min="4608" max="4608" width="7.69921875" style="1476" customWidth="1"/>
    <col min="4609" max="4609" width="32.19921875" style="1476" customWidth="1"/>
    <col min="4610" max="4610" width="45.09765625" style="1476" bestFit="1" customWidth="1"/>
    <col min="4611" max="4611" width="17.3984375" style="1476" customWidth="1"/>
    <col min="4612" max="4862" width="6.69921875" style="1476"/>
    <col min="4863" max="4863" width="18.3984375" style="1476" customWidth="1"/>
    <col min="4864" max="4864" width="7.69921875" style="1476" customWidth="1"/>
    <col min="4865" max="4865" width="32.19921875" style="1476" customWidth="1"/>
    <col min="4866" max="4866" width="45.09765625" style="1476" bestFit="1" customWidth="1"/>
    <col min="4867" max="4867" width="17.3984375" style="1476" customWidth="1"/>
    <col min="4868" max="5118" width="6.69921875" style="1476"/>
    <col min="5119" max="5119" width="18.3984375" style="1476" customWidth="1"/>
    <col min="5120" max="5120" width="7.69921875" style="1476" customWidth="1"/>
    <col min="5121" max="5121" width="32.19921875" style="1476" customWidth="1"/>
    <col min="5122" max="5122" width="45.09765625" style="1476" bestFit="1" customWidth="1"/>
    <col min="5123" max="5123" width="17.3984375" style="1476" customWidth="1"/>
    <col min="5124" max="5374" width="6.69921875" style="1476"/>
    <col min="5375" max="5375" width="18.3984375" style="1476" customWidth="1"/>
    <col min="5376" max="5376" width="7.69921875" style="1476" customWidth="1"/>
    <col min="5377" max="5377" width="32.19921875" style="1476" customWidth="1"/>
    <col min="5378" max="5378" width="45.09765625" style="1476" bestFit="1" customWidth="1"/>
    <col min="5379" max="5379" width="17.3984375" style="1476" customWidth="1"/>
    <col min="5380" max="5630" width="6.69921875" style="1476"/>
    <col min="5631" max="5631" width="18.3984375" style="1476" customWidth="1"/>
    <col min="5632" max="5632" width="7.69921875" style="1476" customWidth="1"/>
    <col min="5633" max="5633" width="32.19921875" style="1476" customWidth="1"/>
    <col min="5634" max="5634" width="45.09765625" style="1476" bestFit="1" customWidth="1"/>
    <col min="5635" max="5635" width="17.3984375" style="1476" customWidth="1"/>
    <col min="5636" max="5886" width="6.69921875" style="1476"/>
    <col min="5887" max="5887" width="18.3984375" style="1476" customWidth="1"/>
    <col min="5888" max="5888" width="7.69921875" style="1476" customWidth="1"/>
    <col min="5889" max="5889" width="32.19921875" style="1476" customWidth="1"/>
    <col min="5890" max="5890" width="45.09765625" style="1476" bestFit="1" customWidth="1"/>
    <col min="5891" max="5891" width="17.3984375" style="1476" customWidth="1"/>
    <col min="5892" max="6142" width="6.69921875" style="1476"/>
    <col min="6143" max="6143" width="18.3984375" style="1476" customWidth="1"/>
    <col min="6144" max="6144" width="7.69921875" style="1476" customWidth="1"/>
    <col min="6145" max="6145" width="32.19921875" style="1476" customWidth="1"/>
    <col min="6146" max="6146" width="45.09765625" style="1476" bestFit="1" customWidth="1"/>
    <col min="6147" max="6147" width="17.3984375" style="1476" customWidth="1"/>
    <col min="6148" max="6398" width="6.69921875" style="1476"/>
    <col min="6399" max="6399" width="18.3984375" style="1476" customWidth="1"/>
    <col min="6400" max="6400" width="7.69921875" style="1476" customWidth="1"/>
    <col min="6401" max="6401" width="32.19921875" style="1476" customWidth="1"/>
    <col min="6402" max="6402" width="45.09765625" style="1476" bestFit="1" customWidth="1"/>
    <col min="6403" max="6403" width="17.3984375" style="1476" customWidth="1"/>
    <col min="6404" max="6654" width="6.69921875" style="1476"/>
    <col min="6655" max="6655" width="18.3984375" style="1476" customWidth="1"/>
    <col min="6656" max="6656" width="7.69921875" style="1476" customWidth="1"/>
    <col min="6657" max="6657" width="32.19921875" style="1476" customWidth="1"/>
    <col min="6658" max="6658" width="45.09765625" style="1476" bestFit="1" customWidth="1"/>
    <col min="6659" max="6659" width="17.3984375" style="1476" customWidth="1"/>
    <col min="6660" max="6910" width="6.69921875" style="1476"/>
    <col min="6911" max="6911" width="18.3984375" style="1476" customWidth="1"/>
    <col min="6912" max="6912" width="7.69921875" style="1476" customWidth="1"/>
    <col min="6913" max="6913" width="32.19921875" style="1476" customWidth="1"/>
    <col min="6914" max="6914" width="45.09765625" style="1476" bestFit="1" customWidth="1"/>
    <col min="6915" max="6915" width="17.3984375" style="1476" customWidth="1"/>
    <col min="6916" max="7166" width="6.69921875" style="1476"/>
    <col min="7167" max="7167" width="18.3984375" style="1476" customWidth="1"/>
    <col min="7168" max="7168" width="7.69921875" style="1476" customWidth="1"/>
    <col min="7169" max="7169" width="32.19921875" style="1476" customWidth="1"/>
    <col min="7170" max="7170" width="45.09765625" style="1476" bestFit="1" customWidth="1"/>
    <col min="7171" max="7171" width="17.3984375" style="1476" customWidth="1"/>
    <col min="7172" max="7422" width="6.69921875" style="1476"/>
    <col min="7423" max="7423" width="18.3984375" style="1476" customWidth="1"/>
    <col min="7424" max="7424" width="7.69921875" style="1476" customWidth="1"/>
    <col min="7425" max="7425" width="32.19921875" style="1476" customWidth="1"/>
    <col min="7426" max="7426" width="45.09765625" style="1476" bestFit="1" customWidth="1"/>
    <col min="7427" max="7427" width="17.3984375" style="1476" customWidth="1"/>
    <col min="7428" max="7678" width="6.69921875" style="1476"/>
    <col min="7679" max="7679" width="18.3984375" style="1476" customWidth="1"/>
    <col min="7680" max="7680" width="7.69921875" style="1476" customWidth="1"/>
    <col min="7681" max="7681" width="32.19921875" style="1476" customWidth="1"/>
    <col min="7682" max="7682" width="45.09765625" style="1476" bestFit="1" customWidth="1"/>
    <col min="7683" max="7683" width="17.3984375" style="1476" customWidth="1"/>
    <col min="7684" max="7934" width="6.69921875" style="1476"/>
    <col min="7935" max="7935" width="18.3984375" style="1476" customWidth="1"/>
    <col min="7936" max="7936" width="7.69921875" style="1476" customWidth="1"/>
    <col min="7937" max="7937" width="32.19921875" style="1476" customWidth="1"/>
    <col min="7938" max="7938" width="45.09765625" style="1476" bestFit="1" customWidth="1"/>
    <col min="7939" max="7939" width="17.3984375" style="1476" customWidth="1"/>
    <col min="7940" max="8190" width="6.69921875" style="1476"/>
    <col min="8191" max="8191" width="18.3984375" style="1476" customWidth="1"/>
    <col min="8192" max="8192" width="7.69921875" style="1476" customWidth="1"/>
    <col min="8193" max="8193" width="32.19921875" style="1476" customWidth="1"/>
    <col min="8194" max="8194" width="45.09765625" style="1476" bestFit="1" customWidth="1"/>
    <col min="8195" max="8195" width="17.3984375" style="1476" customWidth="1"/>
    <col min="8196" max="8446" width="6.69921875" style="1476"/>
    <col min="8447" max="8447" width="18.3984375" style="1476" customWidth="1"/>
    <col min="8448" max="8448" width="7.69921875" style="1476" customWidth="1"/>
    <col min="8449" max="8449" width="32.19921875" style="1476" customWidth="1"/>
    <col min="8450" max="8450" width="45.09765625" style="1476" bestFit="1" customWidth="1"/>
    <col min="8451" max="8451" width="17.3984375" style="1476" customWidth="1"/>
    <col min="8452" max="8702" width="6.69921875" style="1476"/>
    <col min="8703" max="8703" width="18.3984375" style="1476" customWidth="1"/>
    <col min="8704" max="8704" width="7.69921875" style="1476" customWidth="1"/>
    <col min="8705" max="8705" width="32.19921875" style="1476" customWidth="1"/>
    <col min="8706" max="8706" width="45.09765625" style="1476" bestFit="1" customWidth="1"/>
    <col min="8707" max="8707" width="17.3984375" style="1476" customWidth="1"/>
    <col min="8708" max="8958" width="6.69921875" style="1476"/>
    <col min="8959" max="8959" width="18.3984375" style="1476" customWidth="1"/>
    <col min="8960" max="8960" width="7.69921875" style="1476" customWidth="1"/>
    <col min="8961" max="8961" width="32.19921875" style="1476" customWidth="1"/>
    <col min="8962" max="8962" width="45.09765625" style="1476" bestFit="1" customWidth="1"/>
    <col min="8963" max="8963" width="17.3984375" style="1476" customWidth="1"/>
    <col min="8964" max="9214" width="6.69921875" style="1476"/>
    <col min="9215" max="9215" width="18.3984375" style="1476" customWidth="1"/>
    <col min="9216" max="9216" width="7.69921875" style="1476" customWidth="1"/>
    <col min="9217" max="9217" width="32.19921875" style="1476" customWidth="1"/>
    <col min="9218" max="9218" width="45.09765625" style="1476" bestFit="1" customWidth="1"/>
    <col min="9219" max="9219" width="17.3984375" style="1476" customWidth="1"/>
    <col min="9220" max="9470" width="6.69921875" style="1476"/>
    <col min="9471" max="9471" width="18.3984375" style="1476" customWidth="1"/>
    <col min="9472" max="9472" width="7.69921875" style="1476" customWidth="1"/>
    <col min="9473" max="9473" width="32.19921875" style="1476" customWidth="1"/>
    <col min="9474" max="9474" width="45.09765625" style="1476" bestFit="1" customWidth="1"/>
    <col min="9475" max="9475" width="17.3984375" style="1476" customWidth="1"/>
    <col min="9476" max="9726" width="6.69921875" style="1476"/>
    <col min="9727" max="9727" width="18.3984375" style="1476" customWidth="1"/>
    <col min="9728" max="9728" width="7.69921875" style="1476" customWidth="1"/>
    <col min="9729" max="9729" width="32.19921875" style="1476" customWidth="1"/>
    <col min="9730" max="9730" width="45.09765625" style="1476" bestFit="1" customWidth="1"/>
    <col min="9731" max="9731" width="17.3984375" style="1476" customWidth="1"/>
    <col min="9732" max="9982" width="6.69921875" style="1476"/>
    <col min="9983" max="9983" width="18.3984375" style="1476" customWidth="1"/>
    <col min="9984" max="9984" width="7.69921875" style="1476" customWidth="1"/>
    <col min="9985" max="9985" width="32.19921875" style="1476" customWidth="1"/>
    <col min="9986" max="9986" width="45.09765625" style="1476" bestFit="1" customWidth="1"/>
    <col min="9987" max="9987" width="17.3984375" style="1476" customWidth="1"/>
    <col min="9988" max="10238" width="6.69921875" style="1476"/>
    <col min="10239" max="10239" width="18.3984375" style="1476" customWidth="1"/>
    <col min="10240" max="10240" width="7.69921875" style="1476" customWidth="1"/>
    <col min="10241" max="10241" width="32.19921875" style="1476" customWidth="1"/>
    <col min="10242" max="10242" width="45.09765625" style="1476" bestFit="1" customWidth="1"/>
    <col min="10243" max="10243" width="17.3984375" style="1476" customWidth="1"/>
    <col min="10244" max="10494" width="6.69921875" style="1476"/>
    <col min="10495" max="10495" width="18.3984375" style="1476" customWidth="1"/>
    <col min="10496" max="10496" width="7.69921875" style="1476" customWidth="1"/>
    <col min="10497" max="10497" width="32.19921875" style="1476" customWidth="1"/>
    <col min="10498" max="10498" width="45.09765625" style="1476" bestFit="1" customWidth="1"/>
    <col min="10499" max="10499" width="17.3984375" style="1476" customWidth="1"/>
    <col min="10500" max="10750" width="6.69921875" style="1476"/>
    <col min="10751" max="10751" width="18.3984375" style="1476" customWidth="1"/>
    <col min="10752" max="10752" width="7.69921875" style="1476" customWidth="1"/>
    <col min="10753" max="10753" width="32.19921875" style="1476" customWidth="1"/>
    <col min="10754" max="10754" width="45.09765625" style="1476" bestFit="1" customWidth="1"/>
    <col min="10755" max="10755" width="17.3984375" style="1476" customWidth="1"/>
    <col min="10756" max="11006" width="6.69921875" style="1476"/>
    <col min="11007" max="11007" width="18.3984375" style="1476" customWidth="1"/>
    <col min="11008" max="11008" width="7.69921875" style="1476" customWidth="1"/>
    <col min="11009" max="11009" width="32.19921875" style="1476" customWidth="1"/>
    <col min="11010" max="11010" width="45.09765625" style="1476" bestFit="1" customWidth="1"/>
    <col min="11011" max="11011" width="17.3984375" style="1476" customWidth="1"/>
    <col min="11012" max="11262" width="6.69921875" style="1476"/>
    <col min="11263" max="11263" width="18.3984375" style="1476" customWidth="1"/>
    <col min="11264" max="11264" width="7.69921875" style="1476" customWidth="1"/>
    <col min="11265" max="11265" width="32.19921875" style="1476" customWidth="1"/>
    <col min="11266" max="11266" width="45.09765625" style="1476" bestFit="1" customWidth="1"/>
    <col min="11267" max="11267" width="17.3984375" style="1476" customWidth="1"/>
    <col min="11268" max="11518" width="6.69921875" style="1476"/>
    <col min="11519" max="11519" width="18.3984375" style="1476" customWidth="1"/>
    <col min="11520" max="11520" width="7.69921875" style="1476" customWidth="1"/>
    <col min="11521" max="11521" width="32.19921875" style="1476" customWidth="1"/>
    <col min="11522" max="11522" width="45.09765625" style="1476" bestFit="1" customWidth="1"/>
    <col min="11523" max="11523" width="17.3984375" style="1476" customWidth="1"/>
    <col min="11524" max="11774" width="6.69921875" style="1476"/>
    <col min="11775" max="11775" width="18.3984375" style="1476" customWidth="1"/>
    <col min="11776" max="11776" width="7.69921875" style="1476" customWidth="1"/>
    <col min="11777" max="11777" width="32.19921875" style="1476" customWidth="1"/>
    <col min="11778" max="11778" width="45.09765625" style="1476" bestFit="1" customWidth="1"/>
    <col min="11779" max="11779" width="17.3984375" style="1476" customWidth="1"/>
    <col min="11780" max="12030" width="6.69921875" style="1476"/>
    <col min="12031" max="12031" width="18.3984375" style="1476" customWidth="1"/>
    <col min="12032" max="12032" width="7.69921875" style="1476" customWidth="1"/>
    <col min="12033" max="12033" width="32.19921875" style="1476" customWidth="1"/>
    <col min="12034" max="12034" width="45.09765625" style="1476" bestFit="1" customWidth="1"/>
    <col min="12035" max="12035" width="17.3984375" style="1476" customWidth="1"/>
    <col min="12036" max="12286" width="6.69921875" style="1476"/>
    <col min="12287" max="12287" width="18.3984375" style="1476" customWidth="1"/>
    <col min="12288" max="12288" width="7.69921875" style="1476" customWidth="1"/>
    <col min="12289" max="12289" width="32.19921875" style="1476" customWidth="1"/>
    <col min="12290" max="12290" width="45.09765625" style="1476" bestFit="1" customWidth="1"/>
    <col min="12291" max="12291" width="17.3984375" style="1476" customWidth="1"/>
    <col min="12292" max="12542" width="6.69921875" style="1476"/>
    <col min="12543" max="12543" width="18.3984375" style="1476" customWidth="1"/>
    <col min="12544" max="12544" width="7.69921875" style="1476" customWidth="1"/>
    <col min="12545" max="12545" width="32.19921875" style="1476" customWidth="1"/>
    <col min="12546" max="12546" width="45.09765625" style="1476" bestFit="1" customWidth="1"/>
    <col min="12547" max="12547" width="17.3984375" style="1476" customWidth="1"/>
    <col min="12548" max="12798" width="6.69921875" style="1476"/>
    <col min="12799" max="12799" width="18.3984375" style="1476" customWidth="1"/>
    <col min="12800" max="12800" width="7.69921875" style="1476" customWidth="1"/>
    <col min="12801" max="12801" width="32.19921875" style="1476" customWidth="1"/>
    <col min="12802" max="12802" width="45.09765625" style="1476" bestFit="1" customWidth="1"/>
    <col min="12803" max="12803" width="17.3984375" style="1476" customWidth="1"/>
    <col min="12804" max="13054" width="6.69921875" style="1476"/>
    <col min="13055" max="13055" width="18.3984375" style="1476" customWidth="1"/>
    <col min="13056" max="13056" width="7.69921875" style="1476" customWidth="1"/>
    <col min="13057" max="13057" width="32.19921875" style="1476" customWidth="1"/>
    <col min="13058" max="13058" width="45.09765625" style="1476" bestFit="1" customWidth="1"/>
    <col min="13059" max="13059" width="17.3984375" style="1476" customWidth="1"/>
    <col min="13060" max="13310" width="6.69921875" style="1476"/>
    <col min="13311" max="13311" width="18.3984375" style="1476" customWidth="1"/>
    <col min="13312" max="13312" width="7.69921875" style="1476" customWidth="1"/>
    <col min="13313" max="13313" width="32.19921875" style="1476" customWidth="1"/>
    <col min="13314" max="13314" width="45.09765625" style="1476" bestFit="1" customWidth="1"/>
    <col min="13315" max="13315" width="17.3984375" style="1476" customWidth="1"/>
    <col min="13316" max="13566" width="6.69921875" style="1476"/>
    <col min="13567" max="13567" width="18.3984375" style="1476" customWidth="1"/>
    <col min="13568" max="13568" width="7.69921875" style="1476" customWidth="1"/>
    <col min="13569" max="13569" width="32.19921875" style="1476" customWidth="1"/>
    <col min="13570" max="13570" width="45.09765625" style="1476" bestFit="1" customWidth="1"/>
    <col min="13571" max="13571" width="17.3984375" style="1476" customWidth="1"/>
    <col min="13572" max="13822" width="6.69921875" style="1476"/>
    <col min="13823" max="13823" width="18.3984375" style="1476" customWidth="1"/>
    <col min="13824" max="13824" width="7.69921875" style="1476" customWidth="1"/>
    <col min="13825" max="13825" width="32.19921875" style="1476" customWidth="1"/>
    <col min="13826" max="13826" width="45.09765625" style="1476" bestFit="1" customWidth="1"/>
    <col min="13827" max="13827" width="17.3984375" style="1476" customWidth="1"/>
    <col min="13828" max="14078" width="6.69921875" style="1476"/>
    <col min="14079" max="14079" width="18.3984375" style="1476" customWidth="1"/>
    <col min="14080" max="14080" width="7.69921875" style="1476" customWidth="1"/>
    <col min="14081" max="14081" width="32.19921875" style="1476" customWidth="1"/>
    <col min="14082" max="14082" width="45.09765625" style="1476" bestFit="1" customWidth="1"/>
    <col min="14083" max="14083" width="17.3984375" style="1476" customWidth="1"/>
    <col min="14084" max="14334" width="6.69921875" style="1476"/>
    <col min="14335" max="14335" width="18.3984375" style="1476" customWidth="1"/>
    <col min="14336" max="14336" width="7.69921875" style="1476" customWidth="1"/>
    <col min="14337" max="14337" width="32.19921875" style="1476" customWidth="1"/>
    <col min="14338" max="14338" width="45.09765625" style="1476" bestFit="1" customWidth="1"/>
    <col min="14339" max="14339" width="17.3984375" style="1476" customWidth="1"/>
    <col min="14340" max="14590" width="6.69921875" style="1476"/>
    <col min="14591" max="14591" width="18.3984375" style="1476" customWidth="1"/>
    <col min="14592" max="14592" width="7.69921875" style="1476" customWidth="1"/>
    <col min="14593" max="14593" width="32.19921875" style="1476" customWidth="1"/>
    <col min="14594" max="14594" width="45.09765625" style="1476" bestFit="1" customWidth="1"/>
    <col min="14595" max="14595" width="17.3984375" style="1476" customWidth="1"/>
    <col min="14596" max="14846" width="6.69921875" style="1476"/>
    <col min="14847" max="14847" width="18.3984375" style="1476" customWidth="1"/>
    <col min="14848" max="14848" width="7.69921875" style="1476" customWidth="1"/>
    <col min="14849" max="14849" width="32.19921875" style="1476" customWidth="1"/>
    <col min="14850" max="14850" width="45.09765625" style="1476" bestFit="1" customWidth="1"/>
    <col min="14851" max="14851" width="17.3984375" style="1476" customWidth="1"/>
    <col min="14852" max="15102" width="6.69921875" style="1476"/>
    <col min="15103" max="15103" width="18.3984375" style="1476" customWidth="1"/>
    <col min="15104" max="15104" width="7.69921875" style="1476" customWidth="1"/>
    <col min="15105" max="15105" width="32.19921875" style="1476" customWidth="1"/>
    <col min="15106" max="15106" width="45.09765625" style="1476" bestFit="1" customWidth="1"/>
    <col min="15107" max="15107" width="17.3984375" style="1476" customWidth="1"/>
    <col min="15108" max="15358" width="6.69921875" style="1476"/>
    <col min="15359" max="15359" width="18.3984375" style="1476" customWidth="1"/>
    <col min="15360" max="15360" width="7.69921875" style="1476" customWidth="1"/>
    <col min="15361" max="15361" width="32.19921875" style="1476" customWidth="1"/>
    <col min="15362" max="15362" width="45.09765625" style="1476" bestFit="1" customWidth="1"/>
    <col min="15363" max="15363" width="17.3984375" style="1476" customWidth="1"/>
    <col min="15364" max="15614" width="6.69921875" style="1476"/>
    <col min="15615" max="15615" width="18.3984375" style="1476" customWidth="1"/>
    <col min="15616" max="15616" width="7.69921875" style="1476" customWidth="1"/>
    <col min="15617" max="15617" width="32.19921875" style="1476" customWidth="1"/>
    <col min="15618" max="15618" width="45.09765625" style="1476" bestFit="1" customWidth="1"/>
    <col min="15619" max="15619" width="17.3984375" style="1476" customWidth="1"/>
    <col min="15620" max="15870" width="6.69921875" style="1476"/>
    <col min="15871" max="15871" width="18.3984375" style="1476" customWidth="1"/>
    <col min="15872" max="15872" width="7.69921875" style="1476" customWidth="1"/>
    <col min="15873" max="15873" width="32.19921875" style="1476" customWidth="1"/>
    <col min="15874" max="15874" width="45.09765625" style="1476" bestFit="1" customWidth="1"/>
    <col min="15875" max="15875" width="17.3984375" style="1476" customWidth="1"/>
    <col min="15876" max="16126" width="6.69921875" style="1476"/>
    <col min="16127" max="16127" width="18.3984375" style="1476" customWidth="1"/>
    <col min="16128" max="16128" width="7.69921875" style="1476" customWidth="1"/>
    <col min="16129" max="16129" width="32.19921875" style="1476" customWidth="1"/>
    <col min="16130" max="16130" width="45.09765625" style="1476" bestFit="1" customWidth="1"/>
    <col min="16131" max="16131" width="17.3984375" style="1476" customWidth="1"/>
    <col min="16132" max="16384" width="6.69921875" style="1476"/>
  </cols>
  <sheetData>
    <row r="1" spans="1:29" s="1436" customFormat="1" ht="39" customHeight="1"/>
    <row r="2" spans="1:29" s="1436" customFormat="1" ht="39" customHeight="1">
      <c r="F2" s="1437"/>
      <c r="G2" s="1437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X2" s="1943"/>
      <c r="Y2" s="1943"/>
      <c r="Z2" s="1943"/>
      <c r="AA2" s="1943"/>
      <c r="AB2" s="1943"/>
      <c r="AC2" s="1943"/>
    </row>
    <row r="4" spans="1:29" ht="54" customHeight="1">
      <c r="A4" s="308" t="s">
        <v>1692</v>
      </c>
      <c r="B4" s="309"/>
      <c r="C4" s="1469"/>
      <c r="D4" s="309"/>
      <c r="E4" s="309"/>
    </row>
    <row r="5" spans="1:29" ht="54" customHeight="1">
      <c r="A5" s="1199" t="s">
        <v>1693</v>
      </c>
      <c r="B5" s="309"/>
      <c r="C5" s="1469"/>
      <c r="D5" s="309"/>
      <c r="E5" s="309"/>
    </row>
    <row r="6" spans="1:29" ht="54" customHeight="1">
      <c r="A6" s="1470" t="s">
        <v>1346</v>
      </c>
      <c r="B6" s="1470"/>
      <c r="C6" s="1471"/>
      <c r="D6" s="1470"/>
      <c r="E6" s="1471" t="s">
        <v>1345</v>
      </c>
    </row>
    <row r="7" spans="1:29" ht="54" customHeight="1">
      <c r="A7" s="1430" t="s">
        <v>1172</v>
      </c>
      <c r="B7" s="1944" t="s">
        <v>1171</v>
      </c>
      <c r="C7" s="1944"/>
      <c r="D7" s="1430" t="s">
        <v>1170</v>
      </c>
      <c r="E7" s="1430" t="s">
        <v>1169</v>
      </c>
    </row>
    <row r="8" spans="1:29" ht="54" customHeight="1">
      <c r="A8" s="1954" t="s">
        <v>1168</v>
      </c>
      <c r="B8" s="1430">
        <v>1</v>
      </c>
      <c r="C8" s="1472" t="s">
        <v>1318</v>
      </c>
      <c r="D8" s="1430" t="s">
        <v>1317</v>
      </c>
      <c r="E8" s="1430">
        <v>2017</v>
      </c>
    </row>
    <row r="9" spans="1:29" ht="54" customHeight="1">
      <c r="A9" s="1955"/>
      <c r="B9" s="1430">
        <v>2</v>
      </c>
      <c r="C9" s="1473" t="s">
        <v>1344</v>
      </c>
      <c r="D9" s="1474" t="s">
        <v>1343</v>
      </c>
      <c r="E9" s="1430">
        <v>2018</v>
      </c>
    </row>
    <row r="10" spans="1:29" ht="54" customHeight="1">
      <c r="A10" s="1955"/>
      <c r="B10" s="1430">
        <v>3</v>
      </c>
      <c r="C10" s="1475" t="s">
        <v>1342</v>
      </c>
      <c r="D10" s="1474" t="s">
        <v>1341</v>
      </c>
      <c r="E10" s="1430">
        <v>2018</v>
      </c>
    </row>
    <row r="11" spans="1:29" ht="54" customHeight="1">
      <c r="A11" s="1955"/>
      <c r="B11" s="1430">
        <v>4</v>
      </c>
      <c r="C11" s="1475" t="s">
        <v>1340</v>
      </c>
      <c r="D11" s="1474" t="s">
        <v>1339</v>
      </c>
      <c r="E11" s="1430">
        <v>2018</v>
      </c>
    </row>
    <row r="12" spans="1:29" ht="54" customHeight="1">
      <c r="A12" s="1955"/>
      <c r="B12" s="1430">
        <v>5</v>
      </c>
      <c r="C12" s="1473" t="s">
        <v>1338</v>
      </c>
      <c r="D12" s="1474" t="s">
        <v>1337</v>
      </c>
      <c r="E12" s="1430">
        <v>2018</v>
      </c>
    </row>
    <row r="13" spans="1:29" ht="39" customHeight="1">
      <c r="A13" s="1955"/>
      <c r="B13" s="1430">
        <v>6</v>
      </c>
      <c r="C13" s="1473" t="s">
        <v>1336</v>
      </c>
      <c r="D13" s="1474" t="s">
        <v>1335</v>
      </c>
      <c r="E13" s="1430">
        <v>2018</v>
      </c>
    </row>
    <row r="14" spans="1:29" ht="39" customHeight="1">
      <c r="A14" s="1955"/>
      <c r="B14" s="1430">
        <v>7</v>
      </c>
      <c r="C14" s="1473" t="s">
        <v>1680</v>
      </c>
      <c r="D14" s="1474" t="s">
        <v>2016</v>
      </c>
      <c r="E14" s="1430">
        <v>2019</v>
      </c>
    </row>
    <row r="15" spans="1:29" ht="39" customHeight="1">
      <c r="A15" s="1955"/>
      <c r="B15" s="1430">
        <v>8</v>
      </c>
      <c r="C15" s="1473" t="s">
        <v>1688</v>
      </c>
      <c r="D15" s="1474" t="s">
        <v>2025</v>
      </c>
      <c r="E15" s="1430">
        <v>2019</v>
      </c>
    </row>
    <row r="16" spans="1:29" ht="39" customHeight="1">
      <c r="A16" s="1956"/>
      <c r="B16" s="1430">
        <v>9</v>
      </c>
      <c r="C16" s="1473" t="s">
        <v>1334</v>
      </c>
      <c r="D16" s="1474" t="s">
        <v>1333</v>
      </c>
      <c r="E16" s="1430">
        <v>2018</v>
      </c>
    </row>
    <row r="17" spans="1:5" ht="39" customHeight="1">
      <c r="A17" s="1430" t="s">
        <v>1155</v>
      </c>
      <c r="B17" s="1430">
        <v>10</v>
      </c>
      <c r="C17" s="1472" t="s">
        <v>1318</v>
      </c>
      <c r="D17" s="1430" t="s">
        <v>1317</v>
      </c>
      <c r="E17" s="1430">
        <v>2017</v>
      </c>
    </row>
    <row r="18" spans="1:5" ht="39" customHeight="1">
      <c r="A18" s="1954" t="s">
        <v>1146</v>
      </c>
      <c r="B18" s="1430">
        <v>11</v>
      </c>
      <c r="C18" s="1473" t="s">
        <v>1332</v>
      </c>
      <c r="D18" s="1474" t="s">
        <v>1331</v>
      </c>
      <c r="E18" s="1430">
        <v>2018</v>
      </c>
    </row>
    <row r="19" spans="1:5" ht="39" customHeight="1">
      <c r="A19" s="1955"/>
      <c r="B19" s="1430">
        <v>12</v>
      </c>
      <c r="C19" s="1473" t="s">
        <v>1330</v>
      </c>
      <c r="D19" s="1474" t="s">
        <v>1329</v>
      </c>
      <c r="E19" s="1430">
        <v>2018</v>
      </c>
    </row>
    <row r="20" spans="1:5" ht="39" customHeight="1">
      <c r="A20" s="1955"/>
      <c r="B20" s="1430">
        <v>13</v>
      </c>
      <c r="C20" s="1473" t="s">
        <v>1328</v>
      </c>
      <c r="D20" s="1474" t="s">
        <v>1327</v>
      </c>
      <c r="E20" s="1430">
        <v>2018</v>
      </c>
    </row>
    <row r="21" spans="1:5" ht="39" customHeight="1">
      <c r="A21" s="1955"/>
      <c r="B21" s="1430">
        <v>14</v>
      </c>
      <c r="C21" s="1473" t="s">
        <v>1682</v>
      </c>
      <c r="D21" s="1474" t="s">
        <v>2017</v>
      </c>
      <c r="E21" s="1430">
        <v>2019</v>
      </c>
    </row>
    <row r="22" spans="1:5" ht="39" customHeight="1">
      <c r="A22" s="1956"/>
      <c r="B22" s="1430">
        <v>15</v>
      </c>
      <c r="C22" s="1473" t="s">
        <v>1680</v>
      </c>
      <c r="D22" s="1474" t="s">
        <v>2016</v>
      </c>
      <c r="E22" s="1430">
        <v>2019</v>
      </c>
    </row>
    <row r="23" spans="1:5" ht="39" customHeight="1">
      <c r="A23" s="1954" t="s">
        <v>1139</v>
      </c>
      <c r="B23" s="1430">
        <v>16</v>
      </c>
      <c r="C23" s="1472" t="s">
        <v>1326</v>
      </c>
      <c r="D23" s="1430" t="s">
        <v>1325</v>
      </c>
      <c r="E23" s="1430">
        <v>2017</v>
      </c>
    </row>
    <row r="24" spans="1:5" ht="39" customHeight="1">
      <c r="A24" s="1955"/>
      <c r="B24" s="1430">
        <v>17</v>
      </c>
      <c r="C24" s="1472" t="s">
        <v>1324</v>
      </c>
      <c r="D24" s="1430" t="s">
        <v>1323</v>
      </c>
      <c r="E24" s="1430">
        <v>2018</v>
      </c>
    </row>
    <row r="25" spans="1:5" ht="39" customHeight="1">
      <c r="A25" s="1955"/>
      <c r="B25" s="1430">
        <v>18</v>
      </c>
      <c r="C25" s="1473" t="s">
        <v>1322</v>
      </c>
      <c r="D25" s="1474" t="s">
        <v>1321</v>
      </c>
      <c r="E25" s="1430">
        <v>2018</v>
      </c>
    </row>
    <row r="26" spans="1:5" ht="39" customHeight="1">
      <c r="A26" s="1956"/>
      <c r="B26" s="1430">
        <v>19</v>
      </c>
      <c r="C26" s="1473" t="s">
        <v>1681</v>
      </c>
      <c r="D26" s="1474" t="s">
        <v>2024</v>
      </c>
      <c r="E26" s="1430">
        <v>2019</v>
      </c>
    </row>
    <row r="27" spans="1:5" ht="39" customHeight="1">
      <c r="A27" s="1954" t="s">
        <v>1136</v>
      </c>
      <c r="B27" s="1430">
        <v>20</v>
      </c>
      <c r="C27" s="1472" t="s">
        <v>1320</v>
      </c>
      <c r="D27" s="1430" t="s">
        <v>1319</v>
      </c>
      <c r="E27" s="1430">
        <v>2017</v>
      </c>
    </row>
    <row r="28" spans="1:5" ht="39" customHeight="1">
      <c r="A28" s="1956"/>
      <c r="B28" s="1430">
        <v>21</v>
      </c>
      <c r="C28" s="1472" t="s">
        <v>1687</v>
      </c>
      <c r="D28" s="1430" t="s">
        <v>2018</v>
      </c>
      <c r="E28" s="1430">
        <v>2017</v>
      </c>
    </row>
    <row r="29" spans="1:5" ht="39" customHeight="1">
      <c r="A29" s="1944" t="s">
        <v>1117</v>
      </c>
      <c r="B29" s="1430">
        <v>22</v>
      </c>
      <c r="C29" s="1472" t="s">
        <v>1318</v>
      </c>
      <c r="D29" s="1430" t="s">
        <v>1317</v>
      </c>
      <c r="E29" s="1430">
        <v>2019</v>
      </c>
    </row>
    <row r="30" spans="1:5" ht="39" customHeight="1">
      <c r="A30" s="1944"/>
      <c r="B30" s="1430">
        <v>23</v>
      </c>
      <c r="C30" s="1473" t="s">
        <v>1316</v>
      </c>
      <c r="D30" s="1474" t="s">
        <v>1315</v>
      </c>
      <c r="E30" s="1430">
        <v>2017</v>
      </c>
    </row>
    <row r="31" spans="1:5" ht="39" customHeight="1">
      <c r="A31" s="1944"/>
      <c r="B31" s="1430">
        <v>24</v>
      </c>
      <c r="C31" s="1473" t="s">
        <v>1684</v>
      </c>
      <c r="D31" s="1474" t="s">
        <v>2019</v>
      </c>
      <c r="E31" s="1430">
        <v>2019</v>
      </c>
    </row>
    <row r="32" spans="1:5" ht="39" customHeight="1">
      <c r="A32" s="1944"/>
      <c r="B32" s="1430">
        <v>25</v>
      </c>
      <c r="C32" s="1473" t="s">
        <v>1685</v>
      </c>
      <c r="D32" s="1474" t="s">
        <v>2023</v>
      </c>
      <c r="E32" s="1430">
        <v>2019</v>
      </c>
    </row>
    <row r="33" spans="1:5" ht="39" customHeight="1">
      <c r="A33" s="1944"/>
      <c r="B33" s="1430">
        <v>26</v>
      </c>
      <c r="C33" s="1473" t="s">
        <v>1683</v>
      </c>
      <c r="D33" s="1474" t="s">
        <v>2022</v>
      </c>
      <c r="E33" s="1430">
        <v>2019</v>
      </c>
    </row>
    <row r="34" spans="1:5" s="1436" customFormat="1" ht="39" customHeight="1">
      <c r="A34" s="1944"/>
      <c r="B34" s="1430">
        <v>27</v>
      </c>
      <c r="C34" s="1473" t="s">
        <v>1314</v>
      </c>
      <c r="D34" s="1474" t="s">
        <v>1313</v>
      </c>
      <c r="E34" s="1430">
        <v>2018</v>
      </c>
    </row>
    <row r="35" spans="1:5" ht="39" customHeight="1">
      <c r="A35" s="1944"/>
      <c r="B35" s="1430">
        <v>28</v>
      </c>
      <c r="C35" s="1473" t="s">
        <v>1312</v>
      </c>
      <c r="D35" s="1474" t="s">
        <v>1311</v>
      </c>
      <c r="E35" s="1430">
        <v>2018</v>
      </c>
    </row>
    <row r="36" spans="1:5" s="1436" customFormat="1" ht="39" customHeight="1">
      <c r="A36" s="1430" t="s">
        <v>1310</v>
      </c>
      <c r="B36" s="1430">
        <v>29</v>
      </c>
      <c r="C36" s="1473" t="s">
        <v>1309</v>
      </c>
      <c r="D36" s="1474" t="s">
        <v>1308</v>
      </c>
      <c r="E36" s="1430">
        <v>2018</v>
      </c>
    </row>
    <row r="37" spans="1:5" ht="39" customHeight="1">
      <c r="A37" s="1430" t="s">
        <v>1100</v>
      </c>
      <c r="B37" s="1432">
        <v>30</v>
      </c>
      <c r="C37" s="1433" t="s">
        <v>1686</v>
      </c>
      <c r="D37" s="1434" t="s">
        <v>2021</v>
      </c>
      <c r="E37" s="1432">
        <v>2019</v>
      </c>
    </row>
    <row r="38" spans="1:5" ht="39" customHeight="1">
      <c r="A38" s="1472" t="s">
        <v>1086</v>
      </c>
      <c r="B38" s="1430">
        <v>31</v>
      </c>
      <c r="C38" s="1473" t="s">
        <v>1307</v>
      </c>
      <c r="D38" s="1474" t="s">
        <v>1306</v>
      </c>
      <c r="E38" s="1430">
        <v>2018</v>
      </c>
    </row>
    <row r="39" spans="1:5" ht="39" customHeight="1">
      <c r="A39" s="1435" t="s">
        <v>1068</v>
      </c>
      <c r="B39" s="1432">
        <v>32</v>
      </c>
      <c r="C39" s="1473" t="s">
        <v>1689</v>
      </c>
      <c r="D39" s="1434" t="s">
        <v>2020</v>
      </c>
      <c r="E39" s="1432">
        <v>2019</v>
      </c>
    </row>
    <row r="40" spans="1:5" ht="39" customHeight="1">
      <c r="A40" s="1471"/>
      <c r="B40" s="1471"/>
      <c r="C40" s="1471"/>
      <c r="D40" s="580" t="s">
        <v>2033</v>
      </c>
      <c r="E40" s="1471"/>
    </row>
  </sheetData>
  <dataConsolidate link="1"/>
  <mergeCells count="8">
    <mergeCell ref="H2:Y2"/>
    <mergeCell ref="Z2:AC2"/>
    <mergeCell ref="A29:A35"/>
    <mergeCell ref="B7:C7"/>
    <mergeCell ref="A8:A16"/>
    <mergeCell ref="A18:A22"/>
    <mergeCell ref="A23:A26"/>
    <mergeCell ref="A27:A28"/>
  </mergeCells>
  <conditionalFormatting sqref="D9:D16">
    <cfRule type="duplicateValues" dxfId="13" priority="13"/>
    <cfRule type="duplicateValues" dxfId="12" priority="14"/>
  </conditionalFormatting>
  <conditionalFormatting sqref="D25:D26">
    <cfRule type="duplicateValues" dxfId="11" priority="11"/>
    <cfRule type="duplicateValues" dxfId="10" priority="12"/>
  </conditionalFormatting>
  <conditionalFormatting sqref="D18:D22">
    <cfRule type="duplicateValues" dxfId="9" priority="9"/>
    <cfRule type="duplicateValues" dxfId="8" priority="10"/>
  </conditionalFormatting>
  <conditionalFormatting sqref="D30:D34">
    <cfRule type="duplicateValues" dxfId="7" priority="7"/>
    <cfRule type="duplicateValues" dxfId="6" priority="8"/>
  </conditionalFormatting>
  <conditionalFormatting sqref="D35">
    <cfRule type="duplicateValues" dxfId="5" priority="5"/>
    <cfRule type="duplicateValues" dxfId="4" priority="6"/>
  </conditionalFormatting>
  <conditionalFormatting sqref="D38:D39">
    <cfRule type="duplicateValues" dxfId="3" priority="1"/>
    <cfRule type="duplicateValues" dxfId="2" priority="2"/>
  </conditionalFormatting>
  <conditionalFormatting sqref="D36:D37">
    <cfRule type="duplicateValues" dxfId="1" priority="15"/>
    <cfRule type="duplicateValues" dxfId="0" priority="16"/>
  </conditionalFormatting>
  <printOptions horizontalCentered="1" verticalCentered="1"/>
  <pageMargins left="0" right="0" top="0.15748031496062992" bottom="0.19685039370078741" header="0.11811023622047245" footer="0.11811023622047245"/>
  <pageSetup paperSize="9" scale="83" fitToHeight="0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N33"/>
  <sheetViews>
    <sheetView showGridLines="0" rightToLeft="1" tabSelected="1" zoomScale="80" zoomScaleNormal="80" workbookViewId="0"/>
  </sheetViews>
  <sheetFormatPr defaultColWidth="7.69921875" defaultRowHeight="23.4"/>
  <cols>
    <col min="1" max="1" width="14.19921875" style="304" customWidth="1"/>
    <col min="2" max="2" width="13.3984375" style="304" customWidth="1"/>
    <col min="3" max="3" width="12.69921875" style="304" customWidth="1"/>
    <col min="4" max="14" width="11.09765625" style="304" customWidth="1"/>
    <col min="15" max="15" width="13.09765625" style="304" customWidth="1"/>
    <col min="16" max="254" width="7.69921875" style="304"/>
    <col min="255" max="255" width="14.19921875" style="304" customWidth="1"/>
    <col min="256" max="256" width="13.3984375" style="304" customWidth="1"/>
    <col min="257" max="266" width="11.09765625" style="304" customWidth="1"/>
    <col min="267" max="267" width="7.69921875" style="304" customWidth="1"/>
    <col min="268" max="510" width="7.69921875" style="304"/>
    <col min="511" max="511" width="14.19921875" style="304" customWidth="1"/>
    <col min="512" max="512" width="13.3984375" style="304" customWidth="1"/>
    <col min="513" max="522" width="11.09765625" style="304" customWidth="1"/>
    <col min="523" max="523" width="7.69921875" style="304" customWidth="1"/>
    <col min="524" max="766" width="7.69921875" style="304"/>
    <col min="767" max="767" width="14.19921875" style="304" customWidth="1"/>
    <col min="768" max="768" width="13.3984375" style="304" customWidth="1"/>
    <col min="769" max="778" width="11.09765625" style="304" customWidth="1"/>
    <col min="779" max="779" width="7.69921875" style="304" customWidth="1"/>
    <col min="780" max="1022" width="7.69921875" style="304"/>
    <col min="1023" max="1023" width="14.19921875" style="304" customWidth="1"/>
    <col min="1024" max="1024" width="13.3984375" style="304" customWidth="1"/>
    <col min="1025" max="1034" width="11.09765625" style="304" customWidth="1"/>
    <col min="1035" max="1035" width="7.69921875" style="304" customWidth="1"/>
    <col min="1036" max="1278" width="7.69921875" style="304"/>
    <col min="1279" max="1279" width="14.19921875" style="304" customWidth="1"/>
    <col min="1280" max="1280" width="13.3984375" style="304" customWidth="1"/>
    <col min="1281" max="1290" width="11.09765625" style="304" customWidth="1"/>
    <col min="1291" max="1291" width="7.69921875" style="304" customWidth="1"/>
    <col min="1292" max="1534" width="7.69921875" style="304"/>
    <col min="1535" max="1535" width="14.19921875" style="304" customWidth="1"/>
    <col min="1536" max="1536" width="13.3984375" style="304" customWidth="1"/>
    <col min="1537" max="1546" width="11.09765625" style="304" customWidth="1"/>
    <col min="1547" max="1547" width="7.69921875" style="304" customWidth="1"/>
    <col min="1548" max="1790" width="7.69921875" style="304"/>
    <col min="1791" max="1791" width="14.19921875" style="304" customWidth="1"/>
    <col min="1792" max="1792" width="13.3984375" style="304" customWidth="1"/>
    <col min="1793" max="1802" width="11.09765625" style="304" customWidth="1"/>
    <col min="1803" max="1803" width="7.69921875" style="304" customWidth="1"/>
    <col min="1804" max="2046" width="7.69921875" style="304"/>
    <col min="2047" max="2047" width="14.19921875" style="304" customWidth="1"/>
    <col min="2048" max="2048" width="13.3984375" style="304" customWidth="1"/>
    <col min="2049" max="2058" width="11.09765625" style="304" customWidth="1"/>
    <col min="2059" max="2059" width="7.69921875" style="304" customWidth="1"/>
    <col min="2060" max="2302" width="7.69921875" style="304"/>
    <col min="2303" max="2303" width="14.19921875" style="304" customWidth="1"/>
    <col min="2304" max="2304" width="13.3984375" style="304" customWidth="1"/>
    <col min="2305" max="2314" width="11.09765625" style="304" customWidth="1"/>
    <col min="2315" max="2315" width="7.69921875" style="304" customWidth="1"/>
    <col min="2316" max="2558" width="7.69921875" style="304"/>
    <col min="2559" max="2559" width="14.19921875" style="304" customWidth="1"/>
    <col min="2560" max="2560" width="13.3984375" style="304" customWidth="1"/>
    <col min="2561" max="2570" width="11.09765625" style="304" customWidth="1"/>
    <col min="2571" max="2571" width="7.69921875" style="304" customWidth="1"/>
    <col min="2572" max="2814" width="7.69921875" style="304"/>
    <col min="2815" max="2815" width="14.19921875" style="304" customWidth="1"/>
    <col min="2816" max="2816" width="13.3984375" style="304" customWidth="1"/>
    <col min="2817" max="2826" width="11.09765625" style="304" customWidth="1"/>
    <col min="2827" max="2827" width="7.69921875" style="304" customWidth="1"/>
    <col min="2828" max="3070" width="7.69921875" style="304"/>
    <col min="3071" max="3071" width="14.19921875" style="304" customWidth="1"/>
    <col min="3072" max="3072" width="13.3984375" style="304" customWidth="1"/>
    <col min="3073" max="3082" width="11.09765625" style="304" customWidth="1"/>
    <col min="3083" max="3083" width="7.69921875" style="304" customWidth="1"/>
    <col min="3084" max="3326" width="7.69921875" style="304"/>
    <col min="3327" max="3327" width="14.19921875" style="304" customWidth="1"/>
    <col min="3328" max="3328" width="13.3984375" style="304" customWidth="1"/>
    <col min="3329" max="3338" width="11.09765625" style="304" customWidth="1"/>
    <col min="3339" max="3339" width="7.69921875" style="304" customWidth="1"/>
    <col min="3340" max="3582" width="7.69921875" style="304"/>
    <col min="3583" max="3583" width="14.19921875" style="304" customWidth="1"/>
    <col min="3584" max="3584" width="13.3984375" style="304" customWidth="1"/>
    <col min="3585" max="3594" width="11.09765625" style="304" customWidth="1"/>
    <col min="3595" max="3595" width="7.69921875" style="304" customWidth="1"/>
    <col min="3596" max="3838" width="7.69921875" style="304"/>
    <col min="3839" max="3839" width="14.19921875" style="304" customWidth="1"/>
    <col min="3840" max="3840" width="13.3984375" style="304" customWidth="1"/>
    <col min="3841" max="3850" width="11.09765625" style="304" customWidth="1"/>
    <col min="3851" max="3851" width="7.69921875" style="304" customWidth="1"/>
    <col min="3852" max="4094" width="7.69921875" style="304"/>
    <col min="4095" max="4095" width="14.19921875" style="304" customWidth="1"/>
    <col min="4096" max="4096" width="13.3984375" style="304" customWidth="1"/>
    <col min="4097" max="4106" width="11.09765625" style="304" customWidth="1"/>
    <col min="4107" max="4107" width="7.69921875" style="304" customWidth="1"/>
    <col min="4108" max="4350" width="7.69921875" style="304"/>
    <col min="4351" max="4351" width="14.19921875" style="304" customWidth="1"/>
    <col min="4352" max="4352" width="13.3984375" style="304" customWidth="1"/>
    <col min="4353" max="4362" width="11.09765625" style="304" customWidth="1"/>
    <col min="4363" max="4363" width="7.69921875" style="304" customWidth="1"/>
    <col min="4364" max="4606" width="7.69921875" style="304"/>
    <col min="4607" max="4607" width="14.19921875" style="304" customWidth="1"/>
    <col min="4608" max="4608" width="13.3984375" style="304" customWidth="1"/>
    <col min="4609" max="4618" width="11.09765625" style="304" customWidth="1"/>
    <col min="4619" max="4619" width="7.69921875" style="304" customWidth="1"/>
    <col min="4620" max="4862" width="7.69921875" style="304"/>
    <col min="4863" max="4863" width="14.19921875" style="304" customWidth="1"/>
    <col min="4864" max="4864" width="13.3984375" style="304" customWidth="1"/>
    <col min="4865" max="4874" width="11.09765625" style="304" customWidth="1"/>
    <col min="4875" max="4875" width="7.69921875" style="304" customWidth="1"/>
    <col min="4876" max="5118" width="7.69921875" style="304"/>
    <col min="5119" max="5119" width="14.19921875" style="304" customWidth="1"/>
    <col min="5120" max="5120" width="13.3984375" style="304" customWidth="1"/>
    <col min="5121" max="5130" width="11.09765625" style="304" customWidth="1"/>
    <col min="5131" max="5131" width="7.69921875" style="304" customWidth="1"/>
    <col min="5132" max="5374" width="7.69921875" style="304"/>
    <col min="5375" max="5375" width="14.19921875" style="304" customWidth="1"/>
    <col min="5376" max="5376" width="13.3984375" style="304" customWidth="1"/>
    <col min="5377" max="5386" width="11.09765625" style="304" customWidth="1"/>
    <col min="5387" max="5387" width="7.69921875" style="304" customWidth="1"/>
    <col min="5388" max="5630" width="7.69921875" style="304"/>
    <col min="5631" max="5631" width="14.19921875" style="304" customWidth="1"/>
    <col min="5632" max="5632" width="13.3984375" style="304" customWidth="1"/>
    <col min="5633" max="5642" width="11.09765625" style="304" customWidth="1"/>
    <col min="5643" max="5643" width="7.69921875" style="304" customWidth="1"/>
    <col min="5644" max="5886" width="7.69921875" style="304"/>
    <col min="5887" max="5887" width="14.19921875" style="304" customWidth="1"/>
    <col min="5888" max="5888" width="13.3984375" style="304" customWidth="1"/>
    <col min="5889" max="5898" width="11.09765625" style="304" customWidth="1"/>
    <col min="5899" max="5899" width="7.69921875" style="304" customWidth="1"/>
    <col min="5900" max="6142" width="7.69921875" style="304"/>
    <col min="6143" max="6143" width="14.19921875" style="304" customWidth="1"/>
    <col min="6144" max="6144" width="13.3984375" style="304" customWidth="1"/>
    <col min="6145" max="6154" width="11.09765625" style="304" customWidth="1"/>
    <col min="6155" max="6155" width="7.69921875" style="304" customWidth="1"/>
    <col min="6156" max="6398" width="7.69921875" style="304"/>
    <col min="6399" max="6399" width="14.19921875" style="304" customWidth="1"/>
    <col min="6400" max="6400" width="13.3984375" style="304" customWidth="1"/>
    <col min="6401" max="6410" width="11.09765625" style="304" customWidth="1"/>
    <col min="6411" max="6411" width="7.69921875" style="304" customWidth="1"/>
    <col min="6412" max="6654" width="7.69921875" style="304"/>
    <col min="6655" max="6655" width="14.19921875" style="304" customWidth="1"/>
    <col min="6656" max="6656" width="13.3984375" style="304" customWidth="1"/>
    <col min="6657" max="6666" width="11.09765625" style="304" customWidth="1"/>
    <col min="6667" max="6667" width="7.69921875" style="304" customWidth="1"/>
    <col min="6668" max="6910" width="7.69921875" style="304"/>
    <col min="6911" max="6911" width="14.19921875" style="304" customWidth="1"/>
    <col min="6912" max="6912" width="13.3984375" style="304" customWidth="1"/>
    <col min="6913" max="6922" width="11.09765625" style="304" customWidth="1"/>
    <col min="6923" max="6923" width="7.69921875" style="304" customWidth="1"/>
    <col min="6924" max="7166" width="7.69921875" style="304"/>
    <col min="7167" max="7167" width="14.19921875" style="304" customWidth="1"/>
    <col min="7168" max="7168" width="13.3984375" style="304" customWidth="1"/>
    <col min="7169" max="7178" width="11.09765625" style="304" customWidth="1"/>
    <col min="7179" max="7179" width="7.69921875" style="304" customWidth="1"/>
    <col min="7180" max="7422" width="7.69921875" style="304"/>
    <col min="7423" max="7423" width="14.19921875" style="304" customWidth="1"/>
    <col min="7424" max="7424" width="13.3984375" style="304" customWidth="1"/>
    <col min="7425" max="7434" width="11.09765625" style="304" customWidth="1"/>
    <col min="7435" max="7435" width="7.69921875" style="304" customWidth="1"/>
    <col min="7436" max="7678" width="7.69921875" style="304"/>
    <col min="7679" max="7679" width="14.19921875" style="304" customWidth="1"/>
    <col min="7680" max="7680" width="13.3984375" style="304" customWidth="1"/>
    <col min="7681" max="7690" width="11.09765625" style="304" customWidth="1"/>
    <col min="7691" max="7691" width="7.69921875" style="304" customWidth="1"/>
    <col min="7692" max="7934" width="7.69921875" style="304"/>
    <col min="7935" max="7935" width="14.19921875" style="304" customWidth="1"/>
    <col min="7936" max="7936" width="13.3984375" style="304" customWidth="1"/>
    <col min="7937" max="7946" width="11.09765625" style="304" customWidth="1"/>
    <col min="7947" max="7947" width="7.69921875" style="304" customWidth="1"/>
    <col min="7948" max="8190" width="7.69921875" style="304"/>
    <col min="8191" max="8191" width="14.19921875" style="304" customWidth="1"/>
    <col min="8192" max="8192" width="13.3984375" style="304" customWidth="1"/>
    <col min="8193" max="8202" width="11.09765625" style="304" customWidth="1"/>
    <col min="8203" max="8203" width="7.69921875" style="304" customWidth="1"/>
    <col min="8204" max="8446" width="7.69921875" style="304"/>
    <col min="8447" max="8447" width="14.19921875" style="304" customWidth="1"/>
    <col min="8448" max="8448" width="13.3984375" style="304" customWidth="1"/>
    <col min="8449" max="8458" width="11.09765625" style="304" customWidth="1"/>
    <col min="8459" max="8459" width="7.69921875" style="304" customWidth="1"/>
    <col min="8460" max="8702" width="7.69921875" style="304"/>
    <col min="8703" max="8703" width="14.19921875" style="304" customWidth="1"/>
    <col min="8704" max="8704" width="13.3984375" style="304" customWidth="1"/>
    <col min="8705" max="8714" width="11.09765625" style="304" customWidth="1"/>
    <col min="8715" max="8715" width="7.69921875" style="304" customWidth="1"/>
    <col min="8716" max="8958" width="7.69921875" style="304"/>
    <col min="8959" max="8959" width="14.19921875" style="304" customWidth="1"/>
    <col min="8960" max="8960" width="13.3984375" style="304" customWidth="1"/>
    <col min="8961" max="8970" width="11.09765625" style="304" customWidth="1"/>
    <col min="8971" max="8971" width="7.69921875" style="304" customWidth="1"/>
    <col min="8972" max="9214" width="7.69921875" style="304"/>
    <col min="9215" max="9215" width="14.19921875" style="304" customWidth="1"/>
    <col min="9216" max="9216" width="13.3984375" style="304" customWidth="1"/>
    <col min="9217" max="9226" width="11.09765625" style="304" customWidth="1"/>
    <col min="9227" max="9227" width="7.69921875" style="304" customWidth="1"/>
    <col min="9228" max="9470" width="7.69921875" style="304"/>
    <col min="9471" max="9471" width="14.19921875" style="304" customWidth="1"/>
    <col min="9472" max="9472" width="13.3984375" style="304" customWidth="1"/>
    <col min="9473" max="9482" width="11.09765625" style="304" customWidth="1"/>
    <col min="9483" max="9483" width="7.69921875" style="304" customWidth="1"/>
    <col min="9484" max="9726" width="7.69921875" style="304"/>
    <col min="9727" max="9727" width="14.19921875" style="304" customWidth="1"/>
    <col min="9728" max="9728" width="13.3984375" style="304" customWidth="1"/>
    <col min="9729" max="9738" width="11.09765625" style="304" customWidth="1"/>
    <col min="9739" max="9739" width="7.69921875" style="304" customWidth="1"/>
    <col min="9740" max="9982" width="7.69921875" style="304"/>
    <col min="9983" max="9983" width="14.19921875" style="304" customWidth="1"/>
    <col min="9984" max="9984" width="13.3984375" style="304" customWidth="1"/>
    <col min="9985" max="9994" width="11.09765625" style="304" customWidth="1"/>
    <col min="9995" max="9995" width="7.69921875" style="304" customWidth="1"/>
    <col min="9996" max="10238" width="7.69921875" style="304"/>
    <col min="10239" max="10239" width="14.19921875" style="304" customWidth="1"/>
    <col min="10240" max="10240" width="13.3984375" style="304" customWidth="1"/>
    <col min="10241" max="10250" width="11.09765625" style="304" customWidth="1"/>
    <col min="10251" max="10251" width="7.69921875" style="304" customWidth="1"/>
    <col min="10252" max="10494" width="7.69921875" style="304"/>
    <col min="10495" max="10495" width="14.19921875" style="304" customWidth="1"/>
    <col min="10496" max="10496" width="13.3984375" style="304" customWidth="1"/>
    <col min="10497" max="10506" width="11.09765625" style="304" customWidth="1"/>
    <col min="10507" max="10507" width="7.69921875" style="304" customWidth="1"/>
    <col min="10508" max="10750" width="7.69921875" style="304"/>
    <col min="10751" max="10751" width="14.19921875" style="304" customWidth="1"/>
    <col min="10752" max="10752" width="13.3984375" style="304" customWidth="1"/>
    <col min="10753" max="10762" width="11.09765625" style="304" customWidth="1"/>
    <col min="10763" max="10763" width="7.69921875" style="304" customWidth="1"/>
    <col min="10764" max="11006" width="7.69921875" style="304"/>
    <col min="11007" max="11007" width="14.19921875" style="304" customWidth="1"/>
    <col min="11008" max="11008" width="13.3984375" style="304" customWidth="1"/>
    <col min="11009" max="11018" width="11.09765625" style="304" customWidth="1"/>
    <col min="11019" max="11019" width="7.69921875" style="304" customWidth="1"/>
    <col min="11020" max="11262" width="7.69921875" style="304"/>
    <col min="11263" max="11263" width="14.19921875" style="304" customWidth="1"/>
    <col min="11264" max="11264" width="13.3984375" style="304" customWidth="1"/>
    <col min="11265" max="11274" width="11.09765625" style="304" customWidth="1"/>
    <col min="11275" max="11275" width="7.69921875" style="304" customWidth="1"/>
    <col min="11276" max="11518" width="7.69921875" style="304"/>
    <col min="11519" max="11519" width="14.19921875" style="304" customWidth="1"/>
    <col min="11520" max="11520" width="13.3984375" style="304" customWidth="1"/>
    <col min="11521" max="11530" width="11.09765625" style="304" customWidth="1"/>
    <col min="11531" max="11531" width="7.69921875" style="304" customWidth="1"/>
    <col min="11532" max="11774" width="7.69921875" style="304"/>
    <col min="11775" max="11775" width="14.19921875" style="304" customWidth="1"/>
    <col min="11776" max="11776" width="13.3984375" style="304" customWidth="1"/>
    <col min="11777" max="11786" width="11.09765625" style="304" customWidth="1"/>
    <col min="11787" max="11787" width="7.69921875" style="304" customWidth="1"/>
    <col min="11788" max="12030" width="7.69921875" style="304"/>
    <col min="12031" max="12031" width="14.19921875" style="304" customWidth="1"/>
    <col min="12032" max="12032" width="13.3984375" style="304" customWidth="1"/>
    <col min="12033" max="12042" width="11.09765625" style="304" customWidth="1"/>
    <col min="12043" max="12043" width="7.69921875" style="304" customWidth="1"/>
    <col min="12044" max="12286" width="7.69921875" style="304"/>
    <col min="12287" max="12287" width="14.19921875" style="304" customWidth="1"/>
    <col min="12288" max="12288" width="13.3984375" style="304" customWidth="1"/>
    <col min="12289" max="12298" width="11.09765625" style="304" customWidth="1"/>
    <col min="12299" max="12299" width="7.69921875" style="304" customWidth="1"/>
    <col min="12300" max="12542" width="7.69921875" style="304"/>
    <col min="12543" max="12543" width="14.19921875" style="304" customWidth="1"/>
    <col min="12544" max="12544" width="13.3984375" style="304" customWidth="1"/>
    <col min="12545" max="12554" width="11.09765625" style="304" customWidth="1"/>
    <col min="12555" max="12555" width="7.69921875" style="304" customWidth="1"/>
    <col min="12556" max="12798" width="7.69921875" style="304"/>
    <col min="12799" max="12799" width="14.19921875" style="304" customWidth="1"/>
    <col min="12800" max="12800" width="13.3984375" style="304" customWidth="1"/>
    <col min="12801" max="12810" width="11.09765625" style="304" customWidth="1"/>
    <col min="12811" max="12811" width="7.69921875" style="304" customWidth="1"/>
    <col min="12812" max="13054" width="7.69921875" style="304"/>
    <col min="13055" max="13055" width="14.19921875" style="304" customWidth="1"/>
    <col min="13056" max="13056" width="13.3984375" style="304" customWidth="1"/>
    <col min="13057" max="13066" width="11.09765625" style="304" customWidth="1"/>
    <col min="13067" max="13067" width="7.69921875" style="304" customWidth="1"/>
    <col min="13068" max="13310" width="7.69921875" style="304"/>
    <col min="13311" max="13311" width="14.19921875" style="304" customWidth="1"/>
    <col min="13312" max="13312" width="13.3984375" style="304" customWidth="1"/>
    <col min="13313" max="13322" width="11.09765625" style="304" customWidth="1"/>
    <col min="13323" max="13323" width="7.69921875" style="304" customWidth="1"/>
    <col min="13324" max="13566" width="7.69921875" style="304"/>
    <col min="13567" max="13567" width="14.19921875" style="304" customWidth="1"/>
    <col min="13568" max="13568" width="13.3984375" style="304" customWidth="1"/>
    <col min="13569" max="13578" width="11.09765625" style="304" customWidth="1"/>
    <col min="13579" max="13579" width="7.69921875" style="304" customWidth="1"/>
    <col min="13580" max="13822" width="7.69921875" style="304"/>
    <col min="13823" max="13823" width="14.19921875" style="304" customWidth="1"/>
    <col min="13824" max="13824" width="13.3984375" style="304" customWidth="1"/>
    <col min="13825" max="13834" width="11.09765625" style="304" customWidth="1"/>
    <col min="13835" max="13835" width="7.69921875" style="304" customWidth="1"/>
    <col min="13836" max="14078" width="7.69921875" style="304"/>
    <col min="14079" max="14079" width="14.19921875" style="304" customWidth="1"/>
    <col min="14080" max="14080" width="13.3984375" style="304" customWidth="1"/>
    <col min="14081" max="14090" width="11.09765625" style="304" customWidth="1"/>
    <col min="14091" max="14091" width="7.69921875" style="304" customWidth="1"/>
    <col min="14092" max="14334" width="7.69921875" style="304"/>
    <col min="14335" max="14335" width="14.19921875" style="304" customWidth="1"/>
    <col min="14336" max="14336" width="13.3984375" style="304" customWidth="1"/>
    <col min="14337" max="14346" width="11.09765625" style="304" customWidth="1"/>
    <col min="14347" max="14347" width="7.69921875" style="304" customWidth="1"/>
    <col min="14348" max="14590" width="7.69921875" style="304"/>
    <col min="14591" max="14591" width="14.19921875" style="304" customWidth="1"/>
    <col min="14592" max="14592" width="13.3984375" style="304" customWidth="1"/>
    <col min="14593" max="14602" width="11.09765625" style="304" customWidth="1"/>
    <col min="14603" max="14603" width="7.69921875" style="304" customWidth="1"/>
    <col min="14604" max="14846" width="7.69921875" style="304"/>
    <col min="14847" max="14847" width="14.19921875" style="304" customWidth="1"/>
    <col min="14848" max="14848" width="13.3984375" style="304" customWidth="1"/>
    <col min="14849" max="14858" width="11.09765625" style="304" customWidth="1"/>
    <col min="14859" max="14859" width="7.69921875" style="304" customWidth="1"/>
    <col min="14860" max="15102" width="7.69921875" style="304"/>
    <col min="15103" max="15103" width="14.19921875" style="304" customWidth="1"/>
    <col min="15104" max="15104" width="13.3984375" style="304" customWidth="1"/>
    <col min="15105" max="15114" width="11.09765625" style="304" customWidth="1"/>
    <col min="15115" max="15115" width="7.69921875" style="304" customWidth="1"/>
    <col min="15116" max="15358" width="7.69921875" style="304"/>
    <col min="15359" max="15359" width="14.19921875" style="304" customWidth="1"/>
    <col min="15360" max="15360" width="13.3984375" style="304" customWidth="1"/>
    <col min="15361" max="15370" width="11.09765625" style="304" customWidth="1"/>
    <col min="15371" max="15371" width="7.69921875" style="304" customWidth="1"/>
    <col min="15372" max="15614" width="7.69921875" style="304"/>
    <col min="15615" max="15615" width="14.19921875" style="304" customWidth="1"/>
    <col min="15616" max="15616" width="13.3984375" style="304" customWidth="1"/>
    <col min="15617" max="15626" width="11.09765625" style="304" customWidth="1"/>
    <col min="15627" max="15627" width="7.69921875" style="304" customWidth="1"/>
    <col min="15628" max="15870" width="7.69921875" style="304"/>
    <col min="15871" max="15871" width="14.19921875" style="304" customWidth="1"/>
    <col min="15872" max="15872" width="13.3984375" style="304" customWidth="1"/>
    <col min="15873" max="15882" width="11.09765625" style="304" customWidth="1"/>
    <col min="15883" max="15883" width="7.69921875" style="304" customWidth="1"/>
    <col min="15884" max="16126" width="7.69921875" style="304"/>
    <col min="16127" max="16127" width="14.19921875" style="304" customWidth="1"/>
    <col min="16128" max="16128" width="13.3984375" style="304" customWidth="1"/>
    <col min="16129" max="16138" width="11.09765625" style="304" customWidth="1"/>
    <col min="16139" max="16139" width="7.69921875" style="304" customWidth="1"/>
    <col min="16140" max="16384" width="7.69921875" style="304"/>
  </cols>
  <sheetData>
    <row r="3" spans="1:14" ht="96" customHeight="1"/>
    <row r="4" spans="1:14" ht="66.75" customHeight="1">
      <c r="A4" s="1176" t="s">
        <v>1394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</row>
    <row r="5" spans="1:14" ht="42.75" customHeight="1">
      <c r="A5" s="1199" t="s">
        <v>1395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</row>
    <row r="6" spans="1:14" ht="42.75" customHeight="1">
      <c r="A6" s="1825" t="s">
        <v>1369</v>
      </c>
      <c r="B6" s="1825"/>
      <c r="C6" s="310"/>
      <c r="D6" s="310"/>
      <c r="E6" s="310"/>
      <c r="F6" s="311"/>
      <c r="G6" s="312"/>
      <c r="H6" s="312"/>
      <c r="I6" s="312"/>
      <c r="J6" s="310"/>
      <c r="K6" s="310"/>
      <c r="L6" s="310"/>
      <c r="M6" s="310"/>
      <c r="N6" s="310" t="s">
        <v>1368</v>
      </c>
    </row>
    <row r="7" spans="1:14" ht="42" customHeight="1">
      <c r="A7" s="1477"/>
      <c r="B7" s="1478"/>
      <c r="C7" s="1965" t="s">
        <v>1367</v>
      </c>
      <c r="D7" s="1965" t="s">
        <v>1366</v>
      </c>
      <c r="E7" s="1966"/>
      <c r="F7" s="1966"/>
      <c r="G7" s="1966"/>
      <c r="H7" s="1966"/>
      <c r="I7" s="1966"/>
      <c r="J7" s="1966"/>
      <c r="K7" s="1966"/>
      <c r="L7" s="1966"/>
      <c r="M7" s="1957" t="s">
        <v>1428</v>
      </c>
      <c r="N7" s="1957" t="s">
        <v>1365</v>
      </c>
    </row>
    <row r="8" spans="1:14" s="305" customFormat="1" ht="18" customHeight="1">
      <c r="A8" s="1479"/>
      <c r="B8" s="1480"/>
      <c r="C8" s="1957"/>
      <c r="D8" s="1957" t="s">
        <v>1364</v>
      </c>
      <c r="E8" s="1965" t="s">
        <v>1363</v>
      </c>
      <c r="F8" s="1966"/>
      <c r="G8" s="1966"/>
      <c r="H8" s="1966"/>
      <c r="I8" s="1967" t="s">
        <v>1362</v>
      </c>
      <c r="J8" s="1968"/>
      <c r="K8" s="1967" t="s">
        <v>1361</v>
      </c>
      <c r="L8" s="1968"/>
      <c r="M8" s="1958"/>
      <c r="N8" s="1958"/>
    </row>
    <row r="9" spans="1:14" s="305" customFormat="1" ht="18" customHeight="1">
      <c r="A9" s="1479"/>
      <c r="B9" s="1481"/>
      <c r="C9" s="1960" t="s">
        <v>1360</v>
      </c>
      <c r="D9" s="1958"/>
      <c r="E9" s="379" t="s">
        <v>1359</v>
      </c>
      <c r="F9" s="379" t="s">
        <v>1358</v>
      </c>
      <c r="G9" s="379" t="s">
        <v>1357</v>
      </c>
      <c r="H9" s="379" t="s">
        <v>1356</v>
      </c>
      <c r="I9" s="379" t="s">
        <v>1355</v>
      </c>
      <c r="J9" s="379" t="s">
        <v>1354</v>
      </c>
      <c r="K9" s="379" t="s">
        <v>1355</v>
      </c>
      <c r="L9" s="379" t="s">
        <v>1354</v>
      </c>
      <c r="M9" s="1962" t="s">
        <v>1429</v>
      </c>
      <c r="N9" s="1960" t="s">
        <v>1353</v>
      </c>
    </row>
    <row r="10" spans="1:14" s="305" customFormat="1" ht="18" customHeight="1">
      <c r="A10" s="1482" t="s">
        <v>113</v>
      </c>
      <c r="B10" s="1481" t="s">
        <v>112</v>
      </c>
      <c r="C10" s="1961"/>
      <c r="D10" s="1959"/>
      <c r="E10" s="1483" t="s">
        <v>1352</v>
      </c>
      <c r="F10" s="1483" t="s">
        <v>1351</v>
      </c>
      <c r="G10" s="1483" t="s">
        <v>1350</v>
      </c>
      <c r="H10" s="1483" t="s">
        <v>1349</v>
      </c>
      <c r="I10" s="1483" t="s">
        <v>1348</v>
      </c>
      <c r="J10" s="1484" t="s">
        <v>1347</v>
      </c>
      <c r="K10" s="1483" t="s">
        <v>1348</v>
      </c>
      <c r="L10" s="1484" t="s">
        <v>1347</v>
      </c>
      <c r="M10" s="1963"/>
      <c r="N10" s="1961"/>
    </row>
    <row r="11" spans="1:14" s="305" customFormat="1" ht="18" customHeight="1">
      <c r="A11" s="315" t="s">
        <v>103</v>
      </c>
      <c r="B11" s="316" t="s">
        <v>102</v>
      </c>
      <c r="C11" s="317">
        <v>26</v>
      </c>
      <c r="D11" s="317">
        <v>61</v>
      </c>
      <c r="E11" s="317">
        <v>0</v>
      </c>
      <c r="F11" s="317">
        <v>31</v>
      </c>
      <c r="G11" s="317">
        <v>107</v>
      </c>
      <c r="H11" s="317">
        <v>444</v>
      </c>
      <c r="I11" s="317">
        <v>208</v>
      </c>
      <c r="J11" s="317">
        <v>230</v>
      </c>
      <c r="K11" s="317">
        <v>298</v>
      </c>
      <c r="L11" s="317">
        <v>1523</v>
      </c>
      <c r="M11" s="317">
        <v>14</v>
      </c>
      <c r="N11" s="317">
        <v>4638</v>
      </c>
    </row>
    <row r="12" spans="1:14" s="305" customFormat="1" ht="18" customHeight="1">
      <c r="A12" s="318" t="s">
        <v>101</v>
      </c>
      <c r="B12" s="319" t="s">
        <v>624</v>
      </c>
      <c r="C12" s="320">
        <v>6</v>
      </c>
      <c r="D12" s="320">
        <v>30</v>
      </c>
      <c r="E12" s="320">
        <v>0</v>
      </c>
      <c r="F12" s="320">
        <v>0</v>
      </c>
      <c r="G12" s="320">
        <v>58</v>
      </c>
      <c r="H12" s="320">
        <v>214</v>
      </c>
      <c r="I12" s="320">
        <v>0</v>
      </c>
      <c r="J12" s="320">
        <v>72</v>
      </c>
      <c r="K12" s="320">
        <v>58</v>
      </c>
      <c r="L12" s="320">
        <v>672</v>
      </c>
      <c r="M12" s="320">
        <v>6</v>
      </c>
      <c r="N12" s="320">
        <v>2662</v>
      </c>
    </row>
    <row r="13" spans="1:14" s="305" customFormat="1" ht="18" customHeight="1">
      <c r="A13" s="318" t="s">
        <v>99</v>
      </c>
      <c r="B13" s="319" t="s">
        <v>623</v>
      </c>
      <c r="C13" s="320">
        <v>6</v>
      </c>
      <c r="D13" s="320">
        <v>70</v>
      </c>
      <c r="E13" s="320">
        <v>114</v>
      </c>
      <c r="F13" s="320">
        <v>132</v>
      </c>
      <c r="G13" s="320">
        <v>48</v>
      </c>
      <c r="H13" s="320">
        <v>148</v>
      </c>
      <c r="I13" s="320">
        <v>148</v>
      </c>
      <c r="J13" s="320">
        <v>258</v>
      </c>
      <c r="K13" s="320">
        <v>99</v>
      </c>
      <c r="L13" s="320">
        <v>760</v>
      </c>
      <c r="M13" s="320">
        <v>1</v>
      </c>
      <c r="N13" s="320">
        <v>2467</v>
      </c>
    </row>
    <row r="14" spans="1:14" s="305" customFormat="1" ht="18" customHeight="1">
      <c r="A14" s="318" t="s">
        <v>97</v>
      </c>
      <c r="B14" s="319" t="s">
        <v>226</v>
      </c>
      <c r="C14" s="320">
        <v>11</v>
      </c>
      <c r="D14" s="320">
        <v>16</v>
      </c>
      <c r="E14" s="320">
        <v>0</v>
      </c>
      <c r="F14" s="320">
        <v>0</v>
      </c>
      <c r="G14" s="320">
        <v>48</v>
      </c>
      <c r="H14" s="320">
        <v>60</v>
      </c>
      <c r="I14" s="320">
        <v>0</v>
      </c>
      <c r="J14" s="320">
        <v>0</v>
      </c>
      <c r="K14" s="320">
        <v>110</v>
      </c>
      <c r="L14" s="320">
        <v>1213</v>
      </c>
      <c r="M14" s="320">
        <v>6</v>
      </c>
      <c r="N14" s="320">
        <v>2432</v>
      </c>
    </row>
    <row r="15" spans="1:14" s="305" customFormat="1" ht="18" customHeight="1">
      <c r="A15" s="318" t="s">
        <v>95</v>
      </c>
      <c r="B15" s="319" t="s">
        <v>622</v>
      </c>
      <c r="C15" s="320">
        <v>16</v>
      </c>
      <c r="D15" s="320">
        <v>46</v>
      </c>
      <c r="E15" s="320">
        <v>292</v>
      </c>
      <c r="F15" s="320">
        <v>226</v>
      </c>
      <c r="G15" s="320">
        <v>19</v>
      </c>
      <c r="H15" s="320">
        <v>86</v>
      </c>
      <c r="I15" s="320">
        <v>60</v>
      </c>
      <c r="J15" s="320">
        <v>0</v>
      </c>
      <c r="K15" s="320">
        <v>254</v>
      </c>
      <c r="L15" s="320">
        <v>791</v>
      </c>
      <c r="M15" s="320">
        <v>2</v>
      </c>
      <c r="N15" s="320">
        <v>2087</v>
      </c>
    </row>
    <row r="16" spans="1:14" s="305" customFormat="1" ht="18" customHeight="1">
      <c r="A16" s="318" t="s">
        <v>93</v>
      </c>
      <c r="B16" s="319" t="s">
        <v>621</v>
      </c>
      <c r="C16" s="320">
        <v>19</v>
      </c>
      <c r="D16" s="320">
        <v>78</v>
      </c>
      <c r="E16" s="320">
        <v>0</v>
      </c>
      <c r="F16" s="320">
        <v>0</v>
      </c>
      <c r="G16" s="320">
        <v>216</v>
      </c>
      <c r="H16" s="320">
        <v>356</v>
      </c>
      <c r="I16" s="320">
        <v>60</v>
      </c>
      <c r="J16" s="320">
        <v>0</v>
      </c>
      <c r="K16" s="320">
        <v>108</v>
      </c>
      <c r="L16" s="320">
        <v>1833</v>
      </c>
      <c r="M16" s="320">
        <v>1</v>
      </c>
      <c r="N16" s="320">
        <v>4187</v>
      </c>
    </row>
    <row r="17" spans="1:14" s="305" customFormat="1" ht="18" customHeight="1">
      <c r="A17" s="318" t="s">
        <v>91</v>
      </c>
      <c r="B17" s="319" t="s">
        <v>90</v>
      </c>
      <c r="C17" s="320">
        <v>15</v>
      </c>
      <c r="D17" s="320">
        <v>48</v>
      </c>
      <c r="E17" s="320">
        <v>8</v>
      </c>
      <c r="F17" s="320">
        <v>98</v>
      </c>
      <c r="G17" s="320">
        <v>98</v>
      </c>
      <c r="H17" s="320">
        <v>73</v>
      </c>
      <c r="I17" s="320">
        <v>75</v>
      </c>
      <c r="J17" s="320">
        <v>75</v>
      </c>
      <c r="K17" s="320">
        <v>116</v>
      </c>
      <c r="L17" s="320">
        <v>249</v>
      </c>
      <c r="M17" s="320">
        <v>5</v>
      </c>
      <c r="N17" s="320">
        <v>1658</v>
      </c>
    </row>
    <row r="18" spans="1:14" s="305" customFormat="1" ht="18" customHeight="1">
      <c r="A18" s="318" t="s">
        <v>89</v>
      </c>
      <c r="B18" s="319" t="s">
        <v>620</v>
      </c>
      <c r="C18" s="320">
        <v>5</v>
      </c>
      <c r="D18" s="320">
        <v>40</v>
      </c>
      <c r="E18" s="320">
        <v>0</v>
      </c>
      <c r="F18" s="320">
        <v>0</v>
      </c>
      <c r="G18" s="320">
        <v>19</v>
      </c>
      <c r="H18" s="320">
        <v>23</v>
      </c>
      <c r="I18" s="320">
        <v>4</v>
      </c>
      <c r="J18" s="320">
        <v>0</v>
      </c>
      <c r="K18" s="320">
        <v>10</v>
      </c>
      <c r="L18" s="320">
        <v>5</v>
      </c>
      <c r="M18" s="320">
        <v>5</v>
      </c>
      <c r="N18" s="320">
        <v>2956</v>
      </c>
    </row>
    <row r="19" spans="1:14" s="305" customFormat="1" ht="18" customHeight="1">
      <c r="A19" s="318" t="s">
        <v>87</v>
      </c>
      <c r="B19" s="319" t="s">
        <v>619</v>
      </c>
      <c r="C19" s="320">
        <v>4</v>
      </c>
      <c r="D19" s="320">
        <v>0</v>
      </c>
      <c r="E19" s="320">
        <v>4</v>
      </c>
      <c r="F19" s="320">
        <v>0</v>
      </c>
      <c r="G19" s="320">
        <v>0</v>
      </c>
      <c r="H19" s="320">
        <v>1</v>
      </c>
      <c r="I19" s="320">
        <v>0</v>
      </c>
      <c r="J19" s="320">
        <v>0</v>
      </c>
      <c r="K19" s="320">
        <v>3</v>
      </c>
      <c r="L19" s="320">
        <v>9</v>
      </c>
      <c r="M19" s="320">
        <v>1</v>
      </c>
      <c r="N19" s="320">
        <v>834</v>
      </c>
    </row>
    <row r="20" spans="1:14" s="305" customFormat="1" ht="18" customHeight="1">
      <c r="A20" s="318" t="s">
        <v>85</v>
      </c>
      <c r="B20" s="319" t="s">
        <v>84</v>
      </c>
      <c r="C20" s="320">
        <v>17</v>
      </c>
      <c r="D20" s="320">
        <v>60</v>
      </c>
      <c r="E20" s="320">
        <v>56</v>
      </c>
      <c r="F20" s="320">
        <v>117</v>
      </c>
      <c r="G20" s="320">
        <v>71</v>
      </c>
      <c r="H20" s="320">
        <v>366</v>
      </c>
      <c r="I20" s="320">
        <v>63</v>
      </c>
      <c r="J20" s="320">
        <v>180</v>
      </c>
      <c r="K20" s="320">
        <v>67</v>
      </c>
      <c r="L20" s="320">
        <v>462</v>
      </c>
      <c r="M20" s="320">
        <v>4</v>
      </c>
      <c r="N20" s="320">
        <v>2435</v>
      </c>
    </row>
    <row r="21" spans="1:14" s="305" customFormat="1" ht="18" customHeight="1">
      <c r="A21" s="318" t="s">
        <v>618</v>
      </c>
      <c r="B21" s="319" t="s">
        <v>82</v>
      </c>
      <c r="C21" s="320">
        <v>5</v>
      </c>
      <c r="D21" s="320">
        <v>25</v>
      </c>
      <c r="E21" s="320">
        <v>0</v>
      </c>
      <c r="F21" s="320">
        <v>18</v>
      </c>
      <c r="G21" s="320">
        <v>63</v>
      </c>
      <c r="H21" s="320">
        <v>65</v>
      </c>
      <c r="I21" s="320">
        <v>6</v>
      </c>
      <c r="J21" s="320">
        <v>83</v>
      </c>
      <c r="K21" s="320">
        <v>29</v>
      </c>
      <c r="L21" s="320">
        <v>367</v>
      </c>
      <c r="M21" s="320">
        <v>3</v>
      </c>
      <c r="N21" s="320">
        <v>823</v>
      </c>
    </row>
    <row r="22" spans="1:14" s="305" customFormat="1" ht="18" customHeight="1">
      <c r="A22" s="318" t="s">
        <v>81</v>
      </c>
      <c r="B22" s="319" t="s">
        <v>80</v>
      </c>
      <c r="C22" s="320">
        <v>16</v>
      </c>
      <c r="D22" s="320">
        <v>7</v>
      </c>
      <c r="E22" s="320">
        <v>0</v>
      </c>
      <c r="F22" s="320">
        <v>0</v>
      </c>
      <c r="G22" s="320">
        <v>300</v>
      </c>
      <c r="H22" s="320">
        <v>119</v>
      </c>
      <c r="I22" s="320">
        <v>0</v>
      </c>
      <c r="J22" s="320">
        <v>202</v>
      </c>
      <c r="K22" s="320">
        <v>0</v>
      </c>
      <c r="L22" s="320">
        <v>847</v>
      </c>
      <c r="M22" s="320">
        <v>2</v>
      </c>
      <c r="N22" s="320">
        <v>1894</v>
      </c>
    </row>
    <row r="23" spans="1:14" s="305" customFormat="1" ht="18" customHeight="1">
      <c r="A23" s="318" t="s">
        <v>79</v>
      </c>
      <c r="B23" s="319" t="s">
        <v>223</v>
      </c>
      <c r="C23" s="320">
        <v>9</v>
      </c>
      <c r="D23" s="320">
        <v>0</v>
      </c>
      <c r="E23" s="320">
        <v>0</v>
      </c>
      <c r="F23" s="320">
        <v>4</v>
      </c>
      <c r="G23" s="320">
        <v>23</v>
      </c>
      <c r="H23" s="320">
        <v>63</v>
      </c>
      <c r="I23" s="320">
        <v>0</v>
      </c>
      <c r="J23" s="320">
        <v>0</v>
      </c>
      <c r="K23" s="320">
        <v>14</v>
      </c>
      <c r="L23" s="320">
        <v>290</v>
      </c>
      <c r="M23" s="320">
        <v>5</v>
      </c>
      <c r="N23" s="320">
        <v>1009</v>
      </c>
    </row>
    <row r="24" spans="1:14" s="305" customFormat="1" ht="18" customHeight="1">
      <c r="A24" s="318" t="s">
        <v>77</v>
      </c>
      <c r="B24" s="319" t="s">
        <v>76</v>
      </c>
      <c r="C24" s="320">
        <v>5</v>
      </c>
      <c r="D24" s="320">
        <v>12</v>
      </c>
      <c r="E24" s="320">
        <v>0</v>
      </c>
      <c r="F24" s="320">
        <v>2</v>
      </c>
      <c r="G24" s="320">
        <v>24</v>
      </c>
      <c r="H24" s="320">
        <v>14</v>
      </c>
      <c r="I24" s="320">
        <v>0</v>
      </c>
      <c r="J24" s="320">
        <v>0</v>
      </c>
      <c r="K24" s="320">
        <v>21</v>
      </c>
      <c r="L24" s="320">
        <v>82</v>
      </c>
      <c r="M24" s="320">
        <v>1</v>
      </c>
      <c r="N24" s="320">
        <v>596</v>
      </c>
    </row>
    <row r="25" spans="1:14" s="305" customFormat="1" ht="18" customHeight="1">
      <c r="A25" s="318" t="s">
        <v>75</v>
      </c>
      <c r="B25" s="319" t="s">
        <v>617</v>
      </c>
      <c r="C25" s="320">
        <v>12</v>
      </c>
      <c r="D25" s="320">
        <v>53</v>
      </c>
      <c r="E25" s="320">
        <v>161</v>
      </c>
      <c r="F25" s="320">
        <v>206</v>
      </c>
      <c r="G25" s="320">
        <v>141</v>
      </c>
      <c r="H25" s="320">
        <v>71</v>
      </c>
      <c r="I25" s="320">
        <v>0</v>
      </c>
      <c r="J25" s="320">
        <v>0</v>
      </c>
      <c r="K25" s="320">
        <v>186</v>
      </c>
      <c r="L25" s="320">
        <v>583</v>
      </c>
      <c r="M25" s="320">
        <v>6</v>
      </c>
      <c r="N25" s="320">
        <v>1849</v>
      </c>
    </row>
    <row r="26" spans="1:14" s="305" customFormat="1" ht="18" customHeight="1">
      <c r="A26" s="318" t="s">
        <v>73</v>
      </c>
      <c r="B26" s="319" t="s">
        <v>616</v>
      </c>
      <c r="C26" s="320">
        <v>9</v>
      </c>
      <c r="D26" s="320">
        <v>7</v>
      </c>
      <c r="E26" s="320">
        <v>0</v>
      </c>
      <c r="F26" s="320">
        <v>0</v>
      </c>
      <c r="G26" s="320">
        <v>27</v>
      </c>
      <c r="H26" s="320">
        <v>121</v>
      </c>
      <c r="I26" s="320">
        <v>0</v>
      </c>
      <c r="J26" s="320">
        <v>0</v>
      </c>
      <c r="K26" s="320">
        <v>0</v>
      </c>
      <c r="L26" s="320">
        <v>564</v>
      </c>
      <c r="M26" s="320">
        <v>1</v>
      </c>
      <c r="N26" s="320">
        <v>1416</v>
      </c>
    </row>
    <row r="27" spans="1:14" s="305" customFormat="1" ht="18" customHeight="1">
      <c r="A27" s="318" t="s">
        <v>71</v>
      </c>
      <c r="B27" s="319" t="s">
        <v>615</v>
      </c>
      <c r="C27" s="320">
        <v>5</v>
      </c>
      <c r="D27" s="320">
        <v>79</v>
      </c>
      <c r="E27" s="320">
        <v>0</v>
      </c>
      <c r="F27" s="320">
        <v>1</v>
      </c>
      <c r="G27" s="320">
        <v>0</v>
      </c>
      <c r="H27" s="320">
        <v>2</v>
      </c>
      <c r="I27" s="320">
        <v>0</v>
      </c>
      <c r="J27" s="320">
        <v>1</v>
      </c>
      <c r="K27" s="320">
        <v>0</v>
      </c>
      <c r="L27" s="320">
        <v>13</v>
      </c>
      <c r="M27" s="320">
        <v>6</v>
      </c>
      <c r="N27" s="320">
        <v>1558</v>
      </c>
    </row>
    <row r="28" spans="1:14" s="305" customFormat="1" ht="18" customHeight="1">
      <c r="A28" s="318" t="s">
        <v>69</v>
      </c>
      <c r="B28" s="319" t="s">
        <v>614</v>
      </c>
      <c r="C28" s="320">
        <v>9</v>
      </c>
      <c r="D28" s="320">
        <v>30</v>
      </c>
      <c r="E28" s="320">
        <v>0</v>
      </c>
      <c r="F28" s="320">
        <v>60</v>
      </c>
      <c r="G28" s="320">
        <v>51</v>
      </c>
      <c r="H28" s="320">
        <v>53</v>
      </c>
      <c r="I28" s="320">
        <v>10</v>
      </c>
      <c r="J28" s="320">
        <v>98</v>
      </c>
      <c r="K28" s="320">
        <v>14</v>
      </c>
      <c r="L28" s="320">
        <v>117</v>
      </c>
      <c r="M28" s="320">
        <v>1</v>
      </c>
      <c r="N28" s="320">
        <v>995</v>
      </c>
    </row>
    <row r="29" spans="1:14" ht="21" customHeight="1">
      <c r="A29" s="318" t="s">
        <v>67</v>
      </c>
      <c r="B29" s="319" t="s">
        <v>613</v>
      </c>
      <c r="C29" s="320">
        <v>4</v>
      </c>
      <c r="D29" s="320">
        <v>3</v>
      </c>
      <c r="E29" s="320">
        <v>0</v>
      </c>
      <c r="F29" s="320">
        <v>48</v>
      </c>
      <c r="G29" s="320">
        <v>79</v>
      </c>
      <c r="H29" s="320">
        <v>11</v>
      </c>
      <c r="I29" s="320">
        <v>0</v>
      </c>
      <c r="J29" s="320">
        <v>0</v>
      </c>
      <c r="K29" s="320">
        <v>27</v>
      </c>
      <c r="L29" s="320">
        <v>171</v>
      </c>
      <c r="M29" s="320">
        <v>0</v>
      </c>
      <c r="N29" s="320">
        <v>221</v>
      </c>
    </row>
    <row r="30" spans="1:14">
      <c r="A30" s="1487" t="s">
        <v>65</v>
      </c>
      <c r="B30" s="1488" t="s">
        <v>64</v>
      </c>
      <c r="C30" s="321">
        <v>4</v>
      </c>
      <c r="D30" s="321">
        <v>6</v>
      </c>
      <c r="E30" s="321">
        <v>3</v>
      </c>
      <c r="F30" s="321">
        <v>0</v>
      </c>
      <c r="G30" s="321">
        <v>4</v>
      </c>
      <c r="H30" s="321">
        <v>1</v>
      </c>
      <c r="I30" s="321">
        <v>0</v>
      </c>
      <c r="J30" s="321">
        <v>0</v>
      </c>
      <c r="K30" s="321">
        <v>76</v>
      </c>
      <c r="L30" s="321">
        <v>112</v>
      </c>
      <c r="M30" s="321">
        <v>1</v>
      </c>
      <c r="N30" s="321">
        <v>505</v>
      </c>
    </row>
    <row r="31" spans="1:14" ht="15" customHeight="1">
      <c r="A31" s="1485" t="s">
        <v>63</v>
      </c>
      <c r="B31" s="1489" t="s">
        <v>612</v>
      </c>
      <c r="C31" s="1490">
        <f t="shared" ref="C31:M31" si="0">SUM(C11:C30)</f>
        <v>203</v>
      </c>
      <c r="D31" s="1490">
        <f t="shared" si="0"/>
        <v>671</v>
      </c>
      <c r="E31" s="1490">
        <f t="shared" si="0"/>
        <v>638</v>
      </c>
      <c r="F31" s="1490">
        <f t="shared" si="0"/>
        <v>943</v>
      </c>
      <c r="G31" s="1490">
        <f t="shared" si="0"/>
        <v>1396</v>
      </c>
      <c r="H31" s="1490">
        <f t="shared" si="0"/>
        <v>2291</v>
      </c>
      <c r="I31" s="1490">
        <f t="shared" si="0"/>
        <v>634</v>
      </c>
      <c r="J31" s="1490">
        <f t="shared" si="0"/>
        <v>1199</v>
      </c>
      <c r="K31" s="1490">
        <f t="shared" si="0"/>
        <v>1490</v>
      </c>
      <c r="L31" s="1490">
        <f t="shared" si="0"/>
        <v>10663</v>
      </c>
      <c r="M31" s="1490">
        <f t="shared" si="0"/>
        <v>71</v>
      </c>
      <c r="N31" s="1490">
        <f>SUM(N11:N30)</f>
        <v>37222</v>
      </c>
    </row>
    <row r="32" spans="1:14">
      <c r="A32" s="302"/>
      <c r="B32" s="1486"/>
      <c r="C32" s="302"/>
      <c r="D32" s="302"/>
      <c r="E32" s="302"/>
      <c r="F32" s="302"/>
      <c r="G32" s="302"/>
      <c r="H32" s="302"/>
      <c r="I32" s="302"/>
      <c r="J32" s="1964"/>
      <c r="K32" s="1964"/>
      <c r="L32" s="1964"/>
      <c r="M32" s="302"/>
      <c r="N32" s="302"/>
    </row>
    <row r="33" spans="1:14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436" t="s">
        <v>2033</v>
      </c>
      <c r="L33" s="302"/>
      <c r="M33" s="302"/>
      <c r="N33" s="302"/>
    </row>
  </sheetData>
  <mergeCells count="13">
    <mergeCell ref="A6:B6"/>
    <mergeCell ref="J32:L32"/>
    <mergeCell ref="C7:C8"/>
    <mergeCell ref="D7:L7"/>
    <mergeCell ref="E8:H8"/>
    <mergeCell ref="I8:J8"/>
    <mergeCell ref="K8:L8"/>
    <mergeCell ref="M7:M8"/>
    <mergeCell ref="N7:N8"/>
    <mergeCell ref="D8:D10"/>
    <mergeCell ref="C9:C10"/>
    <mergeCell ref="M9:M10"/>
    <mergeCell ref="N9:N10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149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42423063-D1AD-40BC-B252-63421D2FAF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51739-21A4-4CFA-98AE-B376D49F52A3}"/>
</file>

<file path=customXml/itemProps3.xml><?xml version="1.0" encoding="utf-8"?>
<ds:datastoreItem xmlns:ds="http://schemas.openxmlformats.org/officeDocument/2006/customXml" ds:itemID="{0C8DD252-10E9-4656-A854-0F3071C9C6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5797868e-33e7-4173-aba2-645c7f9f42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50</vt:i4>
      </vt:variant>
      <vt:variant>
        <vt:lpstr>نطاقات تمت تسميتها</vt:lpstr>
      </vt:variant>
      <vt:variant>
        <vt:i4>40</vt:i4>
      </vt:variant>
    </vt:vector>
  </HeadingPairs>
  <TitlesOfParts>
    <vt:vector size="90" baseType="lpstr">
      <vt:lpstr>1 الميزانية</vt:lpstr>
      <vt:lpstr>2 الوظائف</vt:lpstr>
      <vt:lpstr>3 أ مستشفيات قطاعات</vt:lpstr>
      <vt:lpstr>3 ب مستشفيات قطاعات ومناطق</vt:lpstr>
      <vt:lpstr>4 قوى عاملة قطاعات</vt:lpstr>
      <vt:lpstr>5 أطباء قطاعات</vt:lpstr>
      <vt:lpstr>6 مرافق وزارة</vt:lpstr>
      <vt:lpstr>7 قوى عاملة إجمالي وزارة</vt:lpstr>
      <vt:lpstr>8 قوى عاملة وزارة خمس سنوات</vt:lpstr>
      <vt:lpstr>9 فئات وزارة</vt:lpstr>
      <vt:lpstr>9 ب القبالة</vt:lpstr>
      <vt:lpstr>10 إداريون وزارة</vt:lpstr>
      <vt:lpstr>11 قوى عاملة مديريات</vt:lpstr>
      <vt:lpstr>12 مستشفيات وزارة خمس سنوات</vt:lpstr>
      <vt:lpstr>13 أ مستشفيات وزارة تخصصات</vt:lpstr>
      <vt:lpstr>13 ب مستشفيات وزارة سعة سري</vt:lpstr>
      <vt:lpstr>14 مستشفيات وزارة أسرة </vt:lpstr>
      <vt:lpstr>14 اسرة العناية المركزة</vt:lpstr>
      <vt:lpstr>15 قوى عاملة مستشفيات وزارة 5سن</vt:lpstr>
      <vt:lpstr>16 قوى عاملة مستشفيات وزارة</vt:lpstr>
      <vt:lpstr>17 أطباء مستشفيات وزارة تخصصات </vt:lpstr>
      <vt:lpstr>18 مراكز خمس سنوات</vt:lpstr>
      <vt:lpstr>19 قوى عاملة مراكز خمس سنوات</vt:lpstr>
      <vt:lpstr>20 أطباء مراكز خمس سنوات</vt:lpstr>
      <vt:lpstr>21 قوى عاملة مراكز</vt:lpstr>
      <vt:lpstr>22 أطباء مراكز تخصصات</vt:lpstr>
      <vt:lpstr>23 أسرة جهات</vt:lpstr>
      <vt:lpstr>24 قوى عاملة جهات</vt:lpstr>
      <vt:lpstr>25 أطباء جهات</vt:lpstr>
      <vt:lpstr>26 مرافق خاص</vt:lpstr>
      <vt:lpstr>27 مرافق خاص خمس سنوات</vt:lpstr>
      <vt:lpstr>28 أسرة قطاع خاص</vt:lpstr>
      <vt:lpstr>29 عيادات خاص</vt:lpstr>
      <vt:lpstr>30 قوى عاملة خاص خمس سنوات</vt:lpstr>
      <vt:lpstr>31 قوى عاملة خاص إجمالي</vt:lpstr>
      <vt:lpstr>32 قوى عاملة خاص مستشفيات</vt:lpstr>
      <vt:lpstr>33 قوى عاملة خاص مجمعات</vt:lpstr>
      <vt:lpstr>34 أطباء خاص</vt:lpstr>
      <vt:lpstr>35 قوى عاملة مرافق خاص</vt:lpstr>
      <vt:lpstr>36 ابتعاث</vt:lpstr>
      <vt:lpstr>37 تدريب</vt:lpstr>
      <vt:lpstr>38 ملتحقون</vt:lpstr>
      <vt:lpstr>39 خريجون</vt:lpstr>
      <vt:lpstr>38 مقيدون</vt:lpstr>
      <vt:lpstr>39 خريج</vt:lpstr>
      <vt:lpstr>خريج 2019</vt:lpstr>
      <vt:lpstr>40 اعتماد وزارة</vt:lpstr>
      <vt:lpstr>41 اعتماد خاص</vt:lpstr>
      <vt:lpstr>42 اعتماد جهات</vt:lpstr>
      <vt:lpstr>43 الاسكان</vt:lpstr>
      <vt:lpstr>'1 الميزانية'!Print_Area</vt:lpstr>
      <vt:lpstr>'10 إداريون وزارة'!Print_Area</vt:lpstr>
      <vt:lpstr>'11 قوى عاملة مديريات'!Print_Area</vt:lpstr>
      <vt:lpstr>'12 مستشفيات وزارة خمس سنوات'!Print_Area</vt:lpstr>
      <vt:lpstr>'13 أ مستشفيات وزارة تخصصات'!Print_Area</vt:lpstr>
      <vt:lpstr>'13 ب مستشفيات وزارة سعة سري'!Print_Area</vt:lpstr>
      <vt:lpstr>'14 اسرة العناية المركزة'!Print_Area</vt:lpstr>
      <vt:lpstr>'14 مستشفيات وزارة أسرة '!Print_Area</vt:lpstr>
      <vt:lpstr>'15 قوى عاملة مستشفيات وزارة 5سن'!Print_Area</vt:lpstr>
      <vt:lpstr>'16 قوى عاملة مستشفيات وزارة'!Print_Area</vt:lpstr>
      <vt:lpstr>'19 قوى عاملة مراكز خمس سنوات'!Print_Area</vt:lpstr>
      <vt:lpstr>'20 أطباء مراكز خمس سنوات'!Print_Area</vt:lpstr>
      <vt:lpstr>'21 قوى عاملة مراكز'!Print_Area</vt:lpstr>
      <vt:lpstr>'23 أسرة جهات'!Print_Area</vt:lpstr>
      <vt:lpstr>'24 قوى عاملة جهات'!Print_Area</vt:lpstr>
      <vt:lpstr>'25 أطباء جهات'!Print_Area</vt:lpstr>
      <vt:lpstr>'26 مرافق خاص'!Print_Area</vt:lpstr>
      <vt:lpstr>'27 مرافق خاص خمس سنوات'!Print_Area</vt:lpstr>
      <vt:lpstr>'28 أسرة قطاع خاص'!Print_Area</vt:lpstr>
      <vt:lpstr>'29 عيادات خاص'!Print_Area</vt:lpstr>
      <vt:lpstr>'3 أ مستشفيات قطاعات'!Print_Area</vt:lpstr>
      <vt:lpstr>'30 قوى عاملة خاص خمس سنوات'!Print_Area</vt:lpstr>
      <vt:lpstr>'31 قوى عاملة خاص إجمالي'!Print_Area</vt:lpstr>
      <vt:lpstr>'32 قوى عاملة خاص مستشفيات'!Print_Area</vt:lpstr>
      <vt:lpstr>'33 قوى عاملة خاص مجمعات'!Print_Area</vt:lpstr>
      <vt:lpstr>'34 أطباء خاص'!Print_Area</vt:lpstr>
      <vt:lpstr>'35 قوى عاملة مرافق خاص'!Print_Area</vt:lpstr>
      <vt:lpstr>'36 ابتعاث'!Print_Area</vt:lpstr>
      <vt:lpstr>'37 تدريب'!Print_Area</vt:lpstr>
      <vt:lpstr>'38 ملتحقون'!Print_Area</vt:lpstr>
      <vt:lpstr>'39 خريجون'!Print_Area</vt:lpstr>
      <vt:lpstr>'4 قوى عاملة قطاعات'!Print_Area</vt:lpstr>
      <vt:lpstr>'40 اعتماد وزارة'!Print_Area</vt:lpstr>
      <vt:lpstr>'41 اعتماد خاص'!Print_Area</vt:lpstr>
      <vt:lpstr>'42 اعتماد جهات'!Print_Area</vt:lpstr>
      <vt:lpstr>'43 الاسكان'!Print_Area</vt:lpstr>
      <vt:lpstr>'5 أطباء قطاعات'!Print_Area</vt:lpstr>
      <vt:lpstr>'6 مرافق وزارة'!Print_Area</vt:lpstr>
      <vt:lpstr>'7 قوى عاملة إجمالي وزارة'!Print_Area</vt:lpstr>
      <vt:lpstr>'8 قوى عاملة وزارة خمس سنوات'!Print_Area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الكتاب الإحصائي السنوي لعام 1440- الباب الثاني (الموارد)</dc:title>
  <dc:creator>Abdulaziz Ismail Abu Husayn</dc:creator>
  <cp:lastModifiedBy>Sulaiman Ahmed Alkubaydan</cp:lastModifiedBy>
  <cp:lastPrinted>2020-03-04T07:44:00Z</cp:lastPrinted>
  <dcterms:created xsi:type="dcterms:W3CDTF">2019-05-12T10:46:31Z</dcterms:created>
  <dcterms:modified xsi:type="dcterms:W3CDTF">2020-07-02T11:00:35Z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