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ruwihy\Desktop\jeddah tool 2 للتصميم قبل النشر\تعديل جديد اكسل 8-7-2020\"/>
    </mc:Choice>
  </mc:AlternateContent>
  <bookViews>
    <workbookView xWindow="0" yWindow="468" windowWidth="28800" windowHeight="16440" firstSheet="1" activeTab="4"/>
  </bookViews>
  <sheets>
    <sheet name="Hazard Prioritization" sheetId="1" r:id="rId1"/>
    <sheet name="Infectious Hazard RA (3)" sheetId="4" r:id="rId2"/>
    <sheet name="NCDs (2)" sheetId="5" r:id="rId3"/>
    <sheet name="External Causes of Morb" sheetId="3" r:id="rId4"/>
    <sheet name="Reputational Risk Assessment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6" l="1"/>
  <c r="F41" i="5" l="1"/>
  <c r="F42" i="5" s="1"/>
  <c r="F40" i="5"/>
  <c r="F39" i="5"/>
  <c r="F38" i="5"/>
  <c r="F37" i="5"/>
  <c r="F36" i="5"/>
  <c r="F35" i="5"/>
  <c r="F31" i="5"/>
  <c r="F30" i="5"/>
  <c r="F29" i="5"/>
  <c r="F28" i="5"/>
  <c r="F27" i="5"/>
  <c r="F26" i="5"/>
  <c r="F25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F20" i="5" s="1"/>
  <c r="M9" i="5"/>
  <c r="F9" i="5"/>
  <c r="M8" i="5"/>
  <c r="F8" i="5"/>
  <c r="M7" i="5"/>
  <c r="F7" i="5"/>
  <c r="M6" i="5"/>
  <c r="F6" i="5"/>
  <c r="M5" i="5"/>
  <c r="F5" i="5"/>
  <c r="M4" i="5"/>
  <c r="F4" i="5"/>
  <c r="M3" i="5"/>
  <c r="F3" i="5"/>
  <c r="M20" i="5" l="1"/>
  <c r="M10" i="5"/>
  <c r="F32" i="5"/>
  <c r="F43" i="5" s="1"/>
  <c r="F10" i="5"/>
  <c r="F21" i="5" s="1"/>
  <c r="M22" i="5"/>
  <c r="M23" i="5"/>
  <c r="M24" i="5" s="1"/>
  <c r="M25" i="5" s="1"/>
  <c r="F41" i="4"/>
  <c r="F40" i="4"/>
  <c r="F39" i="4"/>
  <c r="F38" i="4"/>
  <c r="F37" i="4"/>
  <c r="F36" i="4"/>
  <c r="F35" i="4"/>
  <c r="F31" i="4"/>
  <c r="F30" i="4"/>
  <c r="F29" i="4"/>
  <c r="F28" i="4"/>
  <c r="F27" i="4"/>
  <c r="F26" i="4"/>
  <c r="F25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9" i="4"/>
  <c r="F9" i="4"/>
  <c r="M8" i="4"/>
  <c r="F8" i="4"/>
  <c r="M7" i="4"/>
  <c r="F7" i="4"/>
  <c r="M6" i="4"/>
  <c r="F6" i="4"/>
  <c r="M5" i="4"/>
  <c r="F5" i="4"/>
  <c r="M4" i="4"/>
  <c r="F4" i="4"/>
  <c r="M3" i="4"/>
  <c r="F3" i="4"/>
  <c r="F41" i="3"/>
  <c r="F40" i="3"/>
  <c r="F39" i="3"/>
  <c r="F38" i="3"/>
  <c r="F37" i="3"/>
  <c r="F36" i="3"/>
  <c r="F35" i="3"/>
  <c r="F31" i="3"/>
  <c r="F30" i="3"/>
  <c r="F29" i="3"/>
  <c r="F28" i="3"/>
  <c r="F27" i="3"/>
  <c r="F26" i="3"/>
  <c r="F25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9" i="3"/>
  <c r="F9" i="3"/>
  <c r="M8" i="3"/>
  <c r="F8" i="3"/>
  <c r="M7" i="3"/>
  <c r="F7" i="3"/>
  <c r="M6" i="3"/>
  <c r="F6" i="3"/>
  <c r="M5" i="3"/>
  <c r="F5" i="3"/>
  <c r="M4" i="3"/>
  <c r="F4" i="3"/>
  <c r="M3" i="3"/>
  <c r="F3" i="3"/>
  <c r="M21" i="5" l="1"/>
  <c r="M20" i="4"/>
  <c r="F10" i="4"/>
  <c r="F21" i="4" s="1"/>
  <c r="M10" i="4"/>
  <c r="F42" i="4"/>
  <c r="F20" i="4"/>
  <c r="M23" i="4"/>
  <c r="M20" i="3"/>
  <c r="M10" i="3"/>
  <c r="F42" i="3"/>
  <c r="M23" i="3"/>
  <c r="F32" i="3"/>
  <c r="M22" i="3"/>
  <c r="F20" i="3"/>
  <c r="F10" i="3"/>
  <c r="M22" i="4"/>
  <c r="F32" i="4"/>
  <c r="F43" i="4" s="1"/>
  <c r="M24" i="4" l="1"/>
  <c r="M25" i="4" s="1"/>
  <c r="M21" i="4"/>
  <c r="M21" i="3"/>
  <c r="M24" i="3"/>
  <c r="M25" i="3" s="1"/>
  <c r="F43" i="3"/>
  <c r="F21" i="3"/>
</calcChain>
</file>

<file path=xl/sharedStrings.xml><?xml version="1.0" encoding="utf-8"?>
<sst xmlns="http://schemas.openxmlformats.org/spreadsheetml/2006/main" count="339" uniqueCount="138">
  <si>
    <t>Frequency</t>
  </si>
  <si>
    <t>Magnitude</t>
  </si>
  <si>
    <t>Exposure</t>
  </si>
  <si>
    <t>Prioritization Score</t>
  </si>
  <si>
    <t xml:space="preserve">Name of Hazard </t>
  </si>
  <si>
    <t>Frequency mapping</t>
  </si>
  <si>
    <t>Hazard Prioritization Matrix</t>
  </si>
  <si>
    <t>setting</t>
  </si>
  <si>
    <t>Hazard was reported at least once during the MG in last 6-10 years/endemic diseases in country of MG attendee/ infectious diseases currently reported internationally e.g. Ebola</t>
  </si>
  <si>
    <t>Hazard was reported at least once during the MG in last 5 years or is currently reported as a national event/outbreak e.g. MERS in Saudi Arabia</t>
  </si>
  <si>
    <t>Hazard is reported yearly/ each time MG is hosted/endemic disease in area/city hosting MG</t>
  </si>
  <si>
    <t>Hazard was reported at least once during the MG in &gt;10 years</t>
  </si>
  <si>
    <t>No previous event/hazard reported</t>
  </si>
  <si>
    <t>Column1</t>
  </si>
  <si>
    <t>Column2</t>
  </si>
  <si>
    <t>Score</t>
  </si>
  <si>
    <t xml:space="preserve">   Magnitude mapping</t>
  </si>
  <si>
    <t xml:space="preserve">  Or serious injuries/illnesses &gt;1/10,000 population</t>
  </si>
  <si>
    <t xml:space="preserve">  Or serious injuries/illnesses &gt;1/100,000 population</t>
  </si>
  <si>
    <t xml:space="preserve"> Or serious injuries/illnesses &gt;1/1,000,000 population</t>
  </si>
  <si>
    <t xml:space="preserve"> Or serious injuries/illnesses &lt;1/1,000,000 population</t>
  </si>
  <si>
    <t>A. Mortality or critical injuries/illnesses with long-term or permanent incapacitation &gt;1/10,000 population</t>
  </si>
  <si>
    <t>B. Mortality or critical injuries/illnesses with long-term or permanent incapacitation &gt;1/100,000 population</t>
  </si>
  <si>
    <t>C. Mortality or critical injuries/illnesses with long-term or permanent incapacitation &gt;1/1,000,000 population</t>
  </si>
  <si>
    <t>D. Mortality or critical injuries/illnesses with long-term or permanent incapacitation &gt;1/10,000,000 population</t>
  </si>
  <si>
    <t>E. Mortality or critical injuries/illnesses with long-term or permanent incapacitation &lt;1/10,000,000 population</t>
  </si>
  <si>
    <t>Exposure mapping</t>
  </si>
  <si>
    <t xml:space="preserve">General population </t>
  </si>
  <si>
    <t>Indicator area</t>
  </si>
  <si>
    <t>Indicator score</t>
  </si>
  <si>
    <t xml:space="preserve">Indicator weight </t>
  </si>
  <si>
    <t>Weighted Score</t>
  </si>
  <si>
    <t>Endemicity</t>
  </si>
  <si>
    <t>Route of Transmission</t>
  </si>
  <si>
    <t>Vaccine Effectiveness</t>
  </si>
  <si>
    <t>Vulnerable Population</t>
  </si>
  <si>
    <t>Effective Cure</t>
  </si>
  <si>
    <t>Severe Illness</t>
  </si>
  <si>
    <t>Case-Fatality Rate (CFR)</t>
  </si>
  <si>
    <t xml:space="preserve">Vunerability Indicator Matrix </t>
  </si>
  <si>
    <t>Capacity Indicator Matrix</t>
  </si>
  <si>
    <t>Coordination</t>
  </si>
  <si>
    <t>Infection Prevention and Control (IPC)</t>
  </si>
  <si>
    <t>Disease Surveillance</t>
  </si>
  <si>
    <t>Rapid Response Team</t>
  </si>
  <si>
    <t>Laboratory Capacity</t>
  </si>
  <si>
    <t>Risk Communication</t>
  </si>
  <si>
    <t>Case Management</t>
  </si>
  <si>
    <t>Lowest Expected Score (weighted score when all indicator score is 1)</t>
  </si>
  <si>
    <t>Difference Between Highest and Lowest Expected Score</t>
  </si>
  <si>
    <t>Range for each Risk Level (Mild, Moderate, High, Very High)</t>
  </si>
  <si>
    <t>Low Risk</t>
  </si>
  <si>
    <t>Moderate Risk</t>
  </si>
  <si>
    <t>High Risk</t>
  </si>
  <si>
    <t>Very High Risk</t>
  </si>
  <si>
    <t>Vunerability Indicator Matrix (Apply indicator score here)</t>
  </si>
  <si>
    <r>
      <t>Vunerability Indicator Matrix (</t>
    </r>
    <r>
      <rPr>
        <b/>
        <sz val="10"/>
        <rFont val="Calibri"/>
        <family val="2"/>
        <scheme val="minor"/>
      </rPr>
      <t xml:space="preserve">Use to adjust lowest and highest expected score if indicator weight changes) </t>
    </r>
  </si>
  <si>
    <t>Morbidity rate</t>
  </si>
  <si>
    <t xml:space="preserve"> Permanent disability </t>
  </si>
  <si>
    <t>Mortality Rate</t>
  </si>
  <si>
    <t>Frequency of Reporting</t>
  </si>
  <si>
    <t xml:space="preserve">Risk Factors Prevalence </t>
  </si>
  <si>
    <t>Types of Risk Factors</t>
  </si>
  <si>
    <t>Screening for NCDs/chronic diseases</t>
  </si>
  <si>
    <t xml:space="preserve">Access to health services </t>
  </si>
  <si>
    <t>Surveillance system</t>
  </si>
  <si>
    <t>Laboratory capacity</t>
  </si>
  <si>
    <t xml:space="preserve">Case management </t>
  </si>
  <si>
    <t>Referral system</t>
  </si>
  <si>
    <t>Health Promotion</t>
  </si>
  <si>
    <t>52-104</t>
  </si>
  <si>
    <t>105-156</t>
  </si>
  <si>
    <t>157-208</t>
  </si>
  <si>
    <t>209-260</t>
  </si>
  <si>
    <t>Emergency Teams</t>
  </si>
  <si>
    <t xml:space="preserve">Pre-Hospital Triage </t>
  </si>
  <si>
    <t>Emergency Medical Service IPC</t>
  </si>
  <si>
    <t>Coordination/Incident Command</t>
  </si>
  <si>
    <t>Emergency Response</t>
  </si>
  <si>
    <t>53-106</t>
  </si>
  <si>
    <t>107-160</t>
  </si>
  <si>
    <t>161-213</t>
  </si>
  <si>
    <t>214-265</t>
  </si>
  <si>
    <t>Effective treatment</t>
  </si>
  <si>
    <t>Core HCWs density</t>
  </si>
  <si>
    <t>In-patient Bed density</t>
  </si>
  <si>
    <t>Communication</t>
  </si>
  <si>
    <t>Inpatient bed density</t>
  </si>
  <si>
    <t>core HCWs density</t>
  </si>
  <si>
    <t>Hazard frequency</t>
  </si>
  <si>
    <t>59-117</t>
  </si>
  <si>
    <t>118-176</t>
  </si>
  <si>
    <t>177-235</t>
  </si>
  <si>
    <t>236-295</t>
  </si>
  <si>
    <t>R</t>
  </si>
  <si>
    <t>Dimension of MG</t>
  </si>
  <si>
    <t>Local</t>
  </si>
  <si>
    <t>National</t>
  </si>
  <si>
    <t>Regional</t>
  </si>
  <si>
    <t>International</t>
  </si>
  <si>
    <t>Nature of Hazard</t>
  </si>
  <si>
    <t>Endemic diseases in countries of MG attendees</t>
  </si>
  <si>
    <t xml:space="preserve">Local disease outbreaks (without significant risk of extensive geographical spread e.g food poisoning) </t>
  </si>
  <si>
    <t>International/national disease outbreaks ( significant importation/exportation risk)</t>
  </si>
  <si>
    <t>Number of Fatalities</t>
  </si>
  <si>
    <t>None</t>
  </si>
  <si>
    <t>1-4 deaths</t>
  </si>
  <si>
    <t>5-10 deaths</t>
  </si>
  <si>
    <t>&gt;10 deaths</t>
  </si>
  <si>
    <t xml:space="preserve">Number of attendees </t>
  </si>
  <si>
    <t>&lt;1000</t>
  </si>
  <si>
    <t>1,000-5000</t>
  </si>
  <si>
    <t>6,000-10,000</t>
  </si>
  <si>
    <t>&gt;10,000</t>
  </si>
  <si>
    <t>Media Coverage</t>
  </si>
  <si>
    <t>Local media</t>
  </si>
  <si>
    <t>National main stream media</t>
  </si>
  <si>
    <t>Regional media/significant national social media</t>
  </si>
  <si>
    <t>International media</t>
  </si>
  <si>
    <t>1</t>
  </si>
  <si>
    <t>2</t>
  </si>
  <si>
    <t>3</t>
  </si>
  <si>
    <t>4</t>
  </si>
  <si>
    <t>Indicator Group</t>
  </si>
  <si>
    <t>Dimesion of MG</t>
  </si>
  <si>
    <t>Number of Deaths</t>
  </si>
  <si>
    <t>Number of attendees</t>
  </si>
  <si>
    <t xml:space="preserve">Indicator Group </t>
  </si>
  <si>
    <t>Total</t>
  </si>
  <si>
    <t>Risk Category</t>
  </si>
  <si>
    <t>&lt;6</t>
  </si>
  <si>
    <t>6-8</t>
  </si>
  <si>
    <t>9-11</t>
  </si>
  <si>
    <t>12-20</t>
  </si>
  <si>
    <t xml:space="preserve">Actual score Score </t>
  </si>
  <si>
    <t>Highest Expected Score (weighted score when all indicator score is 5)</t>
  </si>
  <si>
    <t>Vulnerable groups in population. eg Healthcare workers, elderly , unvaccinated</t>
  </si>
  <si>
    <t>Pandemics/PHEIC/intentional acts of terror/mass casualty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</si>
</sst>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6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1F386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3" borderId="0" xfId="0" applyFont="1" applyFill="1"/>
    <xf numFmtId="0" fontId="5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0" fillId="0" borderId="1" xfId="0" applyBorder="1"/>
    <xf numFmtId="0" fontId="1" fillId="0" borderId="0" xfId="0" applyFont="1" applyAlignment="1">
      <alignment wrapText="1"/>
    </xf>
    <xf numFmtId="0" fontId="10" fillId="0" borderId="0" xfId="0" applyFont="1"/>
    <xf numFmtId="0" fontId="7" fillId="8" borderId="0" xfId="0" applyFont="1" applyFill="1"/>
    <xf numFmtId="0" fontId="1" fillId="2" borderId="0" xfId="0" applyFont="1" applyFill="1"/>
    <xf numFmtId="0" fontId="7" fillId="10" borderId="0" xfId="0" applyFont="1" applyFill="1"/>
    <xf numFmtId="0" fontId="1" fillId="6" borderId="0" xfId="0" applyFont="1" applyFill="1"/>
    <xf numFmtId="0" fontId="7" fillId="6" borderId="0" xfId="0" applyFont="1" applyFill="1"/>
    <xf numFmtId="0" fontId="0" fillId="9" borderId="0" xfId="0" applyFill="1"/>
    <xf numFmtId="0" fontId="1" fillId="12" borderId="0" xfId="0" applyFont="1" applyFill="1"/>
    <xf numFmtId="0" fontId="1" fillId="13" borderId="0" xfId="0" applyFont="1" applyFill="1"/>
    <xf numFmtId="0" fontId="1" fillId="0" borderId="0" xfId="0" applyFont="1" applyFill="1" applyBorder="1" applyAlignment="1">
      <alignment horizontal="left"/>
    </xf>
    <xf numFmtId="0" fontId="7" fillId="11" borderId="0" xfId="0" applyFont="1" applyFill="1"/>
    <xf numFmtId="0" fontId="7" fillId="15" borderId="0" xfId="0" applyFont="1" applyFill="1"/>
    <xf numFmtId="49" fontId="7" fillId="13" borderId="0" xfId="0" applyNumberFormat="1" applyFont="1" applyFill="1" applyAlignment="1">
      <alignment horizontal="right"/>
    </xf>
    <xf numFmtId="49" fontId="7" fillId="6" borderId="0" xfId="0" applyNumberFormat="1" applyFont="1" applyFill="1" applyAlignment="1">
      <alignment horizontal="right"/>
    </xf>
    <xf numFmtId="49" fontId="7" fillId="7" borderId="0" xfId="0" applyNumberFormat="1" applyFont="1" applyFill="1" applyAlignment="1">
      <alignment horizontal="right"/>
    </xf>
    <xf numFmtId="49" fontId="12" fillId="4" borderId="0" xfId="0" applyNumberFormat="1" applyFont="1" applyFill="1" applyAlignment="1">
      <alignment horizontal="right"/>
    </xf>
    <xf numFmtId="0" fontId="13" fillId="14" borderId="0" xfId="0" applyFont="1" applyFill="1"/>
    <xf numFmtId="0" fontId="10" fillId="14" borderId="0" xfId="0" applyFont="1" applyFill="1"/>
    <xf numFmtId="0" fontId="6" fillId="14" borderId="0" xfId="0" applyFont="1" applyFill="1"/>
    <xf numFmtId="0" fontId="15" fillId="12" borderId="0" xfId="1" applyFont="1" applyFill="1"/>
    <xf numFmtId="0" fontId="16" fillId="15" borderId="0" xfId="1" applyFont="1" applyFill="1"/>
    <xf numFmtId="0" fontId="20" fillId="0" borderId="0" xfId="0" applyFont="1" applyAlignment="1">
      <alignment wrapText="1"/>
    </xf>
    <xf numFmtId="0" fontId="21" fillId="20" borderId="3" xfId="0" applyFont="1" applyFill="1" applyBorder="1" applyAlignment="1">
      <alignment horizontal="justify" vertical="center" wrapText="1"/>
    </xf>
    <xf numFmtId="0" fontId="21" fillId="20" borderId="5" xfId="0" applyFont="1" applyFill="1" applyBorder="1" applyAlignment="1">
      <alignment horizontal="justify" vertical="center" wrapText="1"/>
    </xf>
    <xf numFmtId="0" fontId="21" fillId="21" borderId="3" xfId="0" applyFont="1" applyFill="1" applyBorder="1" applyAlignment="1">
      <alignment horizontal="justify" vertical="center" wrapText="1"/>
    </xf>
    <xf numFmtId="0" fontId="21" fillId="22" borderId="3" xfId="0" applyFont="1" applyFill="1" applyBorder="1" applyAlignment="1">
      <alignment horizontal="justify" vertical="center" wrapText="1"/>
    </xf>
    <xf numFmtId="49" fontId="21" fillId="21" borderId="5" xfId="0" applyNumberFormat="1" applyFont="1" applyFill="1" applyBorder="1" applyAlignment="1">
      <alignment horizontal="justify" vertical="center" wrapText="1"/>
    </xf>
    <xf numFmtId="49" fontId="21" fillId="7" borderId="5" xfId="0" applyNumberFormat="1" applyFont="1" applyFill="1" applyBorder="1" applyAlignment="1">
      <alignment horizontal="justify" vertical="center" wrapText="1"/>
    </xf>
    <xf numFmtId="0" fontId="22" fillId="19" borderId="2" xfId="0" applyFont="1" applyFill="1" applyBorder="1" applyAlignment="1">
      <alignment horizontal="justify" vertical="center" wrapText="1"/>
    </xf>
    <xf numFmtId="0" fontId="22" fillId="19" borderId="4" xfId="0" applyFont="1" applyFill="1" applyBorder="1" applyAlignment="1">
      <alignment horizontal="justify" vertical="center" wrapText="1"/>
    </xf>
    <xf numFmtId="0" fontId="22" fillId="4" borderId="3" xfId="0" applyFont="1" applyFill="1" applyBorder="1" applyAlignment="1">
      <alignment horizontal="justify" vertical="center" wrapText="1"/>
    </xf>
    <xf numFmtId="49" fontId="22" fillId="4" borderId="5" xfId="0" applyNumberFormat="1" applyFont="1" applyFill="1" applyBorder="1" applyAlignment="1">
      <alignment horizontal="justify" vertical="center" wrapText="1"/>
    </xf>
    <xf numFmtId="0" fontId="3" fillId="0" borderId="0" xfId="0" applyFont="1"/>
    <xf numFmtId="0" fontId="23" fillId="23" borderId="0" xfId="2" applyFont="1" applyFill="1" applyAlignment="1">
      <alignment horizontal="center" wrapText="1"/>
    </xf>
    <xf numFmtId="0" fontId="23" fillId="23" borderId="0" xfId="4" applyFont="1" applyFill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23" fillId="13" borderId="0" xfId="0" applyFont="1" applyFill="1" applyAlignment="1">
      <alignment horizontal="center" wrapText="1"/>
    </xf>
    <xf numFmtId="0" fontId="24" fillId="23" borderId="0" xfId="2" applyFont="1" applyFill="1" applyAlignment="1">
      <alignment horizontal="center" wrapText="1"/>
    </xf>
    <xf numFmtId="0" fontId="25" fillId="23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 wrapText="1"/>
    </xf>
    <xf numFmtId="0" fontId="4" fillId="24" borderId="0" xfId="3" applyFont="1" applyFill="1" applyAlignment="1">
      <alignment wrapText="1"/>
    </xf>
    <xf numFmtId="0" fontId="7" fillId="0" borderId="1" xfId="0" applyFont="1" applyBorder="1"/>
    <xf numFmtId="0" fontId="7" fillId="0" borderId="6" xfId="0" applyFont="1" applyFill="1" applyBorder="1"/>
    <xf numFmtId="0" fontId="9" fillId="3" borderId="0" xfId="0" applyFont="1" applyFill="1" applyAlignment="1">
      <alignment horizontal="center"/>
    </xf>
    <xf numFmtId="0" fontId="4" fillId="14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4" fillId="14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7" fillId="11" borderId="0" xfId="0" applyFont="1" applyFill="1" applyAlignment="1">
      <alignment horizontal="left"/>
    </xf>
    <xf numFmtId="0" fontId="7" fillId="7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0" fillId="13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6" fillId="14" borderId="0" xfId="0" applyFont="1" applyFill="1" applyAlignment="1">
      <alignment horizontal="left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6100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L4:M10" totalsRowShown="0">
  <autoFilter ref="L4:M10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F17:J22" totalsRowShown="0" headerRowDxfId="10" dataDxfId="9">
  <autoFilter ref="F17:J22"/>
  <tableColumns count="5">
    <tableColumn id="1" name="Indicator Group" dataDxfId="8" dataCellStyle="Bad"/>
    <tableColumn id="2" name="1" dataDxfId="7" dataCellStyle="Good"/>
    <tableColumn id="3" name="2" dataDxfId="6"/>
    <tableColumn id="4" name="3" dataDxfId="5"/>
    <tableColumn id="5" name="4" dataDxfId="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2:D8" totalsRowShown="0" headerRowDxfId="3" dataDxfId="2">
  <autoFilter ref="C2:D8"/>
  <tableColumns count="2">
    <tableColumn id="1" name="Indicator Group " dataDxfId="1"/>
    <tableColumn id="2" name="Sco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AppData/Local/Microsoft/Windows/INetCache/Documents/Indicator%20matrix%20for%20Infectious%20Hazards%20April%202020.docx" TargetMode="External"/><Relationship Id="rId1" Type="http://schemas.openxmlformats.org/officeDocument/2006/relationships/hyperlink" Target="../../../../AppData/Local/Microsoft/Windows/INetCache/Documents/Indicator%20matrix%20for%20Infectious%20Hazards%20April%202020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2:M104"/>
  <sheetViews>
    <sheetView topLeftCell="A10" zoomScale="83" workbookViewId="0">
      <selection activeCell="D13" sqref="D13"/>
    </sheetView>
  </sheetViews>
  <sheetFormatPr defaultColWidth="8.88671875" defaultRowHeight="14.4" x14ac:dyDescent="0.3"/>
  <cols>
    <col min="3" max="3" width="20.6640625" customWidth="1"/>
    <col min="4" max="4" width="19" customWidth="1"/>
    <col min="5" max="5" width="23.33203125" customWidth="1"/>
    <col min="6" max="6" width="20.33203125" customWidth="1"/>
    <col min="7" max="7" width="27.33203125" customWidth="1"/>
    <col min="11" max="11" width="2.44140625" customWidth="1"/>
    <col min="12" max="12" width="103.109375" customWidth="1"/>
  </cols>
  <sheetData>
    <row r="2" spans="3:13" ht="18" x14ac:dyDescent="0.35">
      <c r="C2" s="51" t="s">
        <v>6</v>
      </c>
      <c r="D2" s="51"/>
      <c r="E2" s="51"/>
      <c r="F2" s="51"/>
      <c r="G2" s="51"/>
    </row>
    <row r="3" spans="3:13" ht="18" x14ac:dyDescent="0.35">
      <c r="C3" s="3" t="s">
        <v>4</v>
      </c>
      <c r="D3" s="2" t="s">
        <v>0</v>
      </c>
      <c r="E3" s="4" t="s">
        <v>1</v>
      </c>
      <c r="F3" s="5" t="s">
        <v>2</v>
      </c>
      <c r="G3" s="3" t="s">
        <v>3</v>
      </c>
      <c r="H3" t="s">
        <v>7</v>
      </c>
    </row>
    <row r="4" spans="3:13" ht="15.6" x14ac:dyDescent="0.3">
      <c r="C4" s="49"/>
      <c r="D4" s="49"/>
      <c r="E4" s="49"/>
      <c r="F4" s="49"/>
      <c r="G4" s="49"/>
      <c r="L4" t="s">
        <v>13</v>
      </c>
      <c r="M4" t="s">
        <v>14</v>
      </c>
    </row>
    <row r="5" spans="3:13" ht="15.6" x14ac:dyDescent="0.3">
      <c r="C5" s="49"/>
      <c r="D5" s="49"/>
      <c r="E5" s="49"/>
      <c r="F5" s="49"/>
      <c r="G5" s="49"/>
      <c r="L5" s="9" t="s">
        <v>5</v>
      </c>
      <c r="M5" t="s">
        <v>15</v>
      </c>
    </row>
    <row r="6" spans="3:13" ht="15" customHeight="1" x14ac:dyDescent="0.3">
      <c r="C6" s="49"/>
      <c r="D6" s="49"/>
      <c r="E6" s="49"/>
      <c r="F6" s="49"/>
      <c r="G6" s="49"/>
      <c r="L6" s="7" t="s">
        <v>10</v>
      </c>
      <c r="M6">
        <v>5</v>
      </c>
    </row>
    <row r="7" spans="3:13" ht="15.6" x14ac:dyDescent="0.3">
      <c r="C7" s="49"/>
      <c r="D7" s="49"/>
      <c r="E7" s="49"/>
      <c r="F7" s="49"/>
      <c r="G7" s="49"/>
      <c r="L7" s="1" t="s">
        <v>9</v>
      </c>
      <c r="M7">
        <v>4</v>
      </c>
    </row>
    <row r="8" spans="3:13" ht="15.6" x14ac:dyDescent="0.3">
      <c r="C8" s="49"/>
      <c r="D8" s="49"/>
      <c r="E8" s="49"/>
      <c r="F8" s="49"/>
      <c r="G8" s="49"/>
      <c r="L8" s="1" t="s">
        <v>8</v>
      </c>
      <c r="M8">
        <v>3</v>
      </c>
    </row>
    <row r="9" spans="3:13" ht="15" customHeight="1" x14ac:dyDescent="0.3">
      <c r="C9" s="49"/>
      <c r="D9" s="49"/>
      <c r="E9" s="49"/>
      <c r="F9" s="49"/>
      <c r="G9" s="49"/>
      <c r="H9">
        <v>1</v>
      </c>
      <c r="L9" s="1" t="s">
        <v>11</v>
      </c>
      <c r="M9">
        <v>2</v>
      </c>
    </row>
    <row r="10" spans="3:13" ht="15" customHeight="1" x14ac:dyDescent="0.3">
      <c r="C10" s="49"/>
      <c r="D10" s="49"/>
      <c r="E10" s="49"/>
      <c r="F10" s="49"/>
      <c r="G10" s="49"/>
      <c r="H10">
        <v>2</v>
      </c>
      <c r="L10" s="1" t="s">
        <v>12</v>
      </c>
      <c r="M10">
        <v>1</v>
      </c>
    </row>
    <row r="11" spans="3:13" ht="15.6" x14ac:dyDescent="0.3">
      <c r="C11" s="49"/>
      <c r="D11" s="49"/>
      <c r="E11" s="49"/>
      <c r="F11" s="49"/>
      <c r="G11" s="49"/>
      <c r="H11">
        <v>3</v>
      </c>
    </row>
    <row r="12" spans="3:13" ht="15.6" x14ac:dyDescent="0.3">
      <c r="C12" s="49"/>
      <c r="D12" s="49"/>
      <c r="E12" s="49"/>
      <c r="F12" s="49"/>
      <c r="G12" s="49"/>
      <c r="H12">
        <v>4</v>
      </c>
      <c r="L12" s="11" t="s">
        <v>16</v>
      </c>
    </row>
    <row r="13" spans="3:13" ht="15.6" x14ac:dyDescent="0.3">
      <c r="C13" s="50"/>
      <c r="D13" s="49"/>
      <c r="E13" s="49"/>
      <c r="F13" s="49"/>
      <c r="G13" s="49"/>
      <c r="H13">
        <v>5</v>
      </c>
      <c r="L13" s="1" t="s">
        <v>21</v>
      </c>
      <c r="M13">
        <v>5</v>
      </c>
    </row>
    <row r="14" spans="3:13" ht="15.6" x14ac:dyDescent="0.3">
      <c r="C14" s="49"/>
      <c r="D14" s="49"/>
      <c r="E14" s="49"/>
      <c r="F14" s="49"/>
      <c r="G14" s="49"/>
      <c r="L14" s="10" t="s">
        <v>22</v>
      </c>
      <c r="M14">
        <v>4</v>
      </c>
    </row>
    <row r="15" spans="3:13" ht="15.6" x14ac:dyDescent="0.3">
      <c r="C15" s="49"/>
      <c r="D15" s="49"/>
      <c r="E15" s="49"/>
      <c r="F15" s="49"/>
      <c r="G15" s="49"/>
      <c r="L15" s="10" t="s">
        <v>17</v>
      </c>
    </row>
    <row r="16" spans="3:13" ht="15.6" x14ac:dyDescent="0.3">
      <c r="C16" s="49"/>
      <c r="D16" s="49"/>
      <c r="E16" s="49"/>
      <c r="F16" s="49"/>
      <c r="G16" s="49"/>
      <c r="L16" s="1" t="s">
        <v>23</v>
      </c>
      <c r="M16">
        <v>3</v>
      </c>
    </row>
    <row r="17" spans="3:13" ht="15.6" x14ac:dyDescent="0.3">
      <c r="C17" s="49"/>
      <c r="D17" s="49"/>
      <c r="E17" s="49"/>
      <c r="F17" s="49"/>
      <c r="G17" s="49"/>
      <c r="L17" s="1" t="s">
        <v>18</v>
      </c>
    </row>
    <row r="18" spans="3:13" ht="15.6" x14ac:dyDescent="0.3">
      <c r="C18" s="50"/>
      <c r="D18" s="49"/>
      <c r="E18" s="49"/>
      <c r="F18" s="49"/>
      <c r="G18" s="49"/>
      <c r="L18" s="10" t="s">
        <v>24</v>
      </c>
      <c r="M18">
        <v>2</v>
      </c>
    </row>
    <row r="19" spans="3:13" ht="15.6" x14ac:dyDescent="0.3">
      <c r="C19" s="50"/>
      <c r="D19" s="49"/>
      <c r="E19" s="49"/>
      <c r="F19" s="49"/>
      <c r="G19" s="49"/>
      <c r="L19" s="10" t="s">
        <v>19</v>
      </c>
    </row>
    <row r="20" spans="3:13" ht="15.6" x14ac:dyDescent="0.3">
      <c r="C20" s="50"/>
      <c r="D20" s="49"/>
      <c r="E20" s="49"/>
      <c r="F20" s="49"/>
      <c r="G20" s="49"/>
      <c r="L20" s="1" t="s">
        <v>25</v>
      </c>
      <c r="M20">
        <v>1</v>
      </c>
    </row>
    <row r="21" spans="3:13" ht="15.6" x14ac:dyDescent="0.3">
      <c r="C21" s="50"/>
      <c r="D21" s="49"/>
      <c r="E21" s="49"/>
      <c r="F21" s="49"/>
      <c r="G21" s="49"/>
      <c r="L21" s="1" t="s">
        <v>20</v>
      </c>
    </row>
    <row r="22" spans="3:13" ht="15.6" x14ac:dyDescent="0.3">
      <c r="C22" s="49"/>
      <c r="D22" s="49"/>
      <c r="E22" s="49"/>
      <c r="F22" s="49"/>
      <c r="G22" s="49"/>
    </row>
    <row r="23" spans="3:13" ht="15.6" x14ac:dyDescent="0.3">
      <c r="C23" s="49"/>
      <c r="D23" s="49"/>
      <c r="E23" s="49"/>
      <c r="F23" s="49"/>
      <c r="G23" s="49"/>
      <c r="L23" s="13" t="s">
        <v>26</v>
      </c>
    </row>
    <row r="24" spans="3:13" ht="15.6" x14ac:dyDescent="0.3">
      <c r="C24" s="50"/>
      <c r="D24" s="49"/>
      <c r="E24" s="49"/>
      <c r="F24" s="49"/>
      <c r="G24" s="49"/>
      <c r="L24" s="1" t="s">
        <v>27</v>
      </c>
      <c r="M24">
        <v>3</v>
      </c>
    </row>
    <row r="25" spans="3:13" ht="15.6" x14ac:dyDescent="0.3">
      <c r="C25" s="49"/>
      <c r="D25" s="49"/>
      <c r="E25" s="49"/>
      <c r="F25" s="49"/>
      <c r="G25" s="49"/>
      <c r="L25" s="14" t="s">
        <v>136</v>
      </c>
      <c r="M25">
        <v>2</v>
      </c>
    </row>
    <row r="26" spans="3:13" x14ac:dyDescent="0.3">
      <c r="C26" s="6"/>
      <c r="D26" s="6"/>
      <c r="E26" s="6"/>
      <c r="F26" s="6"/>
      <c r="G26" s="6"/>
    </row>
    <row r="27" spans="3:13" ht="15.6" x14ac:dyDescent="0.3">
      <c r="C27" s="50"/>
      <c r="G27" s="6"/>
    </row>
    <row r="28" spans="3:13" x14ac:dyDescent="0.3">
      <c r="C28" s="6"/>
      <c r="D28" s="6"/>
      <c r="E28" s="6"/>
      <c r="F28" s="6"/>
      <c r="G28" s="6"/>
    </row>
    <row r="29" spans="3:13" x14ac:dyDescent="0.3">
      <c r="C29" s="6"/>
      <c r="D29" s="6"/>
      <c r="E29" s="6"/>
      <c r="F29" s="6"/>
      <c r="G29" s="6"/>
    </row>
    <row r="30" spans="3:13" x14ac:dyDescent="0.3">
      <c r="C30" s="6"/>
      <c r="D30" s="6"/>
      <c r="E30" s="6"/>
      <c r="F30" s="6"/>
      <c r="G30" s="6"/>
    </row>
    <row r="31" spans="3:13" x14ac:dyDescent="0.3">
      <c r="C31" s="6"/>
      <c r="D31" s="6"/>
      <c r="E31" s="6"/>
      <c r="F31" s="6"/>
      <c r="G31" s="6"/>
    </row>
    <row r="32" spans="3:13" x14ac:dyDescent="0.3">
      <c r="C32" s="6"/>
      <c r="D32" s="6"/>
      <c r="E32" s="6"/>
      <c r="F32" s="6"/>
      <c r="G32" s="6"/>
    </row>
    <row r="33" spans="3:12" x14ac:dyDescent="0.3">
      <c r="C33" s="6"/>
      <c r="D33" s="6"/>
      <c r="E33" s="6"/>
      <c r="F33" s="6"/>
      <c r="G33" s="6"/>
    </row>
    <row r="34" spans="3:12" x14ac:dyDescent="0.3">
      <c r="C34" s="6"/>
      <c r="D34" s="6"/>
      <c r="E34" s="6"/>
      <c r="F34" s="6"/>
      <c r="G34" s="6"/>
    </row>
    <row r="35" spans="3:12" x14ac:dyDescent="0.3">
      <c r="C35" s="6"/>
      <c r="D35" s="6"/>
      <c r="E35" s="6"/>
      <c r="F35" s="6"/>
      <c r="G35" s="6"/>
    </row>
    <row r="36" spans="3:12" x14ac:dyDescent="0.3">
      <c r="C36" s="6"/>
      <c r="D36" s="6"/>
      <c r="E36" s="6"/>
      <c r="F36" s="6"/>
      <c r="G36" s="6"/>
      <c r="L36" s="1"/>
    </row>
    <row r="37" spans="3:12" x14ac:dyDescent="0.3">
      <c r="C37" s="6"/>
      <c r="D37" s="6"/>
      <c r="E37" s="6"/>
      <c r="F37" s="6"/>
      <c r="G37" s="6"/>
    </row>
    <row r="38" spans="3:12" x14ac:dyDescent="0.3">
      <c r="C38" s="6"/>
      <c r="D38" s="6"/>
      <c r="E38" s="6"/>
      <c r="F38" s="6"/>
      <c r="G38" s="6"/>
    </row>
    <row r="39" spans="3:12" x14ac:dyDescent="0.3">
      <c r="C39" s="6"/>
      <c r="D39" s="6"/>
      <c r="E39" s="6"/>
      <c r="F39" s="6"/>
      <c r="G39" s="6"/>
    </row>
    <row r="40" spans="3:12" x14ac:dyDescent="0.3">
      <c r="C40" s="6"/>
      <c r="D40" s="6"/>
      <c r="E40" s="6"/>
      <c r="F40" s="6"/>
      <c r="G40" s="6"/>
    </row>
    <row r="41" spans="3:12" x14ac:dyDescent="0.3">
      <c r="C41" s="6"/>
      <c r="D41" s="6"/>
      <c r="E41" s="6"/>
      <c r="F41" s="6"/>
      <c r="G41" s="6"/>
    </row>
    <row r="42" spans="3:12" x14ac:dyDescent="0.3">
      <c r="C42" s="6"/>
      <c r="D42" s="6"/>
      <c r="E42" s="6"/>
      <c r="F42" s="6"/>
      <c r="G42" s="6"/>
    </row>
    <row r="43" spans="3:12" x14ac:dyDescent="0.3">
      <c r="C43" s="6"/>
      <c r="D43" s="6"/>
      <c r="E43" s="6"/>
      <c r="F43" s="6"/>
      <c r="G43" s="6"/>
    </row>
    <row r="44" spans="3:12" x14ac:dyDescent="0.3">
      <c r="C44" s="6"/>
      <c r="D44" s="6"/>
      <c r="E44" s="6"/>
      <c r="F44" s="6"/>
      <c r="G44" s="6"/>
    </row>
    <row r="45" spans="3:12" x14ac:dyDescent="0.3">
      <c r="C45" s="6"/>
      <c r="D45" s="6"/>
      <c r="E45" s="6"/>
      <c r="F45" s="6"/>
      <c r="G45" s="6"/>
    </row>
    <row r="46" spans="3:12" x14ac:dyDescent="0.3">
      <c r="C46" s="6"/>
      <c r="D46" s="6"/>
      <c r="E46" s="6"/>
      <c r="F46" s="6"/>
      <c r="G46" s="6"/>
    </row>
    <row r="47" spans="3:12" x14ac:dyDescent="0.3">
      <c r="C47" s="6"/>
      <c r="D47" s="6"/>
      <c r="E47" s="6"/>
      <c r="F47" s="6"/>
      <c r="G47" s="6"/>
    </row>
    <row r="48" spans="3:12" x14ac:dyDescent="0.3">
      <c r="C48" s="6"/>
      <c r="D48" s="6"/>
      <c r="E48" s="6"/>
      <c r="F48" s="6"/>
      <c r="G48" s="6"/>
    </row>
    <row r="49" spans="3:7" x14ac:dyDescent="0.3">
      <c r="C49" s="6"/>
      <c r="D49" s="6"/>
      <c r="E49" s="6"/>
      <c r="F49" s="6"/>
      <c r="G49" s="6"/>
    </row>
    <row r="50" spans="3:7" x14ac:dyDescent="0.3">
      <c r="C50" s="6"/>
      <c r="D50" s="6"/>
      <c r="E50" s="6"/>
      <c r="F50" s="6"/>
      <c r="G50" s="6"/>
    </row>
    <row r="51" spans="3:7" x14ac:dyDescent="0.3">
      <c r="C51" s="6"/>
      <c r="D51" s="6"/>
      <c r="E51" s="6"/>
      <c r="F51" s="6"/>
      <c r="G51" s="6"/>
    </row>
    <row r="52" spans="3:7" x14ac:dyDescent="0.3">
      <c r="C52" s="6"/>
      <c r="D52" s="6"/>
      <c r="E52" s="6"/>
      <c r="F52" s="6"/>
      <c r="G52" s="6"/>
    </row>
    <row r="53" spans="3:7" x14ac:dyDescent="0.3">
      <c r="C53" s="6"/>
      <c r="D53" s="6"/>
      <c r="E53" s="6"/>
      <c r="F53" s="6"/>
      <c r="G53" s="6"/>
    </row>
    <row r="54" spans="3:7" x14ac:dyDescent="0.3">
      <c r="C54" s="6"/>
      <c r="D54" s="6"/>
      <c r="E54" s="6"/>
      <c r="F54" s="6"/>
      <c r="G54" s="6"/>
    </row>
    <row r="55" spans="3:7" x14ac:dyDescent="0.3">
      <c r="C55" s="6"/>
      <c r="D55" s="6"/>
      <c r="E55" s="6"/>
      <c r="F55" s="6"/>
      <c r="G55" s="6"/>
    </row>
    <row r="56" spans="3:7" x14ac:dyDescent="0.3">
      <c r="C56" s="6"/>
      <c r="D56" s="6"/>
      <c r="E56" s="6"/>
      <c r="F56" s="6"/>
      <c r="G56" s="6"/>
    </row>
    <row r="57" spans="3:7" x14ac:dyDescent="0.3">
      <c r="C57" s="6"/>
      <c r="D57" s="6"/>
      <c r="E57" s="6"/>
      <c r="F57" s="6"/>
      <c r="G57" s="6"/>
    </row>
    <row r="58" spans="3:7" x14ac:dyDescent="0.3">
      <c r="C58" s="6"/>
      <c r="D58" s="6"/>
      <c r="E58" s="6"/>
      <c r="F58" s="6"/>
      <c r="G58" s="6"/>
    </row>
    <row r="59" spans="3:7" x14ac:dyDescent="0.3">
      <c r="C59" s="6"/>
      <c r="D59" s="6"/>
      <c r="E59" s="6"/>
      <c r="F59" s="6"/>
      <c r="G59" s="6"/>
    </row>
    <row r="60" spans="3:7" x14ac:dyDescent="0.3">
      <c r="C60" s="6"/>
      <c r="D60" s="6"/>
      <c r="E60" s="6"/>
      <c r="F60" s="6"/>
      <c r="G60" s="6"/>
    </row>
    <row r="61" spans="3:7" x14ac:dyDescent="0.3">
      <c r="C61" s="6"/>
      <c r="D61" s="6"/>
      <c r="E61" s="6"/>
      <c r="F61" s="6"/>
      <c r="G61" s="6"/>
    </row>
    <row r="62" spans="3:7" x14ac:dyDescent="0.3">
      <c r="C62" s="6"/>
      <c r="D62" s="6"/>
      <c r="E62" s="6"/>
      <c r="F62" s="6"/>
      <c r="G62" s="6"/>
    </row>
    <row r="63" spans="3:7" x14ac:dyDescent="0.3">
      <c r="C63" s="6"/>
      <c r="D63" s="6"/>
      <c r="E63" s="6"/>
      <c r="F63" s="6"/>
      <c r="G63" s="6"/>
    </row>
    <row r="64" spans="3:7" x14ac:dyDescent="0.3">
      <c r="C64" s="6"/>
      <c r="D64" s="6"/>
      <c r="E64" s="6"/>
      <c r="F64" s="6"/>
      <c r="G64" s="6"/>
    </row>
    <row r="65" spans="3:7" x14ac:dyDescent="0.3">
      <c r="C65" s="6"/>
      <c r="D65" s="6"/>
      <c r="E65" s="6"/>
      <c r="F65" s="6"/>
      <c r="G65" s="6"/>
    </row>
    <row r="66" spans="3:7" x14ac:dyDescent="0.3">
      <c r="C66" s="6"/>
      <c r="D66" s="6"/>
      <c r="E66" s="6"/>
      <c r="F66" s="6"/>
      <c r="G66" s="6"/>
    </row>
    <row r="67" spans="3:7" x14ac:dyDescent="0.3">
      <c r="C67" s="6"/>
      <c r="D67" s="6"/>
      <c r="E67" s="6"/>
      <c r="F67" s="6"/>
      <c r="G67" s="6"/>
    </row>
    <row r="68" spans="3:7" x14ac:dyDescent="0.3">
      <c r="C68" s="6"/>
      <c r="D68" s="6"/>
      <c r="E68" s="6"/>
      <c r="F68" s="6"/>
      <c r="G68" s="6"/>
    </row>
    <row r="69" spans="3:7" x14ac:dyDescent="0.3">
      <c r="C69" s="6"/>
      <c r="D69" s="6"/>
      <c r="E69" s="6"/>
      <c r="F69" s="6"/>
      <c r="G69" s="6"/>
    </row>
    <row r="70" spans="3:7" x14ac:dyDescent="0.3">
      <c r="C70" s="6"/>
      <c r="D70" s="6"/>
      <c r="E70" s="6"/>
      <c r="F70" s="6"/>
      <c r="G70" s="6"/>
    </row>
    <row r="71" spans="3:7" x14ac:dyDescent="0.3">
      <c r="C71" s="6"/>
      <c r="D71" s="6"/>
      <c r="E71" s="6"/>
      <c r="F71" s="6"/>
      <c r="G71" s="6"/>
    </row>
    <row r="72" spans="3:7" x14ac:dyDescent="0.3">
      <c r="C72" s="6"/>
      <c r="D72" s="6"/>
      <c r="E72" s="6"/>
      <c r="F72" s="6"/>
      <c r="G72" s="6"/>
    </row>
    <row r="73" spans="3:7" x14ac:dyDescent="0.3">
      <c r="C73" s="6"/>
      <c r="D73" s="6"/>
      <c r="E73" s="6"/>
      <c r="F73" s="6"/>
      <c r="G73" s="6"/>
    </row>
    <row r="74" spans="3:7" x14ac:dyDescent="0.3">
      <c r="C74" s="6"/>
      <c r="D74" s="6"/>
      <c r="E74" s="6"/>
      <c r="F74" s="6"/>
      <c r="G74" s="6"/>
    </row>
    <row r="75" spans="3:7" x14ac:dyDescent="0.3">
      <c r="C75" s="6"/>
      <c r="D75" s="6"/>
      <c r="E75" s="6"/>
      <c r="F75" s="6"/>
      <c r="G75" s="6"/>
    </row>
    <row r="76" spans="3:7" x14ac:dyDescent="0.3">
      <c r="C76" s="6"/>
      <c r="D76" s="6"/>
      <c r="E76" s="6"/>
      <c r="F76" s="6"/>
      <c r="G76" s="6"/>
    </row>
    <row r="77" spans="3:7" x14ac:dyDescent="0.3">
      <c r="C77" s="6"/>
      <c r="D77" s="6"/>
      <c r="E77" s="6"/>
      <c r="F77" s="6"/>
      <c r="G77" s="6"/>
    </row>
    <row r="78" spans="3:7" x14ac:dyDescent="0.3">
      <c r="C78" s="6"/>
      <c r="D78" s="6"/>
      <c r="E78" s="6"/>
      <c r="F78" s="6"/>
      <c r="G78" s="6"/>
    </row>
    <row r="79" spans="3:7" x14ac:dyDescent="0.3">
      <c r="C79" s="6"/>
      <c r="D79" s="6"/>
      <c r="E79" s="6"/>
      <c r="F79" s="6"/>
      <c r="G79" s="6"/>
    </row>
    <row r="80" spans="3:7" x14ac:dyDescent="0.3">
      <c r="C80" s="6"/>
      <c r="D80" s="6"/>
      <c r="E80" s="6"/>
      <c r="F80" s="6"/>
      <c r="G80" s="6"/>
    </row>
    <row r="81" spans="3:7" x14ac:dyDescent="0.3">
      <c r="C81" s="6"/>
      <c r="D81" s="6"/>
      <c r="E81" s="6"/>
      <c r="F81" s="6"/>
      <c r="G81" s="6"/>
    </row>
    <row r="82" spans="3:7" x14ac:dyDescent="0.3">
      <c r="C82" s="6"/>
      <c r="D82" s="6"/>
      <c r="E82" s="6"/>
      <c r="F82" s="6"/>
      <c r="G82" s="6"/>
    </row>
    <row r="83" spans="3:7" x14ac:dyDescent="0.3">
      <c r="C83" s="6"/>
      <c r="D83" s="6"/>
      <c r="E83" s="6"/>
      <c r="F83" s="6"/>
      <c r="G83" s="6"/>
    </row>
    <row r="84" spans="3:7" x14ac:dyDescent="0.3">
      <c r="C84" s="6"/>
      <c r="D84" s="6"/>
      <c r="E84" s="6"/>
      <c r="F84" s="6"/>
      <c r="G84" s="6"/>
    </row>
    <row r="85" spans="3:7" x14ac:dyDescent="0.3">
      <c r="C85" s="6"/>
      <c r="D85" s="6"/>
      <c r="E85" s="6"/>
      <c r="F85" s="6"/>
      <c r="G85" s="6"/>
    </row>
    <row r="86" spans="3:7" x14ac:dyDescent="0.3">
      <c r="C86" s="6"/>
      <c r="D86" s="6"/>
      <c r="E86" s="6"/>
      <c r="F86" s="6"/>
      <c r="G86" s="6"/>
    </row>
    <row r="87" spans="3:7" x14ac:dyDescent="0.3">
      <c r="C87" s="6"/>
      <c r="D87" s="6"/>
      <c r="E87" s="6"/>
      <c r="F87" s="6"/>
      <c r="G87" s="6"/>
    </row>
    <row r="88" spans="3:7" x14ac:dyDescent="0.3">
      <c r="C88" s="6"/>
      <c r="D88" s="6"/>
      <c r="E88" s="6"/>
      <c r="F88" s="6"/>
      <c r="G88" s="6"/>
    </row>
    <row r="89" spans="3:7" x14ac:dyDescent="0.3">
      <c r="C89" s="6"/>
      <c r="D89" s="6"/>
      <c r="E89" s="6"/>
      <c r="F89" s="6"/>
      <c r="G89" s="6"/>
    </row>
    <row r="90" spans="3:7" x14ac:dyDescent="0.3">
      <c r="C90" s="6"/>
      <c r="D90" s="6"/>
      <c r="E90" s="6"/>
      <c r="F90" s="6"/>
      <c r="G90" s="6"/>
    </row>
    <row r="91" spans="3:7" x14ac:dyDescent="0.3">
      <c r="C91" s="6"/>
      <c r="D91" s="6"/>
      <c r="E91" s="6"/>
      <c r="F91" s="6"/>
      <c r="G91" s="6"/>
    </row>
    <row r="92" spans="3:7" x14ac:dyDescent="0.3">
      <c r="C92" s="6"/>
      <c r="D92" s="6"/>
      <c r="E92" s="6"/>
      <c r="F92" s="6"/>
      <c r="G92" s="6"/>
    </row>
    <row r="93" spans="3:7" x14ac:dyDescent="0.3">
      <c r="C93" s="6"/>
      <c r="D93" s="6"/>
      <c r="E93" s="6"/>
      <c r="F93" s="6"/>
      <c r="G93" s="6"/>
    </row>
    <row r="94" spans="3:7" x14ac:dyDescent="0.3">
      <c r="C94" s="6"/>
      <c r="D94" s="6"/>
      <c r="E94" s="6"/>
      <c r="F94" s="6"/>
      <c r="G94" s="6"/>
    </row>
    <row r="95" spans="3:7" x14ac:dyDescent="0.3">
      <c r="C95" s="6"/>
      <c r="D95" s="6"/>
      <c r="E95" s="6"/>
      <c r="F95" s="6"/>
      <c r="G95" s="6"/>
    </row>
    <row r="96" spans="3:7" x14ac:dyDescent="0.3">
      <c r="C96" s="6"/>
      <c r="D96" s="6"/>
      <c r="E96" s="6"/>
      <c r="F96" s="6"/>
      <c r="G96" s="6"/>
    </row>
    <row r="97" spans="3:7" x14ac:dyDescent="0.3">
      <c r="C97" s="6"/>
      <c r="D97" s="6"/>
      <c r="E97" s="6"/>
      <c r="F97" s="6"/>
      <c r="G97" s="6"/>
    </row>
    <row r="98" spans="3:7" x14ac:dyDescent="0.3">
      <c r="C98" s="6"/>
      <c r="D98" s="6"/>
      <c r="E98" s="6"/>
      <c r="F98" s="6"/>
      <c r="G98" s="6"/>
    </row>
    <row r="99" spans="3:7" x14ac:dyDescent="0.3">
      <c r="C99" s="6"/>
      <c r="D99" s="6"/>
      <c r="E99" s="6"/>
      <c r="F99" s="6"/>
      <c r="G99" s="6"/>
    </row>
    <row r="100" spans="3:7" x14ac:dyDescent="0.3">
      <c r="C100" s="6"/>
      <c r="D100" s="6"/>
      <c r="E100" s="6"/>
      <c r="F100" s="6"/>
      <c r="G100" s="6"/>
    </row>
    <row r="101" spans="3:7" x14ac:dyDescent="0.3">
      <c r="C101" s="6"/>
      <c r="D101" s="6"/>
      <c r="E101" s="6"/>
      <c r="F101" s="6"/>
      <c r="G101" s="6"/>
    </row>
    <row r="102" spans="3:7" x14ac:dyDescent="0.3">
      <c r="C102" s="6"/>
      <c r="D102" s="6"/>
      <c r="E102" s="6"/>
      <c r="F102" s="6"/>
      <c r="G102" s="6"/>
    </row>
    <row r="103" spans="3:7" x14ac:dyDescent="0.3">
      <c r="C103" s="6"/>
      <c r="D103" s="6"/>
      <c r="E103" s="6"/>
      <c r="F103" s="6"/>
      <c r="G103" s="6"/>
    </row>
    <row r="104" spans="3:7" x14ac:dyDescent="0.3">
      <c r="C104" s="6"/>
      <c r="D104" s="6"/>
      <c r="E104" s="6"/>
      <c r="F104" s="6"/>
      <c r="G104" s="6"/>
    </row>
  </sheetData>
  <sortState ref="C4:G17">
    <sortCondition descending="1" ref="G4:G17"/>
  </sortState>
  <mergeCells count="1">
    <mergeCell ref="C2:G2"/>
  </mergeCells>
  <dataValidations count="3">
    <dataValidation type="list" allowBlank="1" showInputMessage="1" showErrorMessage="1" sqref="D4:D26 D28:D104">
      <formula1>$H$9:$H$13</formula1>
    </dataValidation>
    <dataValidation type="list" allowBlank="1" showInputMessage="1" showErrorMessage="1" errorTitle="Choose values between 1 and 5" sqref="E4:E26 E28:E104">
      <formula1>$H$9:$H$13</formula1>
    </dataValidation>
    <dataValidation type="list" allowBlank="1" showInputMessage="1" showErrorMessage="1" sqref="F4:F26 F28:F104">
      <formula1>$H$9:$H$11</formula1>
    </dataValidation>
  </dataValidations>
  <pageMargins left="0.7" right="0.7" top="0.75" bottom="0.75" header="0.3" footer="0.3"/>
  <pageSetup paperSize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N43"/>
  <sheetViews>
    <sheetView topLeftCell="A34" zoomScale="171" workbookViewId="0">
      <selection activeCell="E43" sqref="C43:E43"/>
    </sheetView>
  </sheetViews>
  <sheetFormatPr defaultColWidth="8.88671875" defaultRowHeight="14.4" x14ac:dyDescent="0.3"/>
  <cols>
    <col min="2" max="2" width="4.6640625" customWidth="1"/>
    <col min="3" max="3" width="33.6640625" customWidth="1"/>
    <col min="4" max="4" width="15.6640625" customWidth="1"/>
    <col min="5" max="5" width="12.44140625" customWidth="1"/>
    <col min="6" max="6" width="14.88671875" customWidth="1"/>
    <col min="10" max="10" width="28.33203125" customWidth="1"/>
    <col min="11" max="11" width="18.88671875" customWidth="1"/>
    <col min="12" max="12" width="17.6640625" customWidth="1"/>
    <col min="13" max="13" width="18.109375" customWidth="1"/>
  </cols>
  <sheetData>
    <row r="1" spans="3:14" ht="18" x14ac:dyDescent="0.35">
      <c r="C1" s="52" t="s">
        <v>56</v>
      </c>
      <c r="D1" s="52"/>
      <c r="E1" s="52"/>
      <c r="F1" s="52"/>
      <c r="J1" s="53" t="s">
        <v>55</v>
      </c>
      <c r="K1" s="53"/>
      <c r="L1" s="53"/>
      <c r="M1" s="53"/>
    </row>
    <row r="2" spans="3:14" ht="15.6" x14ac:dyDescent="0.3">
      <c r="C2" s="24" t="s">
        <v>28</v>
      </c>
      <c r="D2" s="25" t="s">
        <v>29</v>
      </c>
      <c r="E2" s="25" t="s">
        <v>30</v>
      </c>
      <c r="F2" s="25" t="s">
        <v>31</v>
      </c>
      <c r="J2" s="28" t="s">
        <v>28</v>
      </c>
      <c r="K2" s="27" t="s">
        <v>29</v>
      </c>
      <c r="L2" s="12" t="s">
        <v>30</v>
      </c>
      <c r="M2" s="16" t="s">
        <v>31</v>
      </c>
    </row>
    <row r="3" spans="3:14" x14ac:dyDescent="0.3">
      <c r="C3" s="25" t="s">
        <v>37</v>
      </c>
      <c r="D3" s="26">
        <v>1</v>
      </c>
      <c r="E3" s="26">
        <v>4</v>
      </c>
      <c r="F3" s="26">
        <f>+D3*E3</f>
        <v>4</v>
      </c>
      <c r="G3">
        <v>1</v>
      </c>
      <c r="I3">
        <v>1</v>
      </c>
      <c r="J3" s="1" t="s">
        <v>37</v>
      </c>
      <c r="K3">
        <v>3</v>
      </c>
      <c r="L3" s="26">
        <v>4</v>
      </c>
      <c r="M3">
        <f>+K3*L3</f>
        <v>12</v>
      </c>
    </row>
    <row r="4" spans="3:14" x14ac:dyDescent="0.3">
      <c r="C4" s="25" t="s">
        <v>38</v>
      </c>
      <c r="D4" s="26">
        <v>1</v>
      </c>
      <c r="E4" s="26">
        <v>5</v>
      </c>
      <c r="F4" s="26">
        <f t="shared" ref="F4:F9" si="0">+D4*E4</f>
        <v>5</v>
      </c>
      <c r="I4">
        <v>2</v>
      </c>
      <c r="J4" s="1" t="s">
        <v>38</v>
      </c>
      <c r="K4">
        <v>3</v>
      </c>
      <c r="L4" s="26">
        <v>5</v>
      </c>
      <c r="M4">
        <f t="shared" ref="M4:M9" si="1">+K4*L4</f>
        <v>15</v>
      </c>
    </row>
    <row r="5" spans="3:14" x14ac:dyDescent="0.3">
      <c r="C5" s="25" t="s">
        <v>32</v>
      </c>
      <c r="D5" s="26">
        <v>1</v>
      </c>
      <c r="E5" s="26">
        <v>5</v>
      </c>
      <c r="F5" s="26">
        <f t="shared" si="0"/>
        <v>5</v>
      </c>
      <c r="I5">
        <v>3</v>
      </c>
      <c r="J5" s="1" t="s">
        <v>32</v>
      </c>
      <c r="K5">
        <v>5</v>
      </c>
      <c r="L5" s="26">
        <v>5</v>
      </c>
      <c r="M5">
        <f t="shared" si="1"/>
        <v>25</v>
      </c>
      <c r="N5" s="1"/>
    </row>
    <row r="6" spans="3:14" x14ac:dyDescent="0.3">
      <c r="C6" s="25" t="s">
        <v>33</v>
      </c>
      <c r="D6" s="26">
        <v>1</v>
      </c>
      <c r="E6" s="26">
        <v>4</v>
      </c>
      <c r="F6" s="26">
        <f t="shared" si="0"/>
        <v>4</v>
      </c>
      <c r="I6">
        <v>4</v>
      </c>
      <c r="J6" s="1" t="s">
        <v>33</v>
      </c>
      <c r="K6">
        <v>5</v>
      </c>
      <c r="L6" s="26">
        <v>4</v>
      </c>
      <c r="M6">
        <f t="shared" si="1"/>
        <v>20</v>
      </c>
    </row>
    <row r="7" spans="3:14" x14ac:dyDescent="0.3">
      <c r="C7" s="25" t="s">
        <v>34</v>
      </c>
      <c r="D7" s="26">
        <v>1</v>
      </c>
      <c r="E7" s="26">
        <v>5</v>
      </c>
      <c r="F7" s="26">
        <f t="shared" si="0"/>
        <v>5</v>
      </c>
      <c r="I7">
        <v>5</v>
      </c>
      <c r="J7" s="1" t="s">
        <v>34</v>
      </c>
      <c r="K7">
        <v>5</v>
      </c>
      <c r="L7" s="26">
        <v>5</v>
      </c>
      <c r="M7">
        <f t="shared" si="1"/>
        <v>25</v>
      </c>
    </row>
    <row r="8" spans="3:14" x14ac:dyDescent="0.3">
      <c r="C8" s="25" t="s">
        <v>35</v>
      </c>
      <c r="D8" s="26">
        <v>1</v>
      </c>
      <c r="E8" s="26">
        <v>3</v>
      </c>
      <c r="F8" s="26">
        <f t="shared" si="0"/>
        <v>3</v>
      </c>
      <c r="I8">
        <v>6</v>
      </c>
      <c r="J8" s="1" t="s">
        <v>35</v>
      </c>
      <c r="K8">
        <v>5</v>
      </c>
      <c r="L8" s="26">
        <v>3</v>
      </c>
      <c r="M8">
        <f t="shared" si="1"/>
        <v>15</v>
      </c>
    </row>
    <row r="9" spans="3:14" x14ac:dyDescent="0.3">
      <c r="C9" s="25" t="s">
        <v>36</v>
      </c>
      <c r="D9" s="26">
        <v>1</v>
      </c>
      <c r="E9" s="26">
        <v>4</v>
      </c>
      <c r="F9" s="26">
        <f t="shared" si="0"/>
        <v>4</v>
      </c>
      <c r="I9">
        <v>7</v>
      </c>
      <c r="J9" s="1" t="s">
        <v>83</v>
      </c>
      <c r="K9">
        <v>5</v>
      </c>
      <c r="L9" s="26">
        <v>4</v>
      </c>
      <c r="M9">
        <f t="shared" si="1"/>
        <v>20</v>
      </c>
    </row>
    <row r="10" spans="3:14" x14ac:dyDescent="0.3">
      <c r="C10" s="26"/>
      <c r="D10" s="26"/>
      <c r="E10" s="26"/>
      <c r="F10" s="26">
        <f>SUM(F3:F9)</f>
        <v>30</v>
      </c>
      <c r="M10">
        <f>SUM(M3:M9)</f>
        <v>132</v>
      </c>
    </row>
    <row r="11" spans="3:14" ht="18" x14ac:dyDescent="0.35">
      <c r="C11" s="54" t="s">
        <v>40</v>
      </c>
      <c r="D11" s="54"/>
      <c r="E11" s="54"/>
      <c r="F11" s="54"/>
      <c r="J11" s="53" t="s">
        <v>40</v>
      </c>
      <c r="K11" s="53"/>
      <c r="L11" s="53"/>
      <c r="M11" s="53"/>
    </row>
    <row r="12" spans="3:14" ht="15.6" x14ac:dyDescent="0.3">
      <c r="C12" s="24" t="s">
        <v>28</v>
      </c>
      <c r="D12" s="25" t="s">
        <v>29</v>
      </c>
      <c r="E12" s="25" t="s">
        <v>30</v>
      </c>
      <c r="F12" s="25" t="s">
        <v>31</v>
      </c>
      <c r="J12" s="19" t="s">
        <v>28</v>
      </c>
      <c r="K12" s="15" t="s">
        <v>29</v>
      </c>
      <c r="L12" s="12" t="s">
        <v>30</v>
      </c>
      <c r="M12" s="16" t="s">
        <v>31</v>
      </c>
    </row>
    <row r="13" spans="3:14" x14ac:dyDescent="0.3">
      <c r="C13" s="25" t="s">
        <v>41</v>
      </c>
      <c r="D13" s="26">
        <v>1</v>
      </c>
      <c r="E13" s="26">
        <v>4</v>
      </c>
      <c r="F13" s="26">
        <f>+D13*E13</f>
        <v>4</v>
      </c>
      <c r="I13">
        <v>1</v>
      </c>
      <c r="J13" s="1" t="s">
        <v>41</v>
      </c>
      <c r="K13">
        <v>3</v>
      </c>
      <c r="L13" s="26">
        <v>4</v>
      </c>
      <c r="M13">
        <f>+K13*L13</f>
        <v>12</v>
      </c>
    </row>
    <row r="14" spans="3:14" x14ac:dyDescent="0.3">
      <c r="C14" s="25" t="s">
        <v>42</v>
      </c>
      <c r="D14" s="26">
        <v>1</v>
      </c>
      <c r="E14" s="26">
        <v>5</v>
      </c>
      <c r="F14" s="26">
        <f t="shared" ref="F14:F19" si="2">+D14*E14</f>
        <v>5</v>
      </c>
      <c r="I14">
        <v>2</v>
      </c>
      <c r="J14" s="1" t="s">
        <v>42</v>
      </c>
      <c r="K14">
        <v>3</v>
      </c>
      <c r="L14" s="26">
        <v>5</v>
      </c>
      <c r="M14">
        <f t="shared" ref="M14:M19" si="3">+K14*L14</f>
        <v>15</v>
      </c>
    </row>
    <row r="15" spans="3:14" x14ac:dyDescent="0.3">
      <c r="C15" s="25" t="s">
        <v>44</v>
      </c>
      <c r="D15" s="26">
        <v>1</v>
      </c>
      <c r="E15" s="26">
        <v>4</v>
      </c>
      <c r="F15" s="26">
        <f t="shared" si="2"/>
        <v>4</v>
      </c>
      <c r="I15">
        <v>3</v>
      </c>
      <c r="J15" s="1" t="s">
        <v>44</v>
      </c>
      <c r="K15">
        <v>3</v>
      </c>
      <c r="L15" s="26">
        <v>4</v>
      </c>
      <c r="M15">
        <f t="shared" si="3"/>
        <v>12</v>
      </c>
    </row>
    <row r="16" spans="3:14" x14ac:dyDescent="0.3">
      <c r="C16" s="25" t="s">
        <v>43</v>
      </c>
      <c r="D16" s="26">
        <v>1</v>
      </c>
      <c r="E16" s="26">
        <v>5</v>
      </c>
      <c r="F16" s="26">
        <f t="shared" si="2"/>
        <v>5</v>
      </c>
      <c r="I16">
        <v>4</v>
      </c>
      <c r="J16" s="1" t="s">
        <v>43</v>
      </c>
      <c r="K16">
        <v>3</v>
      </c>
      <c r="L16" s="26">
        <v>5</v>
      </c>
      <c r="M16">
        <f t="shared" si="3"/>
        <v>15</v>
      </c>
    </row>
    <row r="17" spans="3:13" x14ac:dyDescent="0.3">
      <c r="C17" s="25" t="s">
        <v>45</v>
      </c>
      <c r="D17" s="26">
        <v>1</v>
      </c>
      <c r="E17" s="26">
        <v>4</v>
      </c>
      <c r="F17" s="26">
        <f t="shared" si="2"/>
        <v>4</v>
      </c>
      <c r="I17">
        <v>5</v>
      </c>
      <c r="J17" s="1" t="s">
        <v>45</v>
      </c>
      <c r="K17">
        <v>3</v>
      </c>
      <c r="L17" s="26">
        <v>4</v>
      </c>
      <c r="M17">
        <f t="shared" si="3"/>
        <v>12</v>
      </c>
    </row>
    <row r="18" spans="3:13" x14ac:dyDescent="0.3">
      <c r="C18" s="25" t="s">
        <v>46</v>
      </c>
      <c r="D18" s="26">
        <v>1</v>
      </c>
      <c r="E18" s="26">
        <v>4</v>
      </c>
      <c r="F18" s="26">
        <f t="shared" si="2"/>
        <v>4</v>
      </c>
      <c r="I18">
        <v>6</v>
      </c>
      <c r="J18" s="1" t="s">
        <v>46</v>
      </c>
      <c r="K18">
        <v>4</v>
      </c>
      <c r="L18" s="26">
        <v>4</v>
      </c>
      <c r="M18">
        <f t="shared" si="3"/>
        <v>16</v>
      </c>
    </row>
    <row r="19" spans="3:13" x14ac:dyDescent="0.3">
      <c r="C19" s="25" t="s">
        <v>47</v>
      </c>
      <c r="D19" s="26">
        <v>1</v>
      </c>
      <c r="E19" s="26">
        <v>3</v>
      </c>
      <c r="F19" s="26">
        <f t="shared" si="2"/>
        <v>3</v>
      </c>
      <c r="I19">
        <v>7</v>
      </c>
      <c r="J19" s="1" t="s">
        <v>47</v>
      </c>
      <c r="K19">
        <v>3</v>
      </c>
      <c r="L19" s="26">
        <v>3</v>
      </c>
      <c r="M19">
        <f t="shared" si="3"/>
        <v>9</v>
      </c>
    </row>
    <row r="20" spans="3:13" x14ac:dyDescent="0.3">
      <c r="C20" s="26"/>
      <c r="D20" s="26"/>
      <c r="E20" s="26"/>
      <c r="F20" s="26">
        <f>SUM(F13:F19)</f>
        <v>29</v>
      </c>
      <c r="M20">
        <f>SUM(M13:M19)</f>
        <v>91</v>
      </c>
    </row>
    <row r="21" spans="3:13" ht="15.6" x14ac:dyDescent="0.3">
      <c r="C21" s="55" t="s">
        <v>48</v>
      </c>
      <c r="D21" s="55"/>
      <c r="E21" s="55"/>
      <c r="F21" s="26">
        <f>+F10+F20</f>
        <v>59</v>
      </c>
      <c r="J21" s="56" t="s">
        <v>134</v>
      </c>
      <c r="K21" s="56"/>
      <c r="L21" s="56"/>
      <c r="M21" s="18">
        <f>+M10+M20</f>
        <v>223</v>
      </c>
    </row>
    <row r="22" spans="3:13" x14ac:dyDescent="0.3">
      <c r="C22" s="26"/>
      <c r="D22" s="26"/>
      <c r="E22" s="26"/>
      <c r="F22" s="26"/>
      <c r="J22" s="59" t="s">
        <v>48</v>
      </c>
      <c r="K22" s="59"/>
      <c r="L22" s="59"/>
      <c r="M22">
        <f>+F3+F4+F5+F6+F7+F8+F9+F13+F14+F15+F16+F17+F18+F19</f>
        <v>59</v>
      </c>
    </row>
    <row r="23" spans="3:13" ht="18" x14ac:dyDescent="0.35">
      <c r="C23" s="54" t="s">
        <v>39</v>
      </c>
      <c r="D23" s="54"/>
      <c r="E23" s="54"/>
      <c r="F23" s="54"/>
      <c r="J23" s="59" t="s">
        <v>135</v>
      </c>
      <c r="K23" s="59"/>
      <c r="L23" s="59"/>
      <c r="M23">
        <f>+F25+F26+F27+F28+F29+F30+F31+F35+F36+F37+F38+F39+F40+F41</f>
        <v>295</v>
      </c>
    </row>
    <row r="24" spans="3:13" ht="15.6" x14ac:dyDescent="0.3">
      <c r="C24" s="24" t="s">
        <v>28</v>
      </c>
      <c r="D24" s="25" t="s">
        <v>29</v>
      </c>
      <c r="E24" s="25" t="s">
        <v>30</v>
      </c>
      <c r="F24" s="25" t="s">
        <v>31</v>
      </c>
      <c r="J24" s="17" t="s">
        <v>49</v>
      </c>
      <c r="K24" s="17"/>
      <c r="L24" s="17"/>
      <c r="M24">
        <f>+M23-M22</f>
        <v>236</v>
      </c>
    </row>
    <row r="25" spans="3:13" x14ac:dyDescent="0.3">
      <c r="C25" s="25" t="s">
        <v>37</v>
      </c>
      <c r="D25" s="26">
        <v>5</v>
      </c>
      <c r="E25" s="26">
        <v>4</v>
      </c>
      <c r="F25" s="26">
        <f>+D25*E25</f>
        <v>20</v>
      </c>
      <c r="G25">
        <v>1</v>
      </c>
      <c r="J25" s="60" t="s">
        <v>50</v>
      </c>
      <c r="K25" s="60"/>
      <c r="L25" s="60"/>
      <c r="M25">
        <f>+M24/4</f>
        <v>59</v>
      </c>
    </row>
    <row r="26" spans="3:13" ht="15.6" x14ac:dyDescent="0.3">
      <c r="C26" s="25" t="s">
        <v>38</v>
      </c>
      <c r="D26" s="26">
        <v>5</v>
      </c>
      <c r="E26" s="26">
        <v>5</v>
      </c>
      <c r="F26" s="26">
        <f t="shared" ref="F26:F31" si="4">+D26*E26</f>
        <v>25</v>
      </c>
      <c r="G26">
        <v>2</v>
      </c>
      <c r="J26" s="61" t="s">
        <v>51</v>
      </c>
      <c r="K26" s="61"/>
      <c r="L26" s="61"/>
      <c r="M26" s="20" t="s">
        <v>90</v>
      </c>
    </row>
    <row r="27" spans="3:13" ht="15.6" x14ac:dyDescent="0.3">
      <c r="C27" s="25" t="s">
        <v>32</v>
      </c>
      <c r="D27" s="26">
        <v>5</v>
      </c>
      <c r="E27" s="26">
        <v>5</v>
      </c>
      <c r="F27" s="26">
        <f t="shared" si="4"/>
        <v>25</v>
      </c>
      <c r="G27">
        <v>3</v>
      </c>
      <c r="J27" s="62" t="s">
        <v>52</v>
      </c>
      <c r="K27" s="62"/>
      <c r="L27" s="62"/>
      <c r="M27" s="21" t="s">
        <v>91</v>
      </c>
    </row>
    <row r="28" spans="3:13" ht="15.6" x14ac:dyDescent="0.3">
      <c r="C28" s="25" t="s">
        <v>33</v>
      </c>
      <c r="D28" s="26">
        <v>5</v>
      </c>
      <c r="E28" s="26">
        <v>4</v>
      </c>
      <c r="F28" s="26">
        <f t="shared" si="4"/>
        <v>20</v>
      </c>
      <c r="G28">
        <v>4</v>
      </c>
      <c r="J28" s="57" t="s">
        <v>53</v>
      </c>
      <c r="K28" s="57"/>
      <c r="L28" s="57"/>
      <c r="M28" s="22" t="s">
        <v>92</v>
      </c>
    </row>
    <row r="29" spans="3:13" ht="15.6" x14ac:dyDescent="0.3">
      <c r="C29" s="25" t="s">
        <v>34</v>
      </c>
      <c r="D29" s="26">
        <v>5</v>
      </c>
      <c r="E29" s="26">
        <v>5</v>
      </c>
      <c r="F29" s="26">
        <f t="shared" si="4"/>
        <v>25</v>
      </c>
      <c r="G29">
        <v>5</v>
      </c>
      <c r="J29" s="58" t="s">
        <v>54</v>
      </c>
      <c r="K29" s="58"/>
      <c r="L29" s="58"/>
      <c r="M29" s="23" t="s">
        <v>93</v>
      </c>
    </row>
    <row r="30" spans="3:13" x14ac:dyDescent="0.3">
      <c r="C30" s="25" t="s">
        <v>35</v>
      </c>
      <c r="D30" s="26">
        <v>5</v>
      </c>
      <c r="E30" s="26">
        <v>3</v>
      </c>
      <c r="F30" s="26">
        <f t="shared" si="4"/>
        <v>15</v>
      </c>
    </row>
    <row r="31" spans="3:13" x14ac:dyDescent="0.3">
      <c r="C31" s="25" t="s">
        <v>36</v>
      </c>
      <c r="D31" s="26">
        <v>5</v>
      </c>
      <c r="E31" s="26">
        <v>4</v>
      </c>
      <c r="F31" s="26">
        <f t="shared" si="4"/>
        <v>20</v>
      </c>
    </row>
    <row r="32" spans="3:13" x14ac:dyDescent="0.3">
      <c r="C32" s="26"/>
      <c r="D32" s="26"/>
      <c r="E32" s="26"/>
      <c r="F32" s="26">
        <f>SUM(F25:F31)</f>
        <v>150</v>
      </c>
    </row>
    <row r="33" spans="3:6" ht="18" x14ac:dyDescent="0.35">
      <c r="C33" s="54" t="s">
        <v>40</v>
      </c>
      <c r="D33" s="54"/>
      <c r="E33" s="54"/>
      <c r="F33" s="54"/>
    </row>
    <row r="34" spans="3:6" ht="15.6" x14ac:dyDescent="0.3">
      <c r="C34" s="24" t="s">
        <v>28</v>
      </c>
      <c r="D34" s="25" t="s">
        <v>29</v>
      </c>
      <c r="E34" s="25" t="s">
        <v>30</v>
      </c>
      <c r="F34" s="25" t="s">
        <v>31</v>
      </c>
    </row>
    <row r="35" spans="3:6" x14ac:dyDescent="0.3">
      <c r="C35" s="25" t="s">
        <v>41</v>
      </c>
      <c r="D35" s="26">
        <v>5</v>
      </c>
      <c r="E35" s="26">
        <v>4</v>
      </c>
      <c r="F35" s="26">
        <f>+D35*E35</f>
        <v>20</v>
      </c>
    </row>
    <row r="36" spans="3:6" x14ac:dyDescent="0.3">
      <c r="C36" s="25" t="s">
        <v>42</v>
      </c>
      <c r="D36" s="26">
        <v>5</v>
      </c>
      <c r="E36" s="26">
        <v>5</v>
      </c>
      <c r="F36" s="26">
        <f t="shared" ref="F36:F41" si="5">+D36*E36</f>
        <v>25</v>
      </c>
    </row>
    <row r="37" spans="3:6" x14ac:dyDescent="0.3">
      <c r="C37" s="25" t="s">
        <v>44</v>
      </c>
      <c r="D37" s="26">
        <v>5</v>
      </c>
      <c r="E37" s="26">
        <v>4</v>
      </c>
      <c r="F37" s="26">
        <f t="shared" si="5"/>
        <v>20</v>
      </c>
    </row>
    <row r="38" spans="3:6" x14ac:dyDescent="0.3">
      <c r="C38" s="25" t="s">
        <v>43</v>
      </c>
      <c r="D38" s="26">
        <v>5</v>
      </c>
      <c r="E38" s="26">
        <v>5</v>
      </c>
      <c r="F38" s="26">
        <f t="shared" si="5"/>
        <v>25</v>
      </c>
    </row>
    <row r="39" spans="3:6" x14ac:dyDescent="0.3">
      <c r="C39" s="25" t="s">
        <v>45</v>
      </c>
      <c r="D39" s="26">
        <v>5</v>
      </c>
      <c r="E39" s="26">
        <v>4</v>
      </c>
      <c r="F39" s="26">
        <f t="shared" si="5"/>
        <v>20</v>
      </c>
    </row>
    <row r="40" spans="3:6" x14ac:dyDescent="0.3">
      <c r="C40" s="25" t="s">
        <v>46</v>
      </c>
      <c r="D40" s="26">
        <v>5</v>
      </c>
      <c r="E40" s="26">
        <v>4</v>
      </c>
      <c r="F40" s="26">
        <f t="shared" si="5"/>
        <v>20</v>
      </c>
    </row>
    <row r="41" spans="3:6" x14ac:dyDescent="0.3">
      <c r="C41" s="25" t="s">
        <v>47</v>
      </c>
      <c r="D41" s="26">
        <v>5</v>
      </c>
      <c r="E41" s="26">
        <v>3</v>
      </c>
      <c r="F41" s="26">
        <f t="shared" si="5"/>
        <v>15</v>
      </c>
    </row>
    <row r="42" spans="3:6" x14ac:dyDescent="0.3">
      <c r="C42" s="26"/>
      <c r="D42" s="26"/>
      <c r="E42" s="26"/>
      <c r="F42" s="26">
        <f>SUM(F35:F41)</f>
        <v>145</v>
      </c>
    </row>
    <row r="43" spans="3:6" x14ac:dyDescent="0.3">
      <c r="C43" s="63" t="s">
        <v>135</v>
      </c>
      <c r="D43" s="26"/>
      <c r="E43" s="26"/>
      <c r="F43" s="26">
        <f>+F32+F42</f>
        <v>295</v>
      </c>
    </row>
  </sheetData>
  <mergeCells count="15">
    <mergeCell ref="J28:L28"/>
    <mergeCell ref="J29:L29"/>
    <mergeCell ref="C33:F33"/>
    <mergeCell ref="J22:L22"/>
    <mergeCell ref="C23:F23"/>
    <mergeCell ref="J23:L23"/>
    <mergeCell ref="J25:L25"/>
    <mergeCell ref="J26:L26"/>
    <mergeCell ref="J27:L27"/>
    <mergeCell ref="C1:F1"/>
    <mergeCell ref="J1:M1"/>
    <mergeCell ref="C11:F11"/>
    <mergeCell ref="J11:M11"/>
    <mergeCell ref="C21:E21"/>
    <mergeCell ref="J21:L21"/>
  </mergeCells>
  <dataValidations count="3">
    <dataValidation type="list" allowBlank="1" showInputMessage="1" showErrorMessage="1" sqref="D3:D9 D13:D19">
      <formula1>$G$3</formula1>
    </dataValidation>
    <dataValidation type="list" allowBlank="1" showInputMessage="1" showErrorMessage="1" sqref="D25:D31 D35:D41">
      <formula1>$G$29</formula1>
    </dataValidation>
    <dataValidation type="list" allowBlank="1" showInputMessage="1" showErrorMessage="1" sqref="K3:K9 K13:K19">
      <formula1>$I$3:$I$7</formula1>
    </dataValidation>
  </dataValidations>
  <hyperlinks>
    <hyperlink ref="K2" r:id="rId1"/>
    <hyperlink ref="J2" r:id="rId2"/>
  </hyperlinks>
  <pageMargins left="0.7" right="0.7" top="0.75" bottom="0.75" header="0.3" footer="0.3"/>
  <pageSetup paperSize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M43"/>
  <sheetViews>
    <sheetView topLeftCell="A40" zoomScale="173" zoomScaleNormal="173" workbookViewId="0">
      <selection activeCell="C43" sqref="C43:E43"/>
    </sheetView>
  </sheetViews>
  <sheetFormatPr defaultColWidth="8.88671875" defaultRowHeight="14.4" x14ac:dyDescent="0.3"/>
  <cols>
    <col min="2" max="2" width="4.6640625" customWidth="1"/>
    <col min="3" max="3" width="33.6640625" customWidth="1"/>
    <col min="4" max="4" width="15.6640625" customWidth="1"/>
    <col min="5" max="5" width="12.44140625" customWidth="1"/>
    <col min="6" max="6" width="14.88671875" customWidth="1"/>
    <col min="10" max="10" width="28.33203125" customWidth="1"/>
    <col min="11" max="11" width="18.88671875" customWidth="1"/>
    <col min="12" max="12" width="17.6640625" customWidth="1"/>
    <col min="13" max="13" width="18.109375" customWidth="1"/>
  </cols>
  <sheetData>
    <row r="1" spans="3:13" ht="18" x14ac:dyDescent="0.35">
      <c r="C1" s="52" t="s">
        <v>56</v>
      </c>
      <c r="D1" s="52"/>
      <c r="E1" s="52"/>
      <c r="F1" s="52"/>
      <c r="J1" s="53" t="s">
        <v>55</v>
      </c>
      <c r="K1" s="53"/>
      <c r="L1" s="53"/>
      <c r="M1" s="53"/>
    </row>
    <row r="2" spans="3:13" ht="15.6" x14ac:dyDescent="0.3">
      <c r="C2" s="24" t="s">
        <v>28</v>
      </c>
      <c r="D2" s="25" t="s">
        <v>29</v>
      </c>
      <c r="E2" s="25" t="s">
        <v>30</v>
      </c>
      <c r="F2" s="25" t="s">
        <v>31</v>
      </c>
      <c r="J2" s="19" t="s">
        <v>28</v>
      </c>
      <c r="K2" s="15" t="s">
        <v>29</v>
      </c>
      <c r="L2" s="12" t="s">
        <v>30</v>
      </c>
      <c r="M2" s="16" t="s">
        <v>31</v>
      </c>
    </row>
    <row r="3" spans="3:13" x14ac:dyDescent="0.3">
      <c r="C3" s="25" t="s">
        <v>57</v>
      </c>
      <c r="D3" s="26">
        <v>1</v>
      </c>
      <c r="E3" s="26">
        <v>4</v>
      </c>
      <c r="F3" s="26">
        <f>+D3*E3</f>
        <v>4</v>
      </c>
      <c r="G3">
        <v>1</v>
      </c>
      <c r="I3">
        <v>1</v>
      </c>
      <c r="J3" s="1" t="s">
        <v>57</v>
      </c>
      <c r="L3" s="26">
        <v>4</v>
      </c>
      <c r="M3">
        <f>+K3*L3</f>
        <v>0</v>
      </c>
    </row>
    <row r="4" spans="3:13" x14ac:dyDescent="0.3">
      <c r="C4" s="25" t="s">
        <v>58</v>
      </c>
      <c r="D4" s="26">
        <v>1</v>
      </c>
      <c r="E4" s="26">
        <v>5</v>
      </c>
      <c r="F4" s="26">
        <f t="shared" ref="F4:F9" si="0">+D4*E4</f>
        <v>5</v>
      </c>
      <c r="I4">
        <v>2</v>
      </c>
      <c r="J4" s="1" t="s">
        <v>58</v>
      </c>
      <c r="L4" s="26">
        <v>5</v>
      </c>
      <c r="M4">
        <f t="shared" ref="M4:M9" si="1">+K4*L4</f>
        <v>0</v>
      </c>
    </row>
    <row r="5" spans="3:13" x14ac:dyDescent="0.3">
      <c r="C5" s="8" t="s">
        <v>59</v>
      </c>
      <c r="D5" s="26">
        <v>1</v>
      </c>
      <c r="E5" s="26">
        <v>5</v>
      </c>
      <c r="F5" s="26">
        <f t="shared" si="0"/>
        <v>5</v>
      </c>
      <c r="I5">
        <v>3</v>
      </c>
      <c r="J5" s="8" t="s">
        <v>59</v>
      </c>
      <c r="L5" s="26">
        <v>5</v>
      </c>
      <c r="M5">
        <f t="shared" si="1"/>
        <v>0</v>
      </c>
    </row>
    <row r="6" spans="3:13" x14ac:dyDescent="0.3">
      <c r="C6" s="1" t="s">
        <v>60</v>
      </c>
      <c r="D6" s="26">
        <v>1</v>
      </c>
      <c r="E6" s="26">
        <v>5</v>
      </c>
      <c r="F6" s="26">
        <f t="shared" si="0"/>
        <v>5</v>
      </c>
      <c r="I6">
        <v>4</v>
      </c>
      <c r="J6" s="1" t="s">
        <v>0</v>
      </c>
      <c r="L6" s="26">
        <v>3</v>
      </c>
      <c r="M6">
        <f t="shared" si="1"/>
        <v>0</v>
      </c>
    </row>
    <row r="7" spans="3:13" x14ac:dyDescent="0.3">
      <c r="C7" s="1" t="s">
        <v>35</v>
      </c>
      <c r="D7" s="26">
        <v>1</v>
      </c>
      <c r="E7" s="26">
        <v>3</v>
      </c>
      <c r="F7" s="26">
        <f t="shared" si="0"/>
        <v>3</v>
      </c>
      <c r="I7">
        <v>5</v>
      </c>
      <c r="J7" s="1" t="s">
        <v>35</v>
      </c>
      <c r="L7" s="26">
        <v>4</v>
      </c>
      <c r="M7">
        <f t="shared" si="1"/>
        <v>0</v>
      </c>
    </row>
    <row r="8" spans="3:13" x14ac:dyDescent="0.3">
      <c r="C8" s="1" t="s">
        <v>61</v>
      </c>
      <c r="D8" s="26">
        <v>1</v>
      </c>
      <c r="E8" s="26">
        <v>3</v>
      </c>
      <c r="F8" s="26">
        <f t="shared" si="0"/>
        <v>3</v>
      </c>
      <c r="I8">
        <v>6</v>
      </c>
      <c r="J8" s="1" t="s">
        <v>61</v>
      </c>
      <c r="L8" s="26">
        <v>3</v>
      </c>
      <c r="M8">
        <f t="shared" si="1"/>
        <v>0</v>
      </c>
    </row>
    <row r="9" spans="3:13" x14ac:dyDescent="0.3">
      <c r="C9" s="1" t="s">
        <v>62</v>
      </c>
      <c r="D9" s="26">
        <v>1</v>
      </c>
      <c r="E9" s="26">
        <v>3</v>
      </c>
      <c r="F9" s="26">
        <f t="shared" si="0"/>
        <v>3</v>
      </c>
      <c r="I9">
        <v>7</v>
      </c>
      <c r="J9" s="1" t="s">
        <v>62</v>
      </c>
      <c r="L9" s="26">
        <v>3</v>
      </c>
      <c r="M9">
        <f t="shared" si="1"/>
        <v>0</v>
      </c>
    </row>
    <row r="10" spans="3:13" x14ac:dyDescent="0.3">
      <c r="C10" s="26"/>
      <c r="D10" s="26"/>
      <c r="E10" s="26"/>
      <c r="F10" s="26">
        <f>SUM(F3:F9)</f>
        <v>28</v>
      </c>
      <c r="M10">
        <f>SUM(M3:M9)</f>
        <v>0</v>
      </c>
    </row>
    <row r="11" spans="3:13" ht="18" x14ac:dyDescent="0.35">
      <c r="C11" s="54" t="s">
        <v>40</v>
      </c>
      <c r="D11" s="54"/>
      <c r="E11" s="54"/>
      <c r="F11" s="54"/>
      <c r="J11" s="53" t="s">
        <v>40</v>
      </c>
      <c r="K11" s="53"/>
      <c r="L11" s="53"/>
      <c r="M11" s="53"/>
    </row>
    <row r="12" spans="3:13" ht="15.6" x14ac:dyDescent="0.3">
      <c r="C12" s="24" t="s">
        <v>28</v>
      </c>
      <c r="D12" s="25" t="s">
        <v>29</v>
      </c>
      <c r="E12" s="25" t="s">
        <v>30</v>
      </c>
      <c r="F12" s="25" t="s">
        <v>31</v>
      </c>
      <c r="J12" s="19" t="s">
        <v>28</v>
      </c>
      <c r="K12" s="15" t="s">
        <v>29</v>
      </c>
      <c r="L12" s="12" t="s">
        <v>30</v>
      </c>
      <c r="M12" s="16" t="s">
        <v>31</v>
      </c>
    </row>
    <row r="13" spans="3:13" x14ac:dyDescent="0.3">
      <c r="C13" s="1" t="s">
        <v>63</v>
      </c>
      <c r="D13" s="26">
        <v>1</v>
      </c>
      <c r="E13" s="26">
        <v>5</v>
      </c>
      <c r="F13" s="26">
        <f>+D13*E13</f>
        <v>5</v>
      </c>
      <c r="I13">
        <v>1</v>
      </c>
      <c r="J13" s="1" t="s">
        <v>63</v>
      </c>
      <c r="L13" s="26">
        <v>5</v>
      </c>
      <c r="M13">
        <f>+K13*L13</f>
        <v>0</v>
      </c>
    </row>
    <row r="14" spans="3:13" x14ac:dyDescent="0.3">
      <c r="C14" s="1" t="s">
        <v>64</v>
      </c>
      <c r="D14" s="26">
        <v>1</v>
      </c>
      <c r="E14" s="26">
        <v>3</v>
      </c>
      <c r="F14" s="26">
        <f t="shared" ref="F14:F19" si="2">+D14*E14</f>
        <v>3</v>
      </c>
      <c r="I14">
        <v>2</v>
      </c>
      <c r="J14" s="1" t="s">
        <v>64</v>
      </c>
      <c r="L14" s="26">
        <v>3</v>
      </c>
      <c r="M14">
        <f t="shared" ref="M14:M19" si="3">+K14*L14</f>
        <v>0</v>
      </c>
    </row>
    <row r="15" spans="3:13" x14ac:dyDescent="0.3">
      <c r="C15" s="1" t="s">
        <v>65</v>
      </c>
      <c r="D15" s="26">
        <v>1</v>
      </c>
      <c r="E15" s="26">
        <v>4</v>
      </c>
      <c r="F15" s="26">
        <f t="shared" si="2"/>
        <v>4</v>
      </c>
      <c r="I15">
        <v>3</v>
      </c>
      <c r="J15" s="1" t="s">
        <v>84</v>
      </c>
      <c r="L15" s="26">
        <v>4</v>
      </c>
      <c r="M15">
        <f t="shared" si="3"/>
        <v>0</v>
      </c>
    </row>
    <row r="16" spans="3:13" x14ac:dyDescent="0.3">
      <c r="C16" s="1" t="s">
        <v>66</v>
      </c>
      <c r="D16" s="26">
        <v>1</v>
      </c>
      <c r="E16" s="26">
        <v>3</v>
      </c>
      <c r="F16" s="26">
        <f t="shared" si="2"/>
        <v>3</v>
      </c>
      <c r="I16">
        <v>4</v>
      </c>
      <c r="J16" s="1" t="s">
        <v>85</v>
      </c>
      <c r="L16" s="26">
        <v>3</v>
      </c>
      <c r="M16">
        <f t="shared" si="3"/>
        <v>0</v>
      </c>
    </row>
    <row r="17" spans="3:13" x14ac:dyDescent="0.3">
      <c r="C17" s="1" t="s">
        <v>67</v>
      </c>
      <c r="D17" s="26">
        <v>1</v>
      </c>
      <c r="E17" s="26">
        <v>3</v>
      </c>
      <c r="F17" s="26">
        <f t="shared" si="2"/>
        <v>3</v>
      </c>
      <c r="I17">
        <v>5</v>
      </c>
      <c r="J17" s="1" t="s">
        <v>67</v>
      </c>
      <c r="L17" s="26">
        <v>3</v>
      </c>
      <c r="M17">
        <f t="shared" si="3"/>
        <v>0</v>
      </c>
    </row>
    <row r="18" spans="3:13" x14ac:dyDescent="0.3">
      <c r="C18" s="1" t="s">
        <v>68</v>
      </c>
      <c r="D18" s="26">
        <v>1</v>
      </c>
      <c r="E18" s="26">
        <v>3</v>
      </c>
      <c r="F18" s="26">
        <f t="shared" si="2"/>
        <v>3</v>
      </c>
      <c r="I18">
        <v>6</v>
      </c>
      <c r="J18" s="1" t="s">
        <v>68</v>
      </c>
      <c r="L18" s="26">
        <v>3</v>
      </c>
      <c r="M18">
        <f t="shared" si="3"/>
        <v>0</v>
      </c>
    </row>
    <row r="19" spans="3:13" x14ac:dyDescent="0.3">
      <c r="C19" s="1" t="s">
        <v>69</v>
      </c>
      <c r="D19" s="26">
        <v>1</v>
      </c>
      <c r="E19" s="26">
        <v>4</v>
      </c>
      <c r="F19" s="26">
        <f t="shared" si="2"/>
        <v>4</v>
      </c>
      <c r="I19">
        <v>7</v>
      </c>
      <c r="J19" s="1" t="s">
        <v>69</v>
      </c>
      <c r="L19" s="26">
        <v>4</v>
      </c>
      <c r="M19">
        <f t="shared" si="3"/>
        <v>0</v>
      </c>
    </row>
    <row r="20" spans="3:13" x14ac:dyDescent="0.3">
      <c r="C20" s="26"/>
      <c r="D20" s="26"/>
      <c r="E20" s="26"/>
      <c r="F20" s="26">
        <f>SUM(F13:F19)</f>
        <v>25</v>
      </c>
      <c r="M20">
        <f>SUM(M13:M19)</f>
        <v>0</v>
      </c>
    </row>
    <row r="21" spans="3:13" ht="15.6" x14ac:dyDescent="0.3">
      <c r="C21" s="55" t="s">
        <v>48</v>
      </c>
      <c r="D21" s="55"/>
      <c r="E21" s="55"/>
      <c r="F21" s="26">
        <f>+F10+F20</f>
        <v>53</v>
      </c>
      <c r="J21" s="56" t="s">
        <v>134</v>
      </c>
      <c r="K21" s="56"/>
      <c r="L21" s="56"/>
      <c r="M21" s="18">
        <f>+M10+M20</f>
        <v>0</v>
      </c>
    </row>
    <row r="22" spans="3:13" x14ac:dyDescent="0.3">
      <c r="C22" s="26"/>
      <c r="D22" s="26"/>
      <c r="E22" s="26"/>
      <c r="F22" s="26"/>
      <c r="J22" s="59" t="s">
        <v>48</v>
      </c>
      <c r="K22" s="59"/>
      <c r="L22" s="59"/>
      <c r="M22">
        <f>+F3+F4+F5+F6+F7+F8+F9+F13+F14+F15+F16+F17+F18+F19</f>
        <v>53</v>
      </c>
    </row>
    <row r="23" spans="3:13" ht="18" x14ac:dyDescent="0.35">
      <c r="C23" s="54" t="s">
        <v>39</v>
      </c>
      <c r="D23" s="54"/>
      <c r="E23" s="54"/>
      <c r="F23" s="54"/>
      <c r="J23" s="59" t="s">
        <v>135</v>
      </c>
      <c r="K23" s="59"/>
      <c r="L23" s="59"/>
      <c r="M23">
        <f>+F25+F26+F27+F28+F29+F30+F31+F35+F36+F37+F38+F39+F40+F41</f>
        <v>265</v>
      </c>
    </row>
    <row r="24" spans="3:13" ht="15.6" x14ac:dyDescent="0.3">
      <c r="C24" s="24" t="s">
        <v>28</v>
      </c>
      <c r="D24" s="25" t="s">
        <v>29</v>
      </c>
      <c r="E24" s="25" t="s">
        <v>30</v>
      </c>
      <c r="F24" s="25" t="s">
        <v>31</v>
      </c>
      <c r="J24" s="17" t="s">
        <v>49</v>
      </c>
      <c r="K24" s="17"/>
      <c r="L24" s="17"/>
      <c r="M24">
        <f>+M23-M22</f>
        <v>212</v>
      </c>
    </row>
    <row r="25" spans="3:13" x14ac:dyDescent="0.3">
      <c r="C25" s="25" t="s">
        <v>57</v>
      </c>
      <c r="D25" s="26">
        <v>5</v>
      </c>
      <c r="E25" s="26">
        <v>4</v>
      </c>
      <c r="F25" s="26">
        <f>+D25*E25</f>
        <v>20</v>
      </c>
      <c r="G25">
        <v>1</v>
      </c>
      <c r="J25" s="60" t="s">
        <v>50</v>
      </c>
      <c r="K25" s="60"/>
      <c r="L25" s="60"/>
      <c r="M25">
        <f>+M24/4</f>
        <v>53</v>
      </c>
    </row>
    <row r="26" spans="3:13" ht="15.6" x14ac:dyDescent="0.3">
      <c r="C26" s="25" t="s">
        <v>58</v>
      </c>
      <c r="D26" s="26">
        <v>5</v>
      </c>
      <c r="E26" s="26">
        <v>5</v>
      </c>
      <c r="F26" s="26">
        <f t="shared" ref="F26:F31" si="4">+D26*E26</f>
        <v>25</v>
      </c>
      <c r="G26">
        <v>2</v>
      </c>
      <c r="J26" s="61" t="s">
        <v>51</v>
      </c>
      <c r="K26" s="61"/>
      <c r="L26" s="61"/>
      <c r="M26" s="20" t="s">
        <v>70</v>
      </c>
    </row>
    <row r="27" spans="3:13" ht="15.6" x14ac:dyDescent="0.3">
      <c r="C27" s="8" t="s">
        <v>59</v>
      </c>
      <c r="D27" s="26">
        <v>5</v>
      </c>
      <c r="E27" s="26">
        <v>5</v>
      </c>
      <c r="F27" s="26">
        <f t="shared" si="4"/>
        <v>25</v>
      </c>
      <c r="G27">
        <v>3</v>
      </c>
      <c r="J27" s="62" t="s">
        <v>52</v>
      </c>
      <c r="K27" s="62"/>
      <c r="L27" s="62"/>
      <c r="M27" s="21" t="s">
        <v>71</v>
      </c>
    </row>
    <row r="28" spans="3:13" ht="15.6" x14ac:dyDescent="0.3">
      <c r="C28" s="1" t="s">
        <v>60</v>
      </c>
      <c r="D28" s="26">
        <v>5</v>
      </c>
      <c r="E28" s="26">
        <v>5</v>
      </c>
      <c r="F28" s="26">
        <f t="shared" si="4"/>
        <v>25</v>
      </c>
      <c r="G28">
        <v>4</v>
      </c>
      <c r="J28" s="57" t="s">
        <v>53</v>
      </c>
      <c r="K28" s="57"/>
      <c r="L28" s="57"/>
      <c r="M28" s="22" t="s">
        <v>72</v>
      </c>
    </row>
    <row r="29" spans="3:13" ht="15.6" x14ac:dyDescent="0.3">
      <c r="C29" s="1" t="s">
        <v>35</v>
      </c>
      <c r="D29" s="26">
        <v>5</v>
      </c>
      <c r="E29" s="26">
        <v>3</v>
      </c>
      <c r="F29" s="26">
        <f t="shared" si="4"/>
        <v>15</v>
      </c>
      <c r="G29">
        <v>5</v>
      </c>
      <c r="J29" s="58" t="s">
        <v>54</v>
      </c>
      <c r="K29" s="58"/>
      <c r="L29" s="58"/>
      <c r="M29" s="23" t="s">
        <v>73</v>
      </c>
    </row>
    <row r="30" spans="3:13" x14ac:dyDescent="0.3">
      <c r="C30" s="1" t="s">
        <v>61</v>
      </c>
      <c r="D30" s="26">
        <v>5</v>
      </c>
      <c r="E30" s="26">
        <v>3</v>
      </c>
      <c r="F30" s="26">
        <f t="shared" si="4"/>
        <v>15</v>
      </c>
    </row>
    <row r="31" spans="3:13" x14ac:dyDescent="0.3">
      <c r="C31" s="1" t="s">
        <v>62</v>
      </c>
      <c r="D31" s="26">
        <v>5</v>
      </c>
      <c r="E31" s="26">
        <v>3</v>
      </c>
      <c r="F31" s="26">
        <f t="shared" si="4"/>
        <v>15</v>
      </c>
    </row>
    <row r="32" spans="3:13" x14ac:dyDescent="0.3">
      <c r="C32" s="26"/>
      <c r="D32" s="26"/>
      <c r="E32" s="26"/>
      <c r="F32" s="26">
        <f>SUM(F25:F31)</f>
        <v>140</v>
      </c>
    </row>
    <row r="33" spans="3:6" ht="18" x14ac:dyDescent="0.35">
      <c r="C33" s="54" t="s">
        <v>40</v>
      </c>
      <c r="D33" s="54"/>
      <c r="E33" s="54"/>
      <c r="F33" s="54"/>
    </row>
    <row r="34" spans="3:6" ht="15.6" x14ac:dyDescent="0.3">
      <c r="C34" s="24" t="s">
        <v>28</v>
      </c>
      <c r="D34" s="25" t="s">
        <v>29</v>
      </c>
      <c r="E34" s="25" t="s">
        <v>30</v>
      </c>
      <c r="F34" s="25" t="s">
        <v>31</v>
      </c>
    </row>
    <row r="35" spans="3:6" x14ac:dyDescent="0.3">
      <c r="C35" s="1" t="s">
        <v>63</v>
      </c>
      <c r="D35" s="26">
        <v>5</v>
      </c>
      <c r="E35" s="26">
        <v>5</v>
      </c>
      <c r="F35" s="26">
        <f>+D35*E35</f>
        <v>25</v>
      </c>
    </row>
    <row r="36" spans="3:6" x14ac:dyDescent="0.3">
      <c r="C36" s="1" t="s">
        <v>64</v>
      </c>
      <c r="D36" s="26">
        <v>5</v>
      </c>
      <c r="E36" s="26">
        <v>3</v>
      </c>
      <c r="F36" s="26">
        <f t="shared" ref="F36:F41" si="5">+D36*E36</f>
        <v>15</v>
      </c>
    </row>
    <row r="37" spans="3:6" x14ac:dyDescent="0.3">
      <c r="C37" s="1" t="s">
        <v>65</v>
      </c>
      <c r="D37" s="26">
        <v>5</v>
      </c>
      <c r="E37" s="26">
        <v>4</v>
      </c>
      <c r="F37" s="26">
        <f t="shared" si="5"/>
        <v>20</v>
      </c>
    </row>
    <row r="38" spans="3:6" x14ac:dyDescent="0.3">
      <c r="C38" s="1" t="s">
        <v>66</v>
      </c>
      <c r="D38" s="26">
        <v>5</v>
      </c>
      <c r="E38" s="26">
        <v>3</v>
      </c>
      <c r="F38" s="26">
        <f t="shared" si="5"/>
        <v>15</v>
      </c>
    </row>
    <row r="39" spans="3:6" x14ac:dyDescent="0.3">
      <c r="C39" s="1" t="s">
        <v>67</v>
      </c>
      <c r="D39" s="26">
        <v>5</v>
      </c>
      <c r="E39" s="26">
        <v>3</v>
      </c>
      <c r="F39" s="26">
        <f t="shared" si="5"/>
        <v>15</v>
      </c>
    </row>
    <row r="40" spans="3:6" x14ac:dyDescent="0.3">
      <c r="C40" s="1" t="s">
        <v>68</v>
      </c>
      <c r="D40" s="26">
        <v>5</v>
      </c>
      <c r="E40" s="26">
        <v>3</v>
      </c>
      <c r="F40" s="26">
        <f t="shared" si="5"/>
        <v>15</v>
      </c>
    </row>
    <row r="41" spans="3:6" x14ac:dyDescent="0.3">
      <c r="C41" s="1" t="s">
        <v>69</v>
      </c>
      <c r="D41" s="26">
        <v>5</v>
      </c>
      <c r="E41" s="26">
        <v>4</v>
      </c>
      <c r="F41" s="26">
        <f t="shared" si="5"/>
        <v>20</v>
      </c>
    </row>
    <row r="42" spans="3:6" x14ac:dyDescent="0.3">
      <c r="C42" s="26"/>
      <c r="D42" s="26"/>
      <c r="E42" s="26"/>
      <c r="F42" s="26">
        <f>SUM(F35:F41)</f>
        <v>125</v>
      </c>
    </row>
    <row r="43" spans="3:6" x14ac:dyDescent="0.3">
      <c r="C43" s="63" t="s">
        <v>135</v>
      </c>
      <c r="D43" s="26"/>
      <c r="E43" s="26"/>
      <c r="F43" s="26">
        <f>+F32+F42</f>
        <v>265</v>
      </c>
    </row>
  </sheetData>
  <mergeCells count="15">
    <mergeCell ref="J28:L28"/>
    <mergeCell ref="J29:L29"/>
    <mergeCell ref="C33:F33"/>
    <mergeCell ref="J22:L22"/>
    <mergeCell ref="C23:F23"/>
    <mergeCell ref="J23:L23"/>
    <mergeCell ref="J25:L25"/>
    <mergeCell ref="J26:L26"/>
    <mergeCell ref="J27:L27"/>
    <mergeCell ref="C1:F1"/>
    <mergeCell ref="J1:M1"/>
    <mergeCell ref="C11:F11"/>
    <mergeCell ref="J11:M11"/>
    <mergeCell ref="C21:E21"/>
    <mergeCell ref="J21:L21"/>
  </mergeCells>
  <dataValidations count="3">
    <dataValidation type="list" allowBlank="1" showInputMessage="1" showErrorMessage="1" sqref="D3:D9 D13:D19">
      <formula1>$G$3</formula1>
    </dataValidation>
    <dataValidation type="list" allowBlank="1" showInputMessage="1" showErrorMessage="1" sqref="D25:D31 D35:D41">
      <formula1>$G$29</formula1>
    </dataValidation>
    <dataValidation type="list" allowBlank="1" showInputMessage="1" showErrorMessage="1" sqref="K3:K9 K13:K19">
      <formula1>$I$3:$I$7</formula1>
    </dataValidation>
  </dataValidation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C1:M43"/>
  <sheetViews>
    <sheetView topLeftCell="B28" zoomScale="159" workbookViewId="0">
      <selection activeCell="C43" sqref="C43:E43"/>
    </sheetView>
  </sheetViews>
  <sheetFormatPr defaultColWidth="8.88671875" defaultRowHeight="14.4" x14ac:dyDescent="0.3"/>
  <cols>
    <col min="2" max="2" width="4.6640625" customWidth="1"/>
    <col min="3" max="3" width="33.6640625" customWidth="1"/>
    <col min="4" max="4" width="15.6640625" customWidth="1"/>
    <col min="5" max="5" width="12.44140625" customWidth="1"/>
    <col min="6" max="6" width="14.88671875" customWidth="1"/>
    <col min="10" max="10" width="28.33203125" customWidth="1"/>
    <col min="11" max="11" width="18.88671875" customWidth="1"/>
    <col min="12" max="12" width="17.6640625" customWidth="1"/>
    <col min="13" max="13" width="18.109375" customWidth="1"/>
  </cols>
  <sheetData>
    <row r="1" spans="3:13" ht="18" x14ac:dyDescent="0.35">
      <c r="C1" s="52" t="s">
        <v>56</v>
      </c>
      <c r="D1" s="52"/>
      <c r="E1" s="52"/>
      <c r="F1" s="52"/>
      <c r="J1" s="53" t="s">
        <v>55</v>
      </c>
      <c r="K1" s="53"/>
      <c r="L1" s="53"/>
      <c r="M1" s="53"/>
    </row>
    <row r="2" spans="3:13" ht="15.6" x14ac:dyDescent="0.3">
      <c r="C2" s="24" t="s">
        <v>28</v>
      </c>
      <c r="D2" s="25" t="s">
        <v>29</v>
      </c>
      <c r="E2" s="25" t="s">
        <v>30</v>
      </c>
      <c r="F2" s="25" t="s">
        <v>31</v>
      </c>
      <c r="J2" s="19" t="s">
        <v>28</v>
      </c>
      <c r="K2" s="15" t="s">
        <v>29</v>
      </c>
      <c r="L2" s="12" t="s">
        <v>30</v>
      </c>
      <c r="M2" s="16" t="s">
        <v>31</v>
      </c>
    </row>
    <row r="3" spans="3:13" x14ac:dyDescent="0.3">
      <c r="C3" s="25" t="s">
        <v>57</v>
      </c>
      <c r="D3" s="26">
        <v>1</v>
      </c>
      <c r="E3" s="26">
        <v>4</v>
      </c>
      <c r="F3" s="26">
        <f>+D3*E3</f>
        <v>4</v>
      </c>
      <c r="G3">
        <v>1</v>
      </c>
      <c r="I3">
        <v>1</v>
      </c>
      <c r="J3" s="1" t="s">
        <v>57</v>
      </c>
      <c r="L3" s="26">
        <v>4</v>
      </c>
      <c r="M3">
        <f>+K3*L3</f>
        <v>0</v>
      </c>
    </row>
    <row r="4" spans="3:13" x14ac:dyDescent="0.3">
      <c r="C4" s="25" t="s">
        <v>58</v>
      </c>
      <c r="D4" s="26">
        <v>1</v>
      </c>
      <c r="E4" s="26">
        <v>5</v>
      </c>
      <c r="F4" s="26">
        <f t="shared" ref="F4:F9" si="0">+D4*E4</f>
        <v>5</v>
      </c>
      <c r="I4">
        <v>2</v>
      </c>
      <c r="J4" s="1" t="s">
        <v>58</v>
      </c>
      <c r="L4" s="26">
        <v>5</v>
      </c>
      <c r="M4">
        <f t="shared" ref="M4:M9" si="1">+K4*L4</f>
        <v>0</v>
      </c>
    </row>
    <row r="5" spans="3:13" x14ac:dyDescent="0.3">
      <c r="C5" s="8" t="s">
        <v>59</v>
      </c>
      <c r="D5" s="26">
        <v>1</v>
      </c>
      <c r="E5" s="26">
        <v>5</v>
      </c>
      <c r="F5" s="26">
        <f t="shared" si="0"/>
        <v>5</v>
      </c>
      <c r="I5">
        <v>3</v>
      </c>
      <c r="J5" s="8" t="s">
        <v>59</v>
      </c>
      <c r="L5" s="26">
        <v>5</v>
      </c>
      <c r="M5">
        <f t="shared" si="1"/>
        <v>0</v>
      </c>
    </row>
    <row r="6" spans="3:13" x14ac:dyDescent="0.3">
      <c r="C6" s="1" t="s">
        <v>60</v>
      </c>
      <c r="D6" s="26">
        <v>1</v>
      </c>
      <c r="E6" s="26">
        <v>5</v>
      </c>
      <c r="F6" s="26">
        <f t="shared" si="0"/>
        <v>5</v>
      </c>
      <c r="I6">
        <v>4</v>
      </c>
      <c r="J6" s="1" t="s">
        <v>89</v>
      </c>
      <c r="L6" s="26">
        <v>3</v>
      </c>
      <c r="M6">
        <f t="shared" si="1"/>
        <v>0</v>
      </c>
    </row>
    <row r="7" spans="3:13" x14ac:dyDescent="0.3">
      <c r="C7" s="1" t="s">
        <v>35</v>
      </c>
      <c r="D7" s="26">
        <v>1</v>
      </c>
      <c r="E7" s="26">
        <v>3</v>
      </c>
      <c r="F7" s="26">
        <f t="shared" si="0"/>
        <v>3</v>
      </c>
      <c r="I7">
        <v>5</v>
      </c>
      <c r="J7" s="1" t="s">
        <v>35</v>
      </c>
      <c r="L7" s="26">
        <v>4</v>
      </c>
      <c r="M7">
        <f t="shared" si="1"/>
        <v>0</v>
      </c>
    </row>
    <row r="8" spans="3:13" x14ac:dyDescent="0.3">
      <c r="C8" s="1" t="s">
        <v>61</v>
      </c>
      <c r="D8" s="26">
        <v>1</v>
      </c>
      <c r="E8" s="26">
        <v>3</v>
      </c>
      <c r="F8" s="26">
        <f t="shared" si="0"/>
        <v>3</v>
      </c>
      <c r="I8">
        <v>6</v>
      </c>
      <c r="J8" s="1" t="s">
        <v>61</v>
      </c>
      <c r="L8" s="26">
        <v>3</v>
      </c>
      <c r="M8">
        <f t="shared" si="1"/>
        <v>0</v>
      </c>
    </row>
    <row r="9" spans="3:13" x14ac:dyDescent="0.3">
      <c r="C9" s="1" t="s">
        <v>62</v>
      </c>
      <c r="D9" s="26">
        <v>1</v>
      </c>
      <c r="E9" s="26">
        <v>3</v>
      </c>
      <c r="F9" s="26">
        <f t="shared" si="0"/>
        <v>3</v>
      </c>
      <c r="I9">
        <v>7</v>
      </c>
      <c r="J9" s="1" t="s">
        <v>62</v>
      </c>
      <c r="L9" s="26">
        <v>3</v>
      </c>
      <c r="M9">
        <f t="shared" si="1"/>
        <v>0</v>
      </c>
    </row>
    <row r="10" spans="3:13" x14ac:dyDescent="0.3">
      <c r="C10" s="26"/>
      <c r="D10" s="26"/>
      <c r="E10" s="26"/>
      <c r="F10" s="26">
        <f>SUM(F3:F9)</f>
        <v>28</v>
      </c>
      <c r="M10">
        <f>SUM(M3:M9)</f>
        <v>0</v>
      </c>
    </row>
    <row r="11" spans="3:13" ht="18" x14ac:dyDescent="0.35">
      <c r="C11" s="54" t="s">
        <v>40</v>
      </c>
      <c r="D11" s="54"/>
      <c r="E11" s="54"/>
      <c r="F11" s="54"/>
      <c r="J11" s="53" t="s">
        <v>40</v>
      </c>
      <c r="K11" s="53"/>
      <c r="L11" s="53"/>
      <c r="M11" s="53"/>
    </row>
    <row r="12" spans="3:13" ht="15.6" x14ac:dyDescent="0.3">
      <c r="C12" s="24" t="s">
        <v>28</v>
      </c>
      <c r="D12" s="25" t="s">
        <v>29</v>
      </c>
      <c r="E12" s="25" t="s">
        <v>30</v>
      </c>
      <c r="F12" s="25" t="s">
        <v>31</v>
      </c>
      <c r="J12" s="19" t="s">
        <v>28</v>
      </c>
      <c r="K12" s="15" t="s">
        <v>29</v>
      </c>
      <c r="L12" s="12" t="s">
        <v>30</v>
      </c>
      <c r="M12" s="16" t="s">
        <v>31</v>
      </c>
    </row>
    <row r="13" spans="3:13" x14ac:dyDescent="0.3">
      <c r="C13" s="1" t="s">
        <v>77</v>
      </c>
      <c r="D13" s="26">
        <v>1</v>
      </c>
      <c r="E13" s="26">
        <v>4</v>
      </c>
      <c r="F13" s="26">
        <f>+D13*E13</f>
        <v>4</v>
      </c>
      <c r="I13">
        <v>1</v>
      </c>
      <c r="J13" s="1" t="s">
        <v>77</v>
      </c>
      <c r="L13" s="26">
        <v>4</v>
      </c>
      <c r="M13">
        <f>+K13*L13</f>
        <v>0</v>
      </c>
    </row>
    <row r="14" spans="3:13" x14ac:dyDescent="0.3">
      <c r="C14" s="1" t="s">
        <v>76</v>
      </c>
      <c r="D14" s="26">
        <v>1</v>
      </c>
      <c r="E14" s="26">
        <v>4</v>
      </c>
      <c r="F14" s="26">
        <f t="shared" ref="F14:F19" si="2">+D14*E14</f>
        <v>4</v>
      </c>
      <c r="I14">
        <v>2</v>
      </c>
      <c r="J14" s="1" t="s">
        <v>86</v>
      </c>
      <c r="L14" s="26">
        <v>4</v>
      </c>
      <c r="M14">
        <f t="shared" ref="M14:M19" si="3">+K14*L14</f>
        <v>0</v>
      </c>
    </row>
    <row r="15" spans="3:13" x14ac:dyDescent="0.3">
      <c r="C15" s="1" t="s">
        <v>74</v>
      </c>
      <c r="D15" s="26">
        <v>1</v>
      </c>
      <c r="E15" s="26">
        <v>4</v>
      </c>
      <c r="F15" s="26">
        <f t="shared" si="2"/>
        <v>4</v>
      </c>
      <c r="I15">
        <v>3</v>
      </c>
      <c r="J15" s="1" t="s">
        <v>87</v>
      </c>
      <c r="L15" s="26">
        <v>4</v>
      </c>
      <c r="M15">
        <f t="shared" si="3"/>
        <v>0</v>
      </c>
    </row>
    <row r="16" spans="3:13" x14ac:dyDescent="0.3">
      <c r="C16" s="1" t="s">
        <v>75</v>
      </c>
      <c r="D16" s="26">
        <v>1</v>
      </c>
      <c r="E16" s="26">
        <v>4</v>
      </c>
      <c r="F16" s="26">
        <f t="shared" si="2"/>
        <v>4</v>
      </c>
      <c r="I16">
        <v>4</v>
      </c>
      <c r="J16" s="1" t="s">
        <v>88</v>
      </c>
      <c r="L16" s="26">
        <v>4</v>
      </c>
      <c r="M16">
        <f t="shared" si="3"/>
        <v>0</v>
      </c>
    </row>
    <row r="17" spans="3:13" x14ac:dyDescent="0.3">
      <c r="C17" s="1" t="s">
        <v>46</v>
      </c>
      <c r="D17" s="26">
        <v>1</v>
      </c>
      <c r="E17" s="26">
        <v>4</v>
      </c>
      <c r="F17" s="26">
        <f t="shared" si="2"/>
        <v>4</v>
      </c>
      <c r="I17">
        <v>5</v>
      </c>
      <c r="J17" s="1" t="s">
        <v>75</v>
      </c>
      <c r="L17" s="26">
        <v>4</v>
      </c>
      <c r="M17">
        <f t="shared" si="3"/>
        <v>0</v>
      </c>
    </row>
    <row r="18" spans="3:13" x14ac:dyDescent="0.3">
      <c r="C18" s="1" t="s">
        <v>47</v>
      </c>
      <c r="D18" s="26">
        <v>1</v>
      </c>
      <c r="E18" s="26">
        <v>3</v>
      </c>
      <c r="F18" s="26">
        <f t="shared" si="2"/>
        <v>3</v>
      </c>
      <c r="I18">
        <v>6</v>
      </c>
      <c r="J18" s="1" t="s">
        <v>46</v>
      </c>
      <c r="L18" s="26">
        <v>3</v>
      </c>
      <c r="M18">
        <f t="shared" si="3"/>
        <v>0</v>
      </c>
    </row>
    <row r="19" spans="3:13" x14ac:dyDescent="0.3">
      <c r="C19" s="1" t="s">
        <v>78</v>
      </c>
      <c r="D19" s="26">
        <v>1</v>
      </c>
      <c r="E19" s="26">
        <v>3</v>
      </c>
      <c r="F19" s="26">
        <f t="shared" si="2"/>
        <v>3</v>
      </c>
      <c r="I19">
        <v>7</v>
      </c>
      <c r="J19" s="1" t="s">
        <v>78</v>
      </c>
      <c r="L19" s="26">
        <v>3</v>
      </c>
      <c r="M19">
        <f t="shared" si="3"/>
        <v>0</v>
      </c>
    </row>
    <row r="20" spans="3:13" x14ac:dyDescent="0.3">
      <c r="C20" s="26"/>
      <c r="D20" s="26"/>
      <c r="E20" s="26"/>
      <c r="F20" s="26">
        <f>SUM(F13:F19)</f>
        <v>26</v>
      </c>
      <c r="M20">
        <f>SUM(M13:M19)</f>
        <v>0</v>
      </c>
    </row>
    <row r="21" spans="3:13" ht="15.6" x14ac:dyDescent="0.3">
      <c r="C21" s="55" t="s">
        <v>48</v>
      </c>
      <c r="D21" s="55"/>
      <c r="E21" s="55"/>
      <c r="F21" s="26">
        <f>+F10+F20</f>
        <v>54</v>
      </c>
      <c r="J21" s="56" t="s">
        <v>134</v>
      </c>
      <c r="K21" s="56"/>
      <c r="L21" s="56"/>
      <c r="M21" s="18">
        <f>+M10+M20</f>
        <v>0</v>
      </c>
    </row>
    <row r="22" spans="3:13" x14ac:dyDescent="0.3">
      <c r="C22" s="26"/>
      <c r="D22" s="26"/>
      <c r="E22" s="26"/>
      <c r="F22" s="26"/>
      <c r="J22" s="59" t="s">
        <v>48</v>
      </c>
      <c r="K22" s="59"/>
      <c r="L22" s="59"/>
      <c r="M22">
        <f>+F3+F4+F5+F6+F7+F8+F9+F13+F14+F15+F16+F17+F18+F19</f>
        <v>54</v>
      </c>
    </row>
    <row r="23" spans="3:13" ht="18" x14ac:dyDescent="0.35">
      <c r="C23" s="54" t="s">
        <v>39</v>
      </c>
      <c r="D23" s="54"/>
      <c r="E23" s="54"/>
      <c r="F23" s="54"/>
      <c r="J23" s="59" t="s">
        <v>135</v>
      </c>
      <c r="K23" s="59"/>
      <c r="L23" s="59"/>
      <c r="M23">
        <f>+F25+F26+F27+F28+F29+F30+F31+F35+F36+F37+F38+F39+F40+F41</f>
        <v>270</v>
      </c>
    </row>
    <row r="24" spans="3:13" ht="15.6" x14ac:dyDescent="0.3">
      <c r="C24" s="24" t="s">
        <v>28</v>
      </c>
      <c r="D24" s="25" t="s">
        <v>29</v>
      </c>
      <c r="E24" s="25" t="s">
        <v>30</v>
      </c>
      <c r="F24" s="25" t="s">
        <v>31</v>
      </c>
      <c r="J24" s="17" t="s">
        <v>49</v>
      </c>
      <c r="K24" s="17"/>
      <c r="L24" s="17"/>
      <c r="M24">
        <f>+M23-M22</f>
        <v>216</v>
      </c>
    </row>
    <row r="25" spans="3:13" x14ac:dyDescent="0.3">
      <c r="C25" s="25" t="s">
        <v>57</v>
      </c>
      <c r="D25" s="26">
        <v>5</v>
      </c>
      <c r="E25" s="26">
        <v>4</v>
      </c>
      <c r="F25" s="26">
        <f>+D25*E25</f>
        <v>20</v>
      </c>
      <c r="G25">
        <v>1</v>
      </c>
      <c r="J25" s="60" t="s">
        <v>50</v>
      </c>
      <c r="K25" s="60"/>
      <c r="L25" s="60"/>
      <c r="M25">
        <f>+M24/4</f>
        <v>54</v>
      </c>
    </row>
    <row r="26" spans="3:13" ht="15.6" x14ac:dyDescent="0.3">
      <c r="C26" s="25" t="s">
        <v>58</v>
      </c>
      <c r="D26" s="26">
        <v>5</v>
      </c>
      <c r="E26" s="26">
        <v>5</v>
      </c>
      <c r="F26" s="26">
        <f t="shared" ref="F26:F31" si="4">+D26*E26</f>
        <v>25</v>
      </c>
      <c r="G26">
        <v>2</v>
      </c>
      <c r="J26" s="61" t="s">
        <v>51</v>
      </c>
      <c r="K26" s="61"/>
      <c r="L26" s="61"/>
      <c r="M26" s="20" t="s">
        <v>79</v>
      </c>
    </row>
    <row r="27" spans="3:13" ht="15.6" x14ac:dyDescent="0.3">
      <c r="C27" s="8" t="s">
        <v>59</v>
      </c>
      <c r="D27" s="26">
        <v>5</v>
      </c>
      <c r="E27" s="26">
        <v>5</v>
      </c>
      <c r="F27" s="26">
        <f t="shared" si="4"/>
        <v>25</v>
      </c>
      <c r="G27">
        <v>3</v>
      </c>
      <c r="J27" s="62" t="s">
        <v>52</v>
      </c>
      <c r="K27" s="62"/>
      <c r="L27" s="62"/>
      <c r="M27" s="21" t="s">
        <v>80</v>
      </c>
    </row>
    <row r="28" spans="3:13" ht="15.6" x14ac:dyDescent="0.3">
      <c r="C28" s="1" t="s">
        <v>60</v>
      </c>
      <c r="D28" s="26">
        <v>5</v>
      </c>
      <c r="E28" s="26">
        <v>5</v>
      </c>
      <c r="F28" s="26">
        <f t="shared" si="4"/>
        <v>25</v>
      </c>
      <c r="G28">
        <v>4</v>
      </c>
      <c r="J28" s="57" t="s">
        <v>53</v>
      </c>
      <c r="K28" s="57"/>
      <c r="L28" s="57"/>
      <c r="M28" s="22" t="s">
        <v>81</v>
      </c>
    </row>
    <row r="29" spans="3:13" ht="15.6" x14ac:dyDescent="0.3">
      <c r="C29" s="1" t="s">
        <v>35</v>
      </c>
      <c r="D29" s="26">
        <v>5</v>
      </c>
      <c r="E29" s="26">
        <v>3</v>
      </c>
      <c r="F29" s="26">
        <f t="shared" si="4"/>
        <v>15</v>
      </c>
      <c r="G29">
        <v>5</v>
      </c>
      <c r="J29" s="58" t="s">
        <v>54</v>
      </c>
      <c r="K29" s="58"/>
      <c r="L29" s="58"/>
      <c r="M29" s="23" t="s">
        <v>82</v>
      </c>
    </row>
    <row r="30" spans="3:13" x14ac:dyDescent="0.3">
      <c r="C30" s="1" t="s">
        <v>61</v>
      </c>
      <c r="D30" s="26">
        <v>5</v>
      </c>
      <c r="E30" s="26">
        <v>3</v>
      </c>
      <c r="F30" s="26">
        <f t="shared" si="4"/>
        <v>15</v>
      </c>
    </row>
    <row r="31" spans="3:13" x14ac:dyDescent="0.3">
      <c r="C31" s="1" t="s">
        <v>62</v>
      </c>
      <c r="D31" s="26">
        <v>5</v>
      </c>
      <c r="E31" s="26">
        <v>3</v>
      </c>
      <c r="F31" s="26">
        <f t="shared" si="4"/>
        <v>15</v>
      </c>
    </row>
    <row r="32" spans="3:13" x14ac:dyDescent="0.3">
      <c r="C32" s="26"/>
      <c r="D32" s="26"/>
      <c r="E32" s="26"/>
      <c r="F32" s="26">
        <f>SUM(F25:F31)</f>
        <v>140</v>
      </c>
    </row>
    <row r="33" spans="3:10" ht="18" x14ac:dyDescent="0.35">
      <c r="C33" s="54" t="s">
        <v>40</v>
      </c>
      <c r="D33" s="54"/>
      <c r="E33" s="54"/>
      <c r="F33" s="54"/>
    </row>
    <row r="34" spans="3:10" ht="15.6" x14ac:dyDescent="0.3">
      <c r="C34" s="24" t="s">
        <v>28</v>
      </c>
      <c r="D34" s="25" t="s">
        <v>29</v>
      </c>
      <c r="E34" s="25" t="s">
        <v>30</v>
      </c>
      <c r="F34" s="25" t="s">
        <v>31</v>
      </c>
    </row>
    <row r="35" spans="3:10" x14ac:dyDescent="0.3">
      <c r="C35" s="1" t="s">
        <v>77</v>
      </c>
      <c r="D35" s="26">
        <v>5</v>
      </c>
      <c r="E35" s="26">
        <v>4</v>
      </c>
      <c r="F35" s="26">
        <f>+D35*E35</f>
        <v>20</v>
      </c>
    </row>
    <row r="36" spans="3:10" x14ac:dyDescent="0.3">
      <c r="C36" s="1" t="s">
        <v>76</v>
      </c>
      <c r="D36" s="26">
        <v>5</v>
      </c>
      <c r="E36" s="26">
        <v>4</v>
      </c>
      <c r="F36" s="26">
        <f t="shared" ref="F36:F41" si="5">+D36*E36</f>
        <v>20</v>
      </c>
    </row>
    <row r="37" spans="3:10" x14ac:dyDescent="0.3">
      <c r="C37" s="1" t="s">
        <v>74</v>
      </c>
      <c r="D37" s="26">
        <v>5</v>
      </c>
      <c r="E37" s="26">
        <v>4</v>
      </c>
      <c r="F37" s="26">
        <f t="shared" si="5"/>
        <v>20</v>
      </c>
    </row>
    <row r="38" spans="3:10" x14ac:dyDescent="0.3">
      <c r="C38" s="1" t="s">
        <v>75</v>
      </c>
      <c r="D38" s="26">
        <v>5</v>
      </c>
      <c r="E38" s="26">
        <v>4</v>
      </c>
      <c r="F38" s="26">
        <f t="shared" si="5"/>
        <v>20</v>
      </c>
    </row>
    <row r="39" spans="3:10" x14ac:dyDescent="0.3">
      <c r="C39" s="1" t="s">
        <v>46</v>
      </c>
      <c r="D39" s="26">
        <v>5</v>
      </c>
      <c r="E39" s="26">
        <v>4</v>
      </c>
      <c r="F39" s="26">
        <f t="shared" si="5"/>
        <v>20</v>
      </c>
    </row>
    <row r="40" spans="3:10" x14ac:dyDescent="0.3">
      <c r="C40" s="1" t="s">
        <v>47</v>
      </c>
      <c r="D40" s="26">
        <v>5</v>
      </c>
      <c r="E40" s="26">
        <v>3</v>
      </c>
      <c r="F40" s="26">
        <f t="shared" si="5"/>
        <v>15</v>
      </c>
      <c r="J40" s="1"/>
    </row>
    <row r="41" spans="3:10" x14ac:dyDescent="0.3">
      <c r="C41" s="1" t="s">
        <v>78</v>
      </c>
      <c r="D41" s="26">
        <v>5</v>
      </c>
      <c r="E41" s="26">
        <v>3</v>
      </c>
      <c r="F41" s="26">
        <f t="shared" si="5"/>
        <v>15</v>
      </c>
    </row>
    <row r="42" spans="3:10" x14ac:dyDescent="0.3">
      <c r="C42" s="26"/>
      <c r="D42" s="26"/>
      <c r="E42" s="26"/>
      <c r="F42" s="26">
        <f>SUM(F35:F41)</f>
        <v>130</v>
      </c>
    </row>
    <row r="43" spans="3:10" x14ac:dyDescent="0.3">
      <c r="C43" s="63" t="s">
        <v>135</v>
      </c>
      <c r="D43" s="26"/>
      <c r="E43" s="26"/>
      <c r="F43" s="26">
        <f>+F32+F42</f>
        <v>270</v>
      </c>
    </row>
  </sheetData>
  <mergeCells count="15">
    <mergeCell ref="J28:L28"/>
    <mergeCell ref="J29:L29"/>
    <mergeCell ref="C33:F33"/>
    <mergeCell ref="J22:L22"/>
    <mergeCell ref="C23:F23"/>
    <mergeCell ref="J23:L23"/>
    <mergeCell ref="J25:L25"/>
    <mergeCell ref="J26:L26"/>
    <mergeCell ref="J27:L27"/>
    <mergeCell ref="C1:F1"/>
    <mergeCell ref="J1:M1"/>
    <mergeCell ref="C11:F11"/>
    <mergeCell ref="J11:M11"/>
    <mergeCell ref="C21:E21"/>
    <mergeCell ref="J21:L21"/>
  </mergeCells>
  <dataValidations count="3">
    <dataValidation type="list" allowBlank="1" showInputMessage="1" showErrorMessage="1" sqref="K3:K9 K13:K19">
      <formula1>$I$3:$I$7</formula1>
    </dataValidation>
    <dataValidation type="list" allowBlank="1" showInputMessage="1" showErrorMessage="1" sqref="D25:D31 D35:D41">
      <formula1>$G$29</formula1>
    </dataValidation>
    <dataValidation type="list" allowBlank="1" showInputMessage="1" showErrorMessage="1" sqref="D3:D9 D13:D19">
      <formula1>$G$3</formula1>
    </dataValidation>
  </dataValidation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tabSelected="1" topLeftCell="F10" workbookViewId="0">
      <selection activeCell="J19" sqref="J19"/>
    </sheetView>
  </sheetViews>
  <sheetFormatPr defaultColWidth="11.44140625" defaultRowHeight="14.4" x14ac:dyDescent="0.3"/>
  <cols>
    <col min="3" max="3" width="29.109375" customWidth="1"/>
    <col min="4" max="4" width="24" customWidth="1"/>
    <col min="6" max="6" width="27.33203125" customWidth="1"/>
    <col min="7" max="7" width="29.44140625" customWidth="1"/>
    <col min="8" max="8" width="40" customWidth="1"/>
    <col min="9" max="9" width="48" customWidth="1"/>
    <col min="10" max="10" width="43.44140625" customWidth="1"/>
  </cols>
  <sheetData>
    <row r="1" spans="1:12" x14ac:dyDescent="0.3">
      <c r="A1" t="s">
        <v>94</v>
      </c>
      <c r="L1">
        <v>1</v>
      </c>
    </row>
    <row r="2" spans="1:12" ht="18" x14ac:dyDescent="0.35">
      <c r="C2" s="40" t="s">
        <v>127</v>
      </c>
      <c r="D2" s="40" t="s">
        <v>15</v>
      </c>
      <c r="L2">
        <v>2</v>
      </c>
    </row>
    <row r="3" spans="1:12" ht="18" x14ac:dyDescent="0.35">
      <c r="C3" s="40" t="s">
        <v>124</v>
      </c>
      <c r="D3" s="40">
        <v>4</v>
      </c>
      <c r="L3">
        <v>3</v>
      </c>
    </row>
    <row r="4" spans="1:12" ht="18" x14ac:dyDescent="0.35">
      <c r="C4" s="40" t="s">
        <v>100</v>
      </c>
      <c r="D4" s="40">
        <v>4</v>
      </c>
      <c r="L4">
        <v>4</v>
      </c>
    </row>
    <row r="5" spans="1:12" ht="18" x14ac:dyDescent="0.35">
      <c r="C5" s="40" t="s">
        <v>125</v>
      </c>
      <c r="D5" s="40">
        <v>4</v>
      </c>
    </row>
    <row r="6" spans="1:12" ht="18" x14ac:dyDescent="0.35">
      <c r="C6" s="40" t="s">
        <v>126</v>
      </c>
      <c r="D6" s="40">
        <v>4</v>
      </c>
    </row>
    <row r="7" spans="1:12" ht="18" x14ac:dyDescent="0.35">
      <c r="C7" s="40" t="s">
        <v>114</v>
      </c>
      <c r="D7" s="40">
        <v>4</v>
      </c>
    </row>
    <row r="8" spans="1:12" ht="18" x14ac:dyDescent="0.35">
      <c r="C8" s="40" t="s">
        <v>128</v>
      </c>
      <c r="D8" s="40">
        <f>SUM(D3:D7)</f>
        <v>20</v>
      </c>
    </row>
    <row r="9" spans="1:12" ht="15" thickBot="1" x14ac:dyDescent="0.35"/>
    <row r="10" spans="1:12" ht="18.600000000000001" thickBot="1" x14ac:dyDescent="0.35">
      <c r="C10" s="36" t="s">
        <v>129</v>
      </c>
      <c r="D10" s="37" t="s">
        <v>15</v>
      </c>
    </row>
    <row r="11" spans="1:12" ht="18.600000000000001" thickBot="1" x14ac:dyDescent="0.35">
      <c r="C11" s="30" t="s">
        <v>51</v>
      </c>
      <c r="D11" s="31" t="s">
        <v>130</v>
      </c>
    </row>
    <row r="12" spans="1:12" ht="18.600000000000001" thickBot="1" x14ac:dyDescent="0.35">
      <c r="C12" s="32" t="s">
        <v>52</v>
      </c>
      <c r="D12" s="34" t="s">
        <v>131</v>
      </c>
    </row>
    <row r="13" spans="1:12" ht="18.600000000000001" thickBot="1" x14ac:dyDescent="0.35">
      <c r="C13" s="33" t="s">
        <v>53</v>
      </c>
      <c r="D13" s="35" t="s">
        <v>132</v>
      </c>
    </row>
    <row r="14" spans="1:12" ht="18.600000000000001" thickBot="1" x14ac:dyDescent="0.35">
      <c r="C14" s="38" t="s">
        <v>54</v>
      </c>
      <c r="D14" s="39" t="s">
        <v>133</v>
      </c>
    </row>
    <row r="17" spans="6:10" ht="34.5" customHeight="1" x14ac:dyDescent="0.3">
      <c r="F17" s="29" t="s">
        <v>123</v>
      </c>
      <c r="G17" s="29" t="s">
        <v>119</v>
      </c>
      <c r="H17" s="29" t="s">
        <v>120</v>
      </c>
      <c r="I17" s="29" t="s">
        <v>121</v>
      </c>
      <c r="J17" s="29" t="s">
        <v>122</v>
      </c>
    </row>
    <row r="18" spans="6:10" ht="36.75" customHeight="1" x14ac:dyDescent="0.4">
      <c r="F18" s="48" t="s">
        <v>95</v>
      </c>
      <c r="G18" s="41" t="s">
        <v>96</v>
      </c>
      <c r="H18" s="42" t="s">
        <v>97</v>
      </c>
      <c r="I18" s="43" t="s">
        <v>98</v>
      </c>
      <c r="J18" s="44" t="s">
        <v>99</v>
      </c>
    </row>
    <row r="19" spans="6:10" ht="84" x14ac:dyDescent="0.4">
      <c r="F19" s="48" t="s">
        <v>100</v>
      </c>
      <c r="G19" s="45" t="s">
        <v>101</v>
      </c>
      <c r="H19" s="46" t="s">
        <v>102</v>
      </c>
      <c r="I19" s="47" t="s">
        <v>103</v>
      </c>
      <c r="J19" s="44" t="s">
        <v>137</v>
      </c>
    </row>
    <row r="20" spans="6:10" ht="57" customHeight="1" x14ac:dyDescent="0.4">
      <c r="F20" s="48" t="s">
        <v>104</v>
      </c>
      <c r="G20" s="45" t="s">
        <v>105</v>
      </c>
      <c r="H20" s="46" t="s">
        <v>106</v>
      </c>
      <c r="I20" s="47" t="s">
        <v>107</v>
      </c>
      <c r="J20" s="44" t="s">
        <v>108</v>
      </c>
    </row>
    <row r="21" spans="6:10" ht="73.5" customHeight="1" x14ac:dyDescent="0.4">
      <c r="F21" s="48" t="s">
        <v>109</v>
      </c>
      <c r="G21" s="45" t="s">
        <v>110</v>
      </c>
      <c r="H21" s="46" t="s">
        <v>111</v>
      </c>
      <c r="I21" s="47" t="s">
        <v>112</v>
      </c>
      <c r="J21" s="44" t="s">
        <v>113</v>
      </c>
    </row>
    <row r="22" spans="6:10" ht="73.5" customHeight="1" x14ac:dyDescent="0.4">
      <c r="F22" s="48" t="s">
        <v>114</v>
      </c>
      <c r="G22" s="45" t="s">
        <v>115</v>
      </c>
      <c r="H22" s="46" t="s">
        <v>116</v>
      </c>
      <c r="I22" s="47" t="s">
        <v>117</v>
      </c>
      <c r="J22" s="44" t="s">
        <v>118</v>
      </c>
    </row>
  </sheetData>
  <dataValidations count="1">
    <dataValidation type="list" allowBlank="1" showInputMessage="1" showErrorMessage="1" sqref="D3:D7">
      <formula1>$L$1:$L$4</formula1>
    </dataValidation>
  </dataValidations>
  <pageMargins left="0.7" right="0.7" top="0.75" bottom="0.75" header="0.3" footer="0.3"/>
  <pageSetup paperSize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96E252B96DCA2445B0630FF75D6C32E6" ma:contentTypeVersion="2" ma:contentTypeDescription="إنشاء مستند جديد." ma:contentTypeScope="" ma:versionID="6919135ffaba1a6fa0e58aa5b2168828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98bddae6309db368578b4b794f2b3871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E509E9-016B-42C3-A1A2-2B537328464D}"/>
</file>

<file path=customXml/itemProps2.xml><?xml version="1.0" encoding="utf-8"?>
<ds:datastoreItem xmlns:ds="http://schemas.openxmlformats.org/officeDocument/2006/customXml" ds:itemID="{32740315-C232-44D8-A707-1D75EDBBC945}"/>
</file>

<file path=customXml/itemProps3.xml><?xml version="1.0" encoding="utf-8"?>
<ds:datastoreItem xmlns:ds="http://schemas.openxmlformats.org/officeDocument/2006/customXml" ds:itemID="{778C0A4D-5FCF-4D5E-8BCC-DF734D736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Hazard Prioritization</vt:lpstr>
      <vt:lpstr>Infectious Hazard RA (3)</vt:lpstr>
      <vt:lpstr>NCDs (2)</vt:lpstr>
      <vt:lpstr>External Causes of Morb</vt:lpstr>
      <vt:lpstr>Reputational Risk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Bieh Kingsley Lezor</dc:creator>
  <cp:lastModifiedBy>Samar Alruwihy</cp:lastModifiedBy>
  <dcterms:created xsi:type="dcterms:W3CDTF">2020-04-09T06:07:27Z</dcterms:created>
  <dcterms:modified xsi:type="dcterms:W3CDTF">2020-07-08T05:54:41Z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0x01010096E252B96DCA2445B0630FF75D6C32E6</vt:lpwstr>
  </property>
</Properties>
</file>